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5180" windowHeight="8580" tabRatio="829" activeTab="0"/>
  </bookViews>
  <sheets>
    <sheet name="21.15 E" sheetId="1" r:id="rId1"/>
    <sheet name="Ave cost of case" sheetId="2" r:id="rId2"/>
    <sheet name="Summary GRCs" sheetId="3" r:id="rId3"/>
    <sheet name="2010 SAP" sheetId="4" r:id="rId4"/>
    <sheet name="2009 SAP" sheetId="5" r:id="rId5"/>
    <sheet name="2007 SAP" sheetId="6" r:id="rId6"/>
    <sheet name="2010 TY" sheetId="7" r:id="rId7"/>
    <sheet name="3.05" sheetId="8" r:id="rId8"/>
    <sheet name="Summary PCORCs" sheetId="9" r:id="rId9"/>
    <sheet name="PCORC's" sheetId="10" r:id="rId10"/>
  </sheets>
  <externalReferences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</externalReferences>
  <definedNames>
    <definedName name="__123Graph_ECURRENT" localSheetId="7" hidden="1">'[1]ConsolidatingPL'!#REF!</definedName>
    <definedName name="__123Graph_ECURRENT" hidden="1">'[1]ConsolidatingPL'!#REF!</definedName>
    <definedName name="_1_94_12_94">'[2]DT_A_DOL93'!#REF!</definedName>
    <definedName name="_1_95_12_95">'[2]DT_A_DOL93'!#REF!</definedName>
    <definedName name="_1_96_12_96">'[2]DT_A_DOL93'!#REF!</definedName>
    <definedName name="_1_97_12_97">'[2]DT_A_DOL93'!#REF!</definedName>
    <definedName name="_1_98_12_98">'[2]DT_A_DOL93'!#REF!</definedName>
    <definedName name="_Apr04">#REF!</definedName>
    <definedName name="_Apr05">#REF!</definedName>
    <definedName name="_Aug04">#REF!</definedName>
    <definedName name="_Aug05">#REF!</definedName>
    <definedName name="_DAT1">#REF!</definedName>
    <definedName name="_DAT2">#REF!</definedName>
    <definedName name="_DAT3">#REF!</definedName>
    <definedName name="_DAT4">#REF!</definedName>
    <definedName name="_DAT5">#REF!</definedName>
    <definedName name="_Dec03">#REF!</definedName>
    <definedName name="_Dec04">#REF!</definedName>
    <definedName name="_End">#REF!</definedName>
    <definedName name="_Feb04">#REF!</definedName>
    <definedName name="_Feb05">#REF!</definedName>
    <definedName name="_Fill" localSheetId="7" hidden="1">#REF!</definedName>
    <definedName name="_Fill">'[6]model'!#REF!</definedName>
    <definedName name="_Filter">#REF!</definedName>
    <definedName name="_Jan04">#REF!</definedName>
    <definedName name="_Jan05">#REF!</definedName>
    <definedName name="_Jul04">#REF!</definedName>
    <definedName name="_Jul05">#REF!</definedName>
    <definedName name="_Jun04">#REF!</definedName>
    <definedName name="_Jun05">#REF!</definedName>
    <definedName name="_Mar04">#REF!</definedName>
    <definedName name="_Mar05">#REF!</definedName>
    <definedName name="_May04">#REF!</definedName>
    <definedName name="_May05">#REF!</definedName>
    <definedName name="_Nov03">#REF!</definedName>
    <definedName name="_Nov04">#REF!</definedName>
    <definedName name="_Oct03">#REF!</definedName>
    <definedName name="_Oct04">#REF!</definedName>
    <definedName name="_Order1" hidden="1">255</definedName>
    <definedName name="_Order2" hidden="1">255</definedName>
    <definedName name="_Sep03">#REF!</definedName>
    <definedName name="_Sep04">#REF!</definedName>
    <definedName name="_Sep05">#REF!</definedName>
    <definedName name="a" hidden="1">{#N/A,#N/A,FALSE,"Coversheet";#N/A,#N/A,FALSE,"QA"}</definedName>
    <definedName name="AccessDatabase" hidden="1">"I:\COMTREL\FINICLE\TradeSummary.mdb"</definedName>
    <definedName name="accrual">'[7]Sheet2'!#REF!</definedName>
    <definedName name="accrual2">'[7]Sheet2'!#REF!</definedName>
    <definedName name="accrual3">'[7]Sheet2'!#REF!</definedName>
    <definedName name="Acq1Plant">'[8]Acquisition Inputs'!$C$8</definedName>
    <definedName name="Acq2Plant">'[8]Acquisition Inputs'!$C$70</definedName>
    <definedName name="afudcrate">#REF!</definedName>
    <definedName name="afudctaxbasis">#REF!</definedName>
    <definedName name="AlphaTest">'[9]Resources'!$M$69:$M$73</definedName>
    <definedName name="Amort">'[10]DATA'!$AA$5:$AB$173,'[10]DATA'!$D$5:$D$173,'[10]DATA'!$A$5:$A$38,'[10]DATA'!$A$39:$A$124,'[10]DATA'!$A$125:$A$151,'[10]DATA'!$A$152:$A$173</definedName>
    <definedName name="apeek">#REF!</definedName>
    <definedName name="Apr03AMA">'[11]BS C&amp;L'!#REF!</definedName>
    <definedName name="Apr04">'[12]BS'!$U$7:$U$3582</definedName>
    <definedName name="Apr04AMA">#REF!</definedName>
    <definedName name="Apr05">'[4]BS'!#REF!</definedName>
    <definedName name="Apr05AMA">#REF!</definedName>
    <definedName name="aquila_lookup">'[13]Cabot Gas Replacement'!$B$8:$F$16</definedName>
    <definedName name="Asset_Class_Switch">'[14]Assumptions'!$D$5</definedName>
    <definedName name="Assume_Percent_Change">#REF!</definedName>
    <definedName name="Aug03AMA">'[11]BS C&amp;L'!#REF!</definedName>
    <definedName name="Aug04">'[12]BS'!$Y$7:$Y$3582</definedName>
    <definedName name="Aug04AMA">#REF!</definedName>
    <definedName name="Aug05">'[4]BS'!#REF!</definedName>
    <definedName name="Aug05AMA">#REF!</definedName>
    <definedName name="augcf">#REF!</definedName>
    <definedName name="augcost">#REF!</definedName>
    <definedName name="Aurora_Prices">"Monthly Price Summary'!$C$4:$H$63"</definedName>
    <definedName name="b" localSheetId="7" hidden="1">{#N/A,#N/A,FALSE,"Coversheet";#N/A,#N/A,FALSE,"QA"}</definedName>
    <definedName name="b" hidden="1">{#N/A,#N/A,FALSE,"Coversheet";#N/A,#N/A,FALSE,"QA"}</definedName>
    <definedName name="BADDEBT">'[6]model'!#REF!</definedName>
    <definedName name="bal">'[7]Sheet2'!#REF!</definedName>
    <definedName name="balance">'[7]Sheet2'!#REF!</definedName>
    <definedName name="BD">#REF!</definedName>
    <definedName name="BEP">#REF!</definedName>
    <definedName name="BidPrice">'[15]General Inputs'!$I$8</definedName>
    <definedName name="BottomRight">#REF!</definedName>
    <definedName name="BPARedirect">'[15]General Inputs'!$I$5</definedName>
    <definedName name="bpatoggle">#REF!</definedName>
    <definedName name="BRI">#REF!</definedName>
    <definedName name="BS_Accounts">#REF!</definedName>
    <definedName name="Button_1">"TradeSummary_Ken_Finicle_List"</definedName>
    <definedName name="Capacity">#REF!</definedName>
    <definedName name="CapEx_AFUDC">'[15]CapEx'!$B$26</definedName>
    <definedName name="CapEx_Contingency">'[15]CapEx'!#REF!</definedName>
    <definedName name="CapEx_Facility">'[15]CapEx'!$B$2</definedName>
    <definedName name="CapEx_Improvements">'[15]CapEx'!$B$8</definedName>
    <definedName name="CapEx_Land">'[15]CapEx'!#REF!</definedName>
    <definedName name="CapEx_PropertyTax">'[15]CapEx'!$B$23</definedName>
    <definedName name="CapEx_REET">'[15]CapEx'!$B$7</definedName>
    <definedName name="CapEx_Sensitivity">'[15]CapEx'!$B$25</definedName>
    <definedName name="CapEx_SnoPUD">'[15]CapEx'!$B$24</definedName>
    <definedName name="CapEx_Spares">'[15]CapEx'!#REF!</definedName>
    <definedName name="CapEx_Total">'[15]CapEx'!$B$27</definedName>
    <definedName name="CapEx_TransAndDD">#REF!</definedName>
    <definedName name="capfact">#REF!</definedName>
    <definedName name="CaseDescription">'[8]Dispatch Cases'!$C$11</definedName>
    <definedName name="CBWorkbookPriority" hidden="1">-2060790043</definedName>
    <definedName name="CCGT_HeatRate">'[8]Assumptions'!$H$23</definedName>
    <definedName name="CCGTPrice">'[8]Assumptions'!$H$22</definedName>
    <definedName name="CERAArray">'[15]General Inputs'!#REF!</definedName>
    <definedName name="cerarvm">#REF!</definedName>
    <definedName name="CL_RT">#REF!</definedName>
    <definedName name="CL_RT2">'[16]Transp Data'!$A$6:$C$81</definedName>
    <definedName name="Classification">#REF!</definedName>
    <definedName name="clawback">#REF!</definedName>
    <definedName name="close">#REF!</definedName>
    <definedName name="ClosingDate">'[15]General Inputs'!$E$4</definedName>
    <definedName name="cod">#REF!</definedName>
    <definedName name="COLHOUSE">'[6]model'!#REF!</definedName>
    <definedName name="COLXFER">'[6]model'!#REF!</definedName>
    <definedName name="CombWC_LineItem">#REF!</definedName>
    <definedName name="COMMON_ADMIN_ALLOCATED">#REF!</definedName>
    <definedName name="COMPINSR">#REF!</definedName>
    <definedName name="CONSERV">#REF!</definedName>
    <definedName name="constructcont">#REF!</definedName>
    <definedName name="Consv_Rdr_Rt">'[17]Sch_120'!#REF!</definedName>
    <definedName name="cont">'[7]Sheet2'!#REF!</definedName>
    <definedName name="ContractDate">'[18]Dispatch Cases'!#REF!</definedName>
    <definedName name="Conv_Factor">'[17]Sch_120'!#REF!</definedName>
    <definedName name="ConversionFactor">'[8]Assumptions'!$I$65</definedName>
    <definedName name="CONVFACT">'[6]model'!#REF!</definedName>
    <definedName name="CopyPaste_Formula_for_Power">#REF!</definedName>
    <definedName name="CopyPaste_Value_Gas">#REF!</definedName>
    <definedName name="costofequit">#REF!</definedName>
    <definedName name="CPI">'[20]General Inputs'!$D$53</definedName>
    <definedName name="Credit_Toggle">#REF!</definedName>
    <definedName name="cspe_wkly_vect_input">#REF!</definedName>
    <definedName name="cust">#REF!</definedName>
    <definedName name="CUSTDEP">#REF!</definedName>
    <definedName name="D">#REF!</definedName>
    <definedName name="DAT1">#REF!</definedName>
    <definedName name="DAT10">#REF!</definedName>
    <definedName name="DAT11">#REF!</definedName>
    <definedName name="DAT12">#REF!</definedName>
    <definedName name="DAT13">#REF!</definedName>
    <definedName name="DAT14">#REF!</definedName>
    <definedName name="DAT15">#REF!</definedName>
    <definedName name="DAT2">#REF!</definedName>
    <definedName name="DAT3">#REF!</definedName>
    <definedName name="DAT4">#REF!</definedName>
    <definedName name="DAT5">#REF!</definedName>
    <definedName name="DAT6">#REF!</definedName>
    <definedName name="DAT7">#REF!</definedName>
    <definedName name="DAT8">#REF!</definedName>
    <definedName name="DAT9">#REF!</definedName>
    <definedName name="Data">#REF!</definedName>
    <definedName name="data1">#REF!</definedName>
    <definedName name="DataEntry_for_Power">#REF!</definedName>
    <definedName name="daveisroyescal">#REF!</definedName>
    <definedName name="daviesroyprice">#REF!</definedName>
    <definedName name="day_to_day_change">#REF!</definedName>
    <definedName name="debtforce">#REF!</definedName>
    <definedName name="DebtPerc">'[8]Assumptions'!$I$58</definedName>
    <definedName name="Dec03">'[23]BS'!$T$7:$T$3582</definedName>
    <definedName name="Dec03AMA">#REF!</definedName>
    <definedName name="Dec04">'[12]BS'!$AC$7:$AC$3580</definedName>
    <definedName name="Dec04AMA">#REF!</definedName>
    <definedName name="Dec05">#REF!</definedName>
    <definedName name="Dec05AMA">#REF!</definedName>
    <definedName name="Degree_Days">#REF!</definedName>
    <definedName name="DELETE01" localSheetId="7" hidden="1">{#N/A,#N/A,FALSE,"Coversheet";#N/A,#N/A,FALSE,"QA"}</definedName>
    <definedName name="DELETE01" hidden="1">{#N/A,#N/A,FALSE,"Coversheet";#N/A,#N/A,FALSE,"QA"}</definedName>
    <definedName name="DELETE02" localSheetId="7" hidden="1">{#N/A,#N/A,FALSE,"Schedule F";#N/A,#N/A,FALSE,"Schedule G"}</definedName>
    <definedName name="DELETE02" hidden="1">{#N/A,#N/A,FALSE,"Schedule F";#N/A,#N/A,FALSE,"Schedule G"}</definedName>
    <definedName name="Delete06" localSheetId="7" hidden="1">{#N/A,#N/A,FALSE,"Coversheet";#N/A,#N/A,FALSE,"QA"}</definedName>
    <definedName name="Delete06" hidden="1">{#N/A,#N/A,FALSE,"Coversheet";#N/A,#N/A,FALSE,"QA"}</definedName>
    <definedName name="Delete09" localSheetId="7" hidden="1">{#N/A,#N/A,FALSE,"Coversheet";#N/A,#N/A,FALSE,"QA"}</definedName>
    <definedName name="Delete09" hidden="1">{#N/A,#N/A,FALSE,"Coversheet";#N/A,#N/A,FALSE,"QA"}</definedName>
    <definedName name="Delete1" localSheetId="7" hidden="1">{#N/A,#N/A,FALSE,"Coversheet";#N/A,#N/A,FALSE,"QA"}</definedName>
    <definedName name="Delete1" hidden="1">{#N/A,#N/A,FALSE,"Coversheet";#N/A,#N/A,FALSE,"QA"}</definedName>
    <definedName name="Delete10" localSheetId="7" hidden="1">{#N/A,#N/A,FALSE,"Schedule F";#N/A,#N/A,FALSE,"Schedule G"}</definedName>
    <definedName name="Delete10" hidden="1">{#N/A,#N/A,FALSE,"Schedule F";#N/A,#N/A,FALSE,"Schedule G"}</definedName>
    <definedName name="Delete21" localSheetId="7" hidden="1">{#N/A,#N/A,FALSE,"Coversheet";#N/A,#N/A,FALSE,"QA"}</definedName>
    <definedName name="Delete21" hidden="1">{#N/A,#N/A,FALSE,"Coversheet";#N/A,#N/A,FALSE,"QA"}</definedName>
    <definedName name="DEPRECIATION">#REF!</definedName>
    <definedName name="devfee">#REF!</definedName>
    <definedName name="DF_HeatRate">'[8]Assumptions'!$L$23</definedName>
    <definedName name="DFIT" localSheetId="7" hidden="1">{#N/A,#N/A,FALSE,"Coversheet";#N/A,#N/A,FALSE,"QA"}</definedName>
    <definedName name="DFIT" hidden="1">{#N/A,#N/A,FALSE,"Coversheet";#N/A,#N/A,FALSE,"QA"}</definedName>
    <definedName name="Disc">'[18]Debt Amortization'!#REF!</definedName>
    <definedName name="Discount_for_Revenue_Reqmt">'[24]Assumptions of Purchase'!$B$45</definedName>
    <definedName name="DOCKET" localSheetId="0">'21.15 E'!$A$8</definedName>
    <definedName name="DOCKET">#REF!</definedName>
    <definedName name="DST2">#REF!</definedName>
    <definedName name="DurPTC">#REF!</definedName>
    <definedName name="Electp1">#REF!</definedName>
    <definedName name="Electp2">#REF!</definedName>
    <definedName name="Electric_Prices">'[25]Monthly Price Summary'!$B$4:$E$27</definedName>
    <definedName name="ElecWC_LineItems">#REF!</definedName>
    <definedName name="ElRBLine">#REF!</definedName>
    <definedName name="EMPLBENE">#REF!</definedName>
    <definedName name="EndDate">'[8]Assumptions'!$C$11</definedName>
    <definedName name="endptcyr">#REF!</definedName>
    <definedName name="enxco2005">#REF!</definedName>
    <definedName name="enxcoescal">#REF!</definedName>
    <definedName name="enxcoownperc">#REF!</definedName>
    <definedName name="epcfee">#REF!</definedName>
    <definedName name="equitperc">#REF!</definedName>
    <definedName name="EquityPerc">'[15]Revenue Calculation'!$I$3</definedName>
    <definedName name="estrateRES">#REF!</definedName>
    <definedName name="FACTORS">#REF!</definedName>
    <definedName name="Feb03AMA">'[11]BS C&amp;L'!#REF!</definedName>
    <definedName name="Feb04">'[12]BS'!$S$7:$S$3582</definedName>
    <definedName name="Feb04AMA">#REF!</definedName>
    <definedName name="Feb05">'[4]BS'!#REF!</definedName>
    <definedName name="Feb05AMA">#REF!</definedName>
    <definedName name="Fed_Cap_Tax">'[26]Inputs'!$E$112</definedName>
    <definedName name="FEDERAL_INCOME_TAX" localSheetId="0">'21.15 E'!#REF!</definedName>
    <definedName name="FEDERAL_INCOME_TAX">#REF!</definedName>
    <definedName name="FedTaxRate">'[8]Assumptions'!$C$33</definedName>
    <definedName name="FERC_Lookup">'[27]Map Table'!$E$2:$F$58</definedName>
    <definedName name="FERCRATE">'[20]General Inputs'!$P$46</definedName>
    <definedName name="FF">#REF!</definedName>
    <definedName name="FFHAtClosing">'[15]General Inputs'!$E$14</definedName>
    <definedName name="FIELDCHRG">'[6]model'!#REF!</definedName>
    <definedName name="Final">#REF!</definedName>
    <definedName name="firstptcyr">#REF!</definedName>
    <definedName name="FirstYearAssessment">'[15]General Inputs'!$E$26</definedName>
    <definedName name="firstyearmonths">#REF!</definedName>
    <definedName name="FirstYearofStratPlan">'[9]Resources'!$E$69</definedName>
    <definedName name="FIT">#REF!</definedName>
    <definedName name="FITRate">'[15]General Inputs'!$E$19</definedName>
    <definedName name="fixedtrans">#REF!</definedName>
    <definedName name="FlexPlanCapacity">'[28]Menu'!$B$13</definedName>
    <definedName name="fpldebt">#REF!</definedName>
    <definedName name="FPLequit">#REF!</definedName>
    <definedName name="Fuel">#REF!</definedName>
    <definedName name="GasRBLine">#REF!</definedName>
    <definedName name="GasTransCost">'[9]Resources'!$D$77</definedName>
    <definedName name="GasWC_LineItem">#REF!</definedName>
    <definedName name="GDPIP">#REF!</definedName>
    <definedName name="GDPIPArray">'[15]General Inputs'!$E$39:$AF$39</definedName>
    <definedName name="GeoDate">'[18]Dispatch Cases'!#REF!</definedName>
    <definedName name="gpdip">#REF!</definedName>
    <definedName name="graph">#REF!</definedName>
    <definedName name="GRCUpdate">'[15]General Inputs'!$I$6</definedName>
    <definedName name="HEADER2">#REF!</definedName>
    <definedName name="Heatrate_DF">'[15]General Inputs'!$E$12</definedName>
    <definedName name="Heatrate_Primary">'[15]General Inputs'!$E$11</definedName>
    <definedName name="HoursInServiceAtClosing">'[15]General Inputs'!$E$15</definedName>
    <definedName name="HRAccumDep">'[29]JHS-4 Adjstmts'!#REF!</definedName>
    <definedName name="HRDepExp">'[29]JHS-4 Adjstmts'!#REF!</definedName>
    <definedName name="HRDFIT">'[29]JHS-4 Adjstmts'!#REF!</definedName>
    <definedName name="HRGrossPlant">'[29]JHS-4 Adjstmts'!#REF!</definedName>
    <definedName name="HRPrdctnOM">'[29]JHS-4 Adjstmts'!#REF!</definedName>
    <definedName name="HRPropIns">'[29]JHS-4 Adjstmts'!#REF!</definedName>
    <definedName name="HRPropTax">'[29]JHS-4 Adjstmts'!#REF!</definedName>
    <definedName name="HRPwrCsts">'[29]JHS-4 Adjstmts'!#REF!</definedName>
    <definedName name="HydroCap">#REF!</definedName>
    <definedName name="HydroGen">'[18]Dispatch'!#REF!</definedName>
    <definedName name="IDCRATE">#REF!</definedName>
    <definedName name="if">'[30]General Inputs'!$E$9</definedName>
    <definedName name="inact">#REF!</definedName>
    <definedName name="INCSTMNT">#REF!</definedName>
    <definedName name="INCSTMT">#REF!</definedName>
    <definedName name="inflat">#REF!</definedName>
    <definedName name="inflatCERA">#REF!</definedName>
    <definedName name="Inflation">'[9]Resources'!$E$68</definedName>
    <definedName name="INGRID">'[31]RI1 55 - 97B'!#REF!</definedName>
    <definedName name="INT">#REF!</definedName>
    <definedName name="INTRESEXCH">'[32]Sheet1'!$AG$1</definedName>
    <definedName name="INVPLAN">#REF!</definedName>
    <definedName name="Jan03AMA">'[11]BS C&amp;L'!#REF!</definedName>
    <definedName name="Jan04">'[12]BS'!$R$7:$R$3582</definedName>
    <definedName name="Jan04AMA">#REF!</definedName>
    <definedName name="Jan05">'[4]BS'!#REF!</definedName>
    <definedName name="Jan05AMA">#REF!</definedName>
    <definedName name="Jan06">'[33]BS'!#REF!</definedName>
    <definedName name="Jan06AMA">'[33]BS'!#REF!</definedName>
    <definedName name="Jul03AMA">'[11]BS C&amp;L'!#REF!</definedName>
    <definedName name="Jul04">'[12]BS'!$X$7:$X$3582</definedName>
    <definedName name="Jul04AMA">#REF!</definedName>
    <definedName name="Jul05">'[4]BS'!#REF!</definedName>
    <definedName name="Jul05AMA">#REF!</definedName>
    <definedName name="julcf">#REF!</definedName>
    <definedName name="julcost">#REF!</definedName>
    <definedName name="Jun03AMA">'[11]BS C&amp;L'!#REF!</definedName>
    <definedName name="Jun04">'[12]BS'!$W$7:$W$3582</definedName>
    <definedName name="Jun04AMA">#REF!</definedName>
    <definedName name="Jun05">'[4]BS'!#REF!</definedName>
    <definedName name="Jun05AMA">#REF!</definedName>
    <definedName name="KickOffDate">'[15]General Inputs'!$E$3</definedName>
    <definedName name="Last_Row" localSheetId="7">IF([0]!Values_Entered,Header_Row+'3.05'!Number_of_Payments,Header_Row)</definedName>
    <definedName name="Last_Row">IF([0]!Values_Entered,Header_Row+[0]!Number_of_Payments,Header_Row)</definedName>
    <definedName name="LATEPAY">'[32]Sheet1'!$E$3:$E$25</definedName>
    <definedName name="Lease_total">#REF!</definedName>
    <definedName name="LevelizedCost">'[15]Revenue Calculation'!$I$8</definedName>
    <definedName name="Line_10">#REF!</definedName>
    <definedName name="Line_11">#REF!</definedName>
    <definedName name="Line_12">#REF!</definedName>
    <definedName name="line_14">#REF!</definedName>
    <definedName name="Line_15">#REF!</definedName>
    <definedName name="Line_19">#REF!</definedName>
    <definedName name="Line_22">#REF!</definedName>
    <definedName name="Line_23">#REF!</definedName>
    <definedName name="Line_25">#REF!</definedName>
    <definedName name="LoadArray">'[34]Load Source Data'!$C$78:$X$89</definedName>
    <definedName name="LoadGrowthAdder">#REF!</definedName>
    <definedName name="LTSACoverage">'[15]General Inputs'!$I$7</definedName>
    <definedName name="M">#REF!</definedName>
    <definedName name="manutaxfit">#REF!</definedName>
    <definedName name="Mar03AMA">'[11]BS C&amp;L'!#REF!</definedName>
    <definedName name="Mar04">'[12]BS'!$T$7:$T$3582</definedName>
    <definedName name="Mar04AMA">#REF!</definedName>
    <definedName name="Mar05">'[4]BS'!#REF!</definedName>
    <definedName name="Mar05AMA">#REF!</definedName>
    <definedName name="MatDate2">#REF!</definedName>
    <definedName name="MaxBid">'[15]CapEx'!$B$32</definedName>
    <definedName name="May03AMA">'[11]BS C&amp;L'!#REF!</definedName>
    <definedName name="May04">'[12]BS'!$V$7:$V$3582</definedName>
    <definedName name="May04AMA">#REF!</definedName>
    <definedName name="May05">'[4]BS'!#REF!</definedName>
    <definedName name="May05AMA">#REF!</definedName>
    <definedName name="mcnarycost">'[20]General Inputs'!$P$45</definedName>
    <definedName name="mcnarytoggle">'[20]General Inputs'!$P$44</definedName>
    <definedName name="median_energy">#REF!</definedName>
    <definedName name="MERGER_COST">'[32]Sheet1'!$AF$3:$AJ$28</definedName>
    <definedName name="MISCELLANEOUS">#REF!</definedName>
    <definedName name="MMRecovery">'[15]General Inputs'!$I$9</definedName>
    <definedName name="MonthsInFirstYear">'[15]General Inputs'!$E$5</definedName>
    <definedName name="MonthsOfTransaction">'[15]General Inputs'!$E$6</definedName>
    <definedName name="MonTotalDispatch">'[18]Dispatch'!#REF!</definedName>
    <definedName name="MT">#REF!</definedName>
    <definedName name="MTD_Format">'[35]Mthly'!$B$11:$D$11,'[35]Mthly'!$B$35:$D$35</definedName>
    <definedName name="MustRunGen">'[18]Dispatch'!#REF!</definedName>
    <definedName name="Mwh">#REF!</definedName>
    <definedName name="mwh2">#REF!</definedName>
    <definedName name="mwhoutlookdata">'[36]pivoted data'!$D$3:$R$42</definedName>
    <definedName name="nameplate">'[20]General Inputs'!$G$51</definedName>
    <definedName name="Nameplate_DF">'[15]General Inputs'!$E$10</definedName>
    <definedName name="Nameplate_Primary">'[15]General Inputs'!$E$9</definedName>
    <definedName name="non_AURORA_lookup">#REF!</definedName>
    <definedName name="non_core_lookup">#REF!</definedName>
    <definedName name="nonrefundtrans">'[20]General Inputs'!$P$47</definedName>
    <definedName name="Nov03">'[23]BS'!$S$7:$S$3582</definedName>
    <definedName name="Nov03AMA">#REF!</definedName>
    <definedName name="Nov04">'[12]BS'!$AB$7:$AB$3582</definedName>
    <definedName name="Nov04AMA">#REF!</definedName>
    <definedName name="Nov05">#REF!</definedName>
    <definedName name="Nov05AMA">#REF!</definedName>
    <definedName name="novcf">#REF!</definedName>
    <definedName name="novcost">#REF!</definedName>
    <definedName name="Number_of_Payments" localSheetId="7">MATCH(0.01,End_Bal,-1)+1</definedName>
    <definedName name="Number_of_Payments">MATCH(0.01,End_Bal,-1)+1</definedName>
    <definedName name="numturbines">#REF!</definedName>
    <definedName name="numturbptc">#REF!</definedName>
    <definedName name="NvsASD">"V2005-12-31"</definedName>
    <definedName name="NvsAutoDrillOk">"VN"</definedName>
    <definedName name="NvsElapsedTime">0.00881805555400206</definedName>
    <definedName name="NvsEndTime">38831.5955224537</definedName>
    <definedName name="NvsInstSpec">"%"</definedName>
    <definedName name="NvsLayoutType">"M3"</definedName>
    <definedName name="NvsNplSpec">"%,X,RZF..,CZF.."</definedName>
    <definedName name="NvsPanelEffdt">"V2020-12-31"</definedName>
    <definedName name="NvsPanelSetid">"VCPSTD"</definedName>
    <definedName name="NvsReqBU">"VCPSTD"</definedName>
    <definedName name="NvsReqBUOnly">"VN"</definedName>
    <definedName name="NvsTransLed">"VN"</definedName>
    <definedName name="NvsTreeASD">"V2005-12-31"</definedName>
    <definedName name="NvsValTbl.ACCOUNT">"GL_ACCOUNT_TBL"</definedName>
    <definedName name="NvsValTbl.BUSINESS_UNIT">"BUS_UNIT_TBL_GL"</definedName>
    <definedName name="NvsValTbl.DEPTID">"DEPARTMENT_TBL"</definedName>
    <definedName name="NvsValTbl.PROJECT_ID">"PROJECT_TBL_VW"</definedName>
    <definedName name="NvsValTbl.STATISTICS_CODE">"STAT_TBL"</definedName>
    <definedName name="NWSales_MWH">'[2]DT_A_AMW93'!#REF!</definedName>
    <definedName name="O_M_Input">'[37]MiscItems(Input)'!$B$5:$AO$8,'[37]MiscItems(Input)'!$B$13:$AO$13,'[37]MiscItems(Input)'!$B$15:$B$17,'[37]MiscItems(Input)'!$B$17:$AO$17,'[37]MiscItems(Input)'!$B$15:$AO$15</definedName>
    <definedName name="OBCLEASE">'[32]Sheet1'!$AF$4:$AI$23</definedName>
    <definedName name="Oct03">'[23]BS'!$R$7:$R$3582</definedName>
    <definedName name="Oct03AMA">#REF!</definedName>
    <definedName name="Oct04">'[12]BS'!$AA$7:$AA$3582</definedName>
    <definedName name="Oct04AMA">#REF!</definedName>
    <definedName name="Oct05">#REF!</definedName>
    <definedName name="Oct05AMA">#REF!</definedName>
    <definedName name="octcf">#REF!</definedName>
    <definedName name="octcost">#REF!</definedName>
    <definedName name="OMtoggle">#REF!</definedName>
    <definedName name="OP_Mo_Year1">#REF!</definedName>
    <definedName name="OPCONT">#REF!</definedName>
    <definedName name="OPEXPPF">#REF!</definedName>
    <definedName name="OPEXPRS">'[6]model'!#REF!</definedName>
    <definedName name="outlookdata">'[38]pivoted data'!$D$3:$Q$90</definedName>
    <definedName name="OwnerExpSched">'[15]General Inputs'!#REF!</definedName>
    <definedName name="Page1">#REF!</definedName>
    <definedName name="Page2">#REF!</definedName>
    <definedName name="parasitic">#REF!</definedName>
    <definedName name="parasiticprice">#REF!</definedName>
    <definedName name="PAY">#REF!</definedName>
    <definedName name="pcorc">'[39]Exhibit A-1 Original'!$A$77</definedName>
    <definedName name="peak_new_table">'[40]2008 Extreme Peaks - 080403'!$E$5:$AD$8</definedName>
    <definedName name="peak_table">'[40]Peaks-F01'!$C$5:$E$243</definedName>
    <definedName name="PEBBLE">'[6]model'!#REF!</definedName>
    <definedName name="percdebtcov">#REF!</definedName>
    <definedName name="Percent_debt">'[26]Inputs'!$E$129</definedName>
    <definedName name="PERCENTAGES_CALCULATED">#REF!</definedName>
    <definedName name="PercPerProp">'[15]General Inputs'!#REF!</definedName>
    <definedName name="percpersonal">#REF!</definedName>
    <definedName name="percreal">#REF!</definedName>
    <definedName name="PercRealProp">'[15]General Inputs'!#REF!</definedName>
    <definedName name="PerPropAdjust">'[15]General Inputs'!$E$22</definedName>
    <definedName name="personalproptaxadjust">#REF!</definedName>
    <definedName name="PG1">#REF!</definedName>
    <definedName name="PG2G">#REF!</definedName>
    <definedName name="PGA">#REF!</definedName>
    <definedName name="PGB">#REF!</definedName>
    <definedName name="PGD">#REF!</definedName>
    <definedName name="PGF">#REF!</definedName>
    <definedName name="PGG">#REF!</definedName>
    <definedName name="PGGINV">#REF!</definedName>
    <definedName name="PGH">#REF!</definedName>
    <definedName name="PGI">#REF!</definedName>
    <definedName name="Plant_Input">'[37]Plant(Input)'!$B$7:$AP$9,'[37]Plant(Input)'!$B$11,'[37]Plant(Input)'!$B$15:$AP$15,'[37]Plant(Input)'!$B$18,'[37]Plant(Input)'!$B$20:$AP$20</definedName>
    <definedName name="Plant_List">#REF!</definedName>
    <definedName name="PlantReplacementCost">'[15]General Inputs'!$E$30</definedName>
    <definedName name="postclawdev">#REF!</definedName>
    <definedName name="postclawdevshar">#REF!</definedName>
    <definedName name="postclawtaxshar">#REF!</definedName>
    <definedName name="postclawtaxshare">#REF!</definedName>
    <definedName name="postpreftaxshar">#REF!</definedName>
    <definedName name="ppl_wkly_vect_input">#REF!</definedName>
    <definedName name="preferredreturn">#REF!</definedName>
    <definedName name="presentvaluedate">#REF!</definedName>
    <definedName name="pretaxdebt">#REF!</definedName>
    <definedName name="PreTaxDebtCost">'[8]Assumptions'!$I$56</definedName>
    <definedName name="pretaxequit">#REF!</definedName>
    <definedName name="PreTaxWACC">'[8]Assumptions'!$I$62</definedName>
    <definedName name="price_input_range">#REF!</definedName>
    <definedName name="PriceCaseTable">#REF!</definedName>
    <definedName name="Prices_Aurora">'[25]Monthly Price Summary'!$C$4:$H$63</definedName>
    <definedName name="PRINC">#REF!</definedName>
    <definedName name="Print_Area_MI">#REF!</definedName>
    <definedName name="Print_Area1">#REF!</definedName>
    <definedName name="prn_RI_1_schedules_1st">#REF!</definedName>
    <definedName name="prn_RI_1_schedules_2nd">#REF!</definedName>
    <definedName name="prn_RI_2_schedules_1st">#REF!</definedName>
    <definedName name="prn_RI_2_schedules_2nd">#REF!</definedName>
    <definedName name="PRO_FORMA">#REF!</definedName>
    <definedName name="PRODADJ">'[6]model'!#REF!</definedName>
    <definedName name="Prodprop">#REF!</definedName>
    <definedName name="Production_Factor">#REF!</definedName>
    <definedName name="Projects">'[42]Sheet1'!$A$1147:$B$1887</definedName>
    <definedName name="PROPSALES">'[6]model'!#REF!</definedName>
    <definedName name="proptaxdiscfactor">#REF!</definedName>
    <definedName name="PropTaxDiscountRate">'[15]General Inputs'!$E$24</definedName>
    <definedName name="proptaxrate">#REF!</definedName>
    <definedName name="PropTaxREET">'[15]General Inputs'!$E$27</definedName>
    <definedName name="Prov_Cap_Tax">'[26]Inputs'!$E$111</definedName>
    <definedName name="PSE">'[43]4.04'!$A$6</definedName>
    <definedName name="PSE_DR">#REF!</definedName>
    <definedName name="PSE_Pre_Tax_Equity_Rate">'[24]Assumptions of Purchase'!$B$42</definedName>
    <definedName name="PSEBPAshare">'[20]General Inputs'!$M$45</definedName>
    <definedName name="pseownperc">#REF!</definedName>
    <definedName name="PSEPaysREET">'[15]General Inputs'!$I$4</definedName>
    <definedName name="PSEWACC">#REF!</definedName>
    <definedName name="PSPL" localSheetId="0">'21.15 E'!$A$5</definedName>
    <definedName name="PSPL">#REF!</definedName>
    <definedName name="PTC">#REF!</definedName>
    <definedName name="ptceffective">#REF!</definedName>
    <definedName name="PTCescal">#REF!</definedName>
    <definedName name="ptcescalstart">#REF!</definedName>
    <definedName name="PurchasedFuel">'[15]Expenses'!#REF!</definedName>
    <definedName name="PWRCSTPF">'[6]model'!#REF!</definedName>
    <definedName name="PWRCSTRS">#REF!</definedName>
    <definedName name="PWRCSTWP">#REF!</definedName>
    <definedName name="PWRCSTWR">'[6]model'!#REF!</definedName>
    <definedName name="QA">'[44]IPOA2002'!#REF!</definedName>
    <definedName name="QTD_Format">'[35]QTD'!$B$11:$D$11,'[35]QTD'!$B$35:$D$35</definedName>
    <definedName name="RATE">#REF!</definedName>
    <definedName name="RATE2">'[16]Transp Data'!$A$8:$I$112</definedName>
    <definedName name="RATEBASE">#REF!</definedName>
    <definedName name="RATEBASE_U95">#REF!</definedName>
    <definedName name="RATECASE">'[6]model'!#REF!</definedName>
    <definedName name="rating_spread_bp">#REF!</definedName>
    <definedName name="RdSch_CY">'[45]INPUT TAB'!#REF!</definedName>
    <definedName name="RdSch_PY">'[45]INPUT TAB'!#REF!</definedName>
    <definedName name="RdSch_PY2">'[45]INPUT TAB'!#REF!</definedName>
    <definedName name="reaccrual">'[7]Sheet2'!#REF!</definedName>
    <definedName name="RealPropAdjust">'[15]General Inputs'!$E$23</definedName>
    <definedName name="realproptaxadjust">#REF!</definedName>
    <definedName name="REC">#REF!</definedName>
    <definedName name="REETRate">'[15]General Inputs'!$E$20</definedName>
    <definedName name="regasset">#REF!</definedName>
    <definedName name="RES2005">#REF!</definedName>
    <definedName name="resdebt">#REF!</definedName>
    <definedName name="resepcdevcost">#REF!</definedName>
    <definedName name="RESequit">#REF!</definedName>
    <definedName name="resource_lookup">'[46]#REF'!$B$3:$C$112</definedName>
    <definedName name="RESTATING">#REF!</definedName>
    <definedName name="Results">#REF!</definedName>
    <definedName name="retain">#REF!</definedName>
    <definedName name="RETIREPLAN">'[6]model'!#REF!</definedName>
    <definedName name="REV">#REF!</definedName>
    <definedName name="REVADJ">#REF!</definedName>
    <definedName name="Revenue">#REF!</definedName>
    <definedName name="REVREQ">#REF!</definedName>
    <definedName name="RI2">'[47]Rock Island 1'!#REF!</definedName>
    <definedName name="ROE">'[6]model'!#REF!</definedName>
    <definedName name="ROR">#REF!</definedName>
    <definedName name="RowAvgCF">'[9]Resources'!$J$76</definedName>
    <definedName name="RowB2CF">'[9]Resources'!$J$75</definedName>
    <definedName name="RowCapCost">'[9]Resources'!$J$68</definedName>
    <definedName name="RowFOM">'[9]Resources'!$J$70</definedName>
    <definedName name="RowNIMF">'[9]Resources'!$J$72</definedName>
    <definedName name="RowNIMV">'[9]Resources'!$J$73</definedName>
    <definedName name="RowPPAPrice">'[9]Resources'!$J$74</definedName>
    <definedName name="RowVOM">'[9]Resources'!$J$71</definedName>
    <definedName name="RowY0">'[9]Resources'!$J$69</definedName>
    <definedName name="royalty">#REF!</definedName>
    <definedName name="royenergyprice">#REF!</definedName>
    <definedName name="royescal">#REF!</definedName>
    <definedName name="roysched1perc">#REF!</definedName>
    <definedName name="roysched2perc">#REF!</definedName>
    <definedName name="RR1ST6">#REF!</definedName>
    <definedName name="RR2ND6">#REF!</definedName>
    <definedName name="SALESRESALEP">#REF!</definedName>
    <definedName name="SALESRESALER">#REF!</definedName>
    <definedName name="salestax">#REF!</definedName>
    <definedName name="SalesTaxRate">'[15]General Inputs'!$E$21</definedName>
    <definedName name="Sch194Rlfwd">'[45]Sch94 Rlfwd'!$B$11</definedName>
    <definedName name="schedtoggle">#REF!</definedName>
    <definedName name="SecSSW_MWH">'[2]DT_A_AMW93'!#REF!</definedName>
    <definedName name="select_flat_01">#REF!</definedName>
    <definedName name="select_flat_02">#REF!</definedName>
    <definedName name="select_flat_03">#REF!</definedName>
    <definedName name="select_flat_04">#REF!</definedName>
    <definedName name="select_off_01">#REF!</definedName>
    <definedName name="select_off_02">#REF!</definedName>
    <definedName name="select_off_03">#REF!</definedName>
    <definedName name="select_off_04">#REF!</definedName>
    <definedName name="select_on_01">#REF!</definedName>
    <definedName name="select_on_02">#REF!</definedName>
    <definedName name="select_on_03">#REF!</definedName>
    <definedName name="select_on_04">#REF!</definedName>
    <definedName name="select_SUMAS_01">#REF!</definedName>
    <definedName name="select_sumas_02">#REF!</definedName>
    <definedName name="select_sumas_03">#REF!</definedName>
    <definedName name="selected_flat">#REF!</definedName>
    <definedName name="selected_off">#REF!</definedName>
    <definedName name="selected_on">#REF!</definedName>
    <definedName name="selected_SUMAS">#REF!</definedName>
    <definedName name="Sep03">'[23]BS'!$Q$7:$Q$3582</definedName>
    <definedName name="Sep03AMA">#REF!</definedName>
    <definedName name="Sep04">'[12]BS'!$Z$7:$Z$3582</definedName>
    <definedName name="Sep04AMA">#REF!</definedName>
    <definedName name="Sep05">'[4]BS'!#REF!</definedName>
    <definedName name="Sep05AMA">#REF!</definedName>
    <definedName name="sepcf">#REF!</definedName>
    <definedName name="sepcost">#REF!</definedName>
    <definedName name="SetDate2">#REF!</definedName>
    <definedName name="SKAGIT">'[6]model'!#REF!</definedName>
    <definedName name="SLFINSURANCE">#REF!</definedName>
    <definedName name="SolarDate">'[18]Dispatch Cases'!#REF!</definedName>
    <definedName name="STAFFREDUC">#REF!</definedName>
    <definedName name="StalkingHorseBid">'[15]CapEx'!$B$33</definedName>
    <definedName name="StartDate">'[8]Assumptions'!$C$9</definedName>
    <definedName name="StartupPowerValue">'[15]CapEx'!#REF!</definedName>
    <definedName name="stationserv">#REF!</definedName>
    <definedName name="STORM">#REF!</definedName>
    <definedName name="SUMMARY">#REF!</definedName>
    <definedName name="supentit_in_wkly_vect_input">#REF!</definedName>
    <definedName name="supentit_out_wkly_vect_input">#REF!</definedName>
    <definedName name="SWSales_MWH">'[2]DT_A_AMW93'!#REF!</definedName>
    <definedName name="tax_exempt_spread">#REF!</definedName>
    <definedName name="TAXCORPLIC">#REF!</definedName>
    <definedName name="TAXENERGYP">'[6]model'!#REF!</definedName>
    <definedName name="TAXENERGYR">'[6]model'!#REF!</definedName>
    <definedName name="TAXEXCISE">#REF!</definedName>
    <definedName name="TAXFICA">'[6]model'!#REF!</definedName>
    <definedName name="TAXFUT">'[6]model'!#REF!</definedName>
    <definedName name="TAXINCOME">#REF!</definedName>
    <definedName name="TAXMEDICARE">'[6]model'!#REF!</definedName>
    <definedName name="taxown">#REF!</definedName>
    <definedName name="TAXPFINT">'[6]model'!#REF!</definedName>
    <definedName name="TAXPROPERTY">#REF!</definedName>
    <definedName name="TAXSUT">'[6]model'!#REF!</definedName>
    <definedName name="tbl_Master">#REF!</definedName>
    <definedName name="TEMPADJ">'[32]Sheet1'!$A$4:$E$40</definedName>
    <definedName name="TenaskaShare">'[18]Dispatch'!#REF!</definedName>
    <definedName name="Test">#REF!</definedName>
    <definedName name="TEST0">#REF!</definedName>
    <definedName name="TEST1">#REF!</definedName>
    <definedName name="TESTHKEY">#REF!</definedName>
    <definedName name="TESTKEYS">#REF!</definedName>
    <definedName name="TESTVKEY">#REF!</definedName>
    <definedName name="TESTYEAR" localSheetId="0">'21.15 E'!$A$7</definedName>
    <definedName name="TESTYEAR">#REF!</definedName>
    <definedName name="Therm_upload">#REF!</definedName>
    <definedName name="ThermalBookLife">'[8]Assumptions'!$C$25</definedName>
    <definedName name="therms">#REF!</definedName>
    <definedName name="thirdpartyIRR">#REF!</definedName>
    <definedName name="three">#REF!</definedName>
    <definedName name="Title">'[8]Assumptions'!$A$1</definedName>
    <definedName name="today">#REF!</definedName>
    <definedName name="TopLeft">#REF!</definedName>
    <definedName name="totaldebt">#REF!</definedName>
    <definedName name="totalequit">#REF!</definedName>
    <definedName name="TotalEquity">'[15]Revenue Calculation'!$I$6</definedName>
    <definedName name="TRADING_NET">'[2]DT_A_DOL93'!#REF!</definedName>
    <definedName name="tran_revenue">#REF!</definedName>
    <definedName name="trans_constraint_y_n">#REF!</definedName>
    <definedName name="transdb">#REF!</definedName>
    <definedName name="TransFixed">'[15]Expenses'!#REF!</definedName>
    <definedName name="TransVar">'[15]Expenses'!#REF!</definedName>
    <definedName name="turbinesize">#REF!</definedName>
    <definedName name="twoyrswarranty">#REF!</definedName>
    <definedName name="UBakerAvail">#REF!</definedName>
    <definedName name="UNITCOMPARE">#REF!</definedName>
    <definedName name="UNITCOSTS">#REF!</definedName>
    <definedName name="UTG">#REF!</definedName>
    <definedName name="UTN">#REF!</definedName>
    <definedName name="Values_Entered">IF(Loan_Amount*Interest_Rate*Loan_Years*Loan_Start&gt;0,1,0)</definedName>
    <definedName name="vartrans">#REF!</definedName>
    <definedName name="VOMEsc">'[8]Assumptions'!$C$21</definedName>
    <definedName name="WACC">'[8]Assumptions'!$I$61</definedName>
    <definedName name="WAGES">'[6]model'!#REF!</definedName>
    <definedName name="warrantyOM">#REF!</definedName>
    <definedName name="whorn_db">#REF!</definedName>
    <definedName name="Wind_NamePlate">'[9]Wind Own'!$B$7</definedName>
    <definedName name="WindDate">'[18]Dispatch Cases'!#REF!</definedName>
    <definedName name="WindTransCost">'[9]Resources'!$D$78</definedName>
    <definedName name="WRKCAP">'[6]model'!#REF!</definedName>
    <definedName name="wrn.Customer._.Counts._.Electric." localSheetId="7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localSheetId="7" hidden="1">{#N/A,#N/A,FALSE,"Pg 6b CustCount_Gas";#N/A,#N/A,FALSE,"QA";#N/A,#N/A,FALSE,"Report";#N/A,#N/A,FALSE,"forecast"}</definedName>
    <definedName name="wrn.Customer._.Counts._.Gas." hidden="1">{#N/A,#N/A,FALSE,"Pg 6b CustCount_Gas";#N/A,#N/A,FALSE,"QA";#N/A,#N/A,FALSE,"Report";#N/A,#N/A,FALSE,"forecast"}</definedName>
    <definedName name="wrn.Fundamental." localSheetId="7" hidden="1">{#N/A,#N/A,TRUE,"CoverPage";#N/A,#N/A,TRUE,"Gas";#N/A,#N/A,TRUE,"Power";#N/A,#N/A,TRUE,"Historical DJ Mthly Prices"}</definedName>
    <definedName name="wrn.Fundamental." hidden="1">{#N/A,#N/A,TRUE,"CoverPage";#N/A,#N/A,TRUE,"Gas";#N/A,#N/A,TRUE,"Power";#N/A,#N/A,TRUE,"Historical DJ Mthly Prices"}</definedName>
    <definedName name="wrn.Incentive._.Overhead." localSheetId="7" hidden="1">{#N/A,#N/A,FALSE,"Coversheet";#N/A,#N/A,FALSE,"QA"}</definedName>
    <definedName name="wrn.Incentive._.Overhead." hidden="1">{#N/A,#N/A,FALSE,"Coversheet";#N/A,#N/A,FALSE,"QA"}</definedName>
    <definedName name="wrn.limit_reports." localSheetId="7" hidden="1">{#N/A,#N/A,FALSE,"Schedule F";#N/A,#N/A,FALSE,"Schedule G"}</definedName>
    <definedName name="wrn.limit_reports." hidden="1">{#N/A,#N/A,FALSE,"Schedule F";#N/A,#N/A,FALSE,"Schedule G"}</definedName>
    <definedName name="wrn.MARGIN_WO_QTR." localSheetId="7" hidden="1">{#N/A,#N/A,FALSE,"Month ";#N/A,#N/A,FALSE,"YTD";#N/A,#N/A,FALSE,"12 mo ended"}</definedName>
    <definedName name="wrn.MARGIN_WO_QTR." hidden="1">{#N/A,#N/A,FALSE,"Month ";#N/A,#N/A,FALSE,"YTD";#N/A,#N/A,FALSE,"12 mo ended"}</definedName>
    <definedName name="wrn.Municipal._.Reports." localSheetId="7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Small._.Tools._.Overhead." localSheetId="7" hidden="1">{#N/A,#N/A,FALSE,"2002 Small Tool OH";#N/A,#N/A,FALSE,"QA"}</definedName>
    <definedName name="wrn.Small._.Tools._.Overhead." hidden="1">{#N/A,#N/A,FALSE,"2002 Small Tool OH";#N/A,#N/A,FALSE,"QA"}</definedName>
    <definedName name="wwp_wkly_vect_input">#REF!</definedName>
    <definedName name="Y">#REF!</definedName>
    <definedName name="YEAR">#REF!</definedName>
    <definedName name="YearOfCostData">'[9]Resources'!$E$70</definedName>
    <definedName name="Years_evaluated">'[48]Revison Inputs'!$B$6</definedName>
    <definedName name="YTD_Format">'[35]YTD'!$B$13:$D$13,'[35]YTD'!$B$36:$D$36</definedName>
    <definedName name="zilfpldebtperc">#REF!</definedName>
    <definedName name="zilkhaepcdevcost">#REF!</definedName>
    <definedName name="zilkhaownperc">#REF!</definedName>
  </definedNames>
  <calcPr fullCalcOnLoad="1"/>
</workbook>
</file>

<file path=xl/sharedStrings.xml><?xml version="1.0" encoding="utf-8"?>
<sst xmlns="http://schemas.openxmlformats.org/spreadsheetml/2006/main" count="303" uniqueCount="127">
  <si>
    <t>RATE CASE EXPENSES</t>
  </si>
  <si>
    <t>LINE</t>
  </si>
  <si>
    <t>NO.</t>
  </si>
  <si>
    <t>DESCRIPTION</t>
  </si>
  <si>
    <t>AMOUNT</t>
  </si>
  <si>
    <t>INCREASE (DECREASE) EXPENSE</t>
  </si>
  <si>
    <t>INCREASE(DECREASE) FIT @</t>
  </si>
  <si>
    <t>INCREASE(DECREASE) NOI</t>
  </si>
  <si>
    <t>PUGET SOUND ENERGY-ELECTRIC</t>
  </si>
  <si>
    <t>Puget Sound Energy</t>
  </si>
  <si>
    <t>Order</t>
  </si>
  <si>
    <t>Electric</t>
  </si>
  <si>
    <t>Gas</t>
  </si>
  <si>
    <t>Test year rate case expense that should be removed from the income statement:</t>
  </si>
  <si>
    <t>Exhibit No. ______ (JHS)</t>
  </si>
  <si>
    <t>EXPENSES TO BE NORMALIZED:</t>
  </si>
  <si>
    <t>direct charges</t>
  </si>
  <si>
    <t>Common</t>
  </si>
  <si>
    <t>2005 PCORC Expenses (Hopkins Ridge)</t>
  </si>
  <si>
    <t>TOTAL INCREASE (DECREASE) EXPENSE</t>
  </si>
  <si>
    <t>Average PCORC Cost</t>
  </si>
  <si>
    <t>2005 PCORC cost</t>
  </si>
  <si>
    <t>Average PCORC cost</t>
  </si>
  <si>
    <t>Average GRC Cost</t>
  </si>
  <si>
    <t>Average GRC cost</t>
  </si>
  <si>
    <t>Total</t>
  </si>
  <si>
    <t>2005 PCORC</t>
  </si>
  <si>
    <t>order 92800021 direct charges</t>
  </si>
  <si>
    <t>Split between Electric and Gas</t>
  </si>
  <si>
    <t>Split between Electric and Gas - Rounded</t>
  </si>
  <si>
    <t>Average PCORC cost - Rounded</t>
  </si>
  <si>
    <t>2007 PCORC Expenses (Goldendale)</t>
  </si>
  <si>
    <t>2007 PCORC</t>
  </si>
  <si>
    <t>2007 PCORC cost</t>
  </si>
  <si>
    <t>order 92800014 direct charges</t>
  </si>
  <si>
    <t>After common</t>
  </si>
  <si>
    <t>allocation</t>
  </si>
  <si>
    <t>Before common</t>
  </si>
  <si>
    <t>2007 GRC</t>
  </si>
  <si>
    <t>2007 GRC cost</t>
  </si>
  <si>
    <t>2009 GRC</t>
  </si>
  <si>
    <t>2007 Rate Case Expenses</t>
  </si>
  <si>
    <t>ANNUAL NORMALIZATION (LINE 3 / 2)</t>
  </si>
  <si>
    <t>2009 Rate Case Expenses</t>
  </si>
  <si>
    <t>order 92800016</t>
  </si>
  <si>
    <t xml:space="preserve">order 92800317 </t>
  </si>
  <si>
    <t xml:space="preserve">order 92800603 </t>
  </si>
  <si>
    <t>order 92800017</t>
  </si>
  <si>
    <t>order 92800318</t>
  </si>
  <si>
    <t>order 92800604</t>
  </si>
  <si>
    <t>2009 GRC cost</t>
  </si>
  <si>
    <t>PUGET SOUND ENERGY-ELECTRIC &amp; GAS</t>
  </si>
  <si>
    <t>ALLOCATION METHODS</t>
  </si>
  <si>
    <t>Method</t>
  </si>
  <si>
    <t>Description</t>
  </si>
  <si>
    <t>*</t>
  </si>
  <si>
    <t>12 Month Average Number of Customers</t>
  </si>
  <si>
    <t>updated</t>
  </si>
  <si>
    <t>Percent</t>
  </si>
  <si>
    <t>Joint Meter Reading Customers</t>
  </si>
  <si>
    <t>Non-Production Plant</t>
  </si>
  <si>
    <t xml:space="preserve"> Distribution</t>
  </si>
  <si>
    <t xml:space="preserve"> Transmission </t>
  </si>
  <si>
    <t xml:space="preserve"> Direct General Plant</t>
  </si>
  <si>
    <t>4-Factor Allocator</t>
  </si>
  <si>
    <t xml:space="preserve">  </t>
  </si>
  <si>
    <t xml:space="preserve">     Number of Customers</t>
  </si>
  <si>
    <t xml:space="preserve">     Percent</t>
  </si>
  <si>
    <t xml:space="preserve">     Labor - Direct Charge to O&amp;M</t>
  </si>
  <si>
    <t xml:space="preserve">     T&amp;D O&amp;M Expense (Less Labor)</t>
  </si>
  <si>
    <t xml:space="preserve">     Net Classified Plant (Excluding General (Common) Plant)</t>
  </si>
  <si>
    <t>Total Percentages</t>
  </si>
  <si>
    <t>Employee Benefits</t>
  </si>
  <si>
    <t>Direct Labor Accts 500-935</t>
  </si>
  <si>
    <t xml:space="preserve">Allocate Elec </t>
  </si>
  <si>
    <t xml:space="preserve">Allocate Gas </t>
  </si>
  <si>
    <t>Total 92800016</t>
  </si>
  <si>
    <t>Total 92800317</t>
  </si>
  <si>
    <t>Total 92800017</t>
  </si>
  <si>
    <t>Total 92800318</t>
  </si>
  <si>
    <t>Total 92800604</t>
  </si>
  <si>
    <t>Test year</t>
  </si>
  <si>
    <t>Test Year</t>
  </si>
  <si>
    <t>Total Test Year</t>
  </si>
  <si>
    <t>2011 GENERAL RATE INCREASE</t>
  </si>
  <si>
    <t>FOR THE TWELVE MONTHS ENDED DECEMBER 31, 2010</t>
  </si>
  <si>
    <t>Docket Number UE-11______</t>
  </si>
  <si>
    <t>Cumulative Expenditures through 12/31/2010</t>
  </si>
  <si>
    <t>Total 2007 GRC Cost</t>
  </si>
  <si>
    <t>Total 2009 GRC Cost</t>
  </si>
  <si>
    <t>ANNUAL NORMALIZATION (LINE 9 / 4)</t>
  </si>
  <si>
    <t>Cost elements</t>
  </si>
  <si>
    <t>Act. Costs</t>
  </si>
  <si>
    <t xml:space="preserve">   92800605  1320 -2011 General Rate Case - Common</t>
  </si>
  <si>
    <t>*  Debit</t>
  </si>
  <si>
    <t>** Over/underabsorption</t>
  </si>
  <si>
    <t>12 ME 12/31/2010</t>
  </si>
  <si>
    <t xml:space="preserve">   92800018  1320 -2011 General Rate Case Electric</t>
  </si>
  <si>
    <t xml:space="preserve">   92800017  1320 -2009 General Rate Case - Electric</t>
  </si>
  <si>
    <t>12 ME 12/31/2008</t>
  </si>
  <si>
    <t xml:space="preserve">Orders: 12 Month Ended 12/31/2009 </t>
  </si>
  <si>
    <t>Orders: 12 Month Ended 12/31/2010</t>
  </si>
  <si>
    <t xml:space="preserve">   92800318  1320 -2009 General Rate Case - Gas</t>
  </si>
  <si>
    <t xml:space="preserve">   92800604  1320 -2009 General Rate Case - Common</t>
  </si>
  <si>
    <t>Orders: 12 Month Ended 12/31/2011</t>
  </si>
  <si>
    <t>General Rate Case Expenses, 2011 GRC</t>
  </si>
  <si>
    <t>2011 Rate Case Expenses</t>
  </si>
  <si>
    <t xml:space="preserve">   92800016  1320 -2007 General Rate Case - Electric</t>
  </si>
  <si>
    <t>12 ME 12/31/2007</t>
  </si>
  <si>
    <t xml:space="preserve">   92800317  1320 -2007 General Rate Case - Gas</t>
  </si>
  <si>
    <t xml:space="preserve">   92800603  1320 -2007 General Rate Case - Common</t>
  </si>
  <si>
    <t>12 ME 12/31/2009</t>
  </si>
  <si>
    <t>General Rate Case Expenses, 2009 GRC</t>
  </si>
  <si>
    <t>General Rate Case Expenses, 2007 GRC</t>
  </si>
  <si>
    <t xml:space="preserve">   92800014  1320 - 2007 PCORC Costs-Electric</t>
  </si>
  <si>
    <t xml:space="preserve">   92800014  1320 - 2007 PCORC</t>
  </si>
  <si>
    <t>Total 92800014</t>
  </si>
  <si>
    <t xml:space="preserve">   92800021  1320 - 2005 PCORC Costs -Electric</t>
  </si>
  <si>
    <t>12 ME 12/31/2005</t>
  </si>
  <si>
    <t>12 ME 12/31/2006</t>
  </si>
  <si>
    <t>Total 92800021</t>
  </si>
  <si>
    <t>Total 92800603</t>
  </si>
  <si>
    <t xml:space="preserve">Cumulative Expenditures </t>
  </si>
  <si>
    <t xml:space="preserve">LESS TEST YEAR EXPENSE: </t>
  </si>
  <si>
    <t>2009 AND 2007 GRC EXPENSES TO BE NORMALIZED</t>
  </si>
  <si>
    <t>2005 AND 2007 PCORC EXPENSES TO BE NORMALIZED</t>
  </si>
  <si>
    <t>PAGE 21.15</t>
  </si>
</sst>
</file>

<file path=xl/styles.xml><?xml version="1.0" encoding="utf-8"?>
<styleSheet xmlns="http://schemas.openxmlformats.org/spreadsheetml/2006/main">
  <numFmts count="4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  <numFmt numFmtId="166" formatCode="_(&quot;$&quot;* #,##0_);_(&quot;$&quot;* \(#,##0\);_(&quot;$&quot;* &quot;-&quot;??_);_(@_)"/>
    <numFmt numFmtId="167" formatCode="_(* #,##0_);_(* \(#,##0\);_(* &quot;-&quot;??_);_(@_)"/>
    <numFmt numFmtId="168" formatCode="_(&quot;$&quot;* #,##0.0_);_(&quot;$&quot;* \(#,##0.0\);_(&quot;$&quot;* &quot;-&quot;??_);_(@_)"/>
    <numFmt numFmtId="169" formatCode="#,##0.0"/>
    <numFmt numFmtId="170" formatCode="mmmm\-yy"/>
    <numFmt numFmtId="171" formatCode="m/d/yy"/>
    <numFmt numFmtId="172" formatCode="0.000000"/>
    <numFmt numFmtId="173" formatCode="_(* #,##0.00000_);_(* \(#,##0.00000\);_(* &quot;-&quot;??_);_(@_)"/>
    <numFmt numFmtId="174" formatCode="0.0000000"/>
    <numFmt numFmtId="175" formatCode="d\.mmm\.yy"/>
    <numFmt numFmtId="176" formatCode="_(* ###0_);_(* \(###0\);_(* &quot;-&quot;_);_(@_)"/>
    <numFmt numFmtId="177" formatCode="0000000"/>
    <numFmt numFmtId="178" formatCode="0.0%"/>
    <numFmt numFmtId="179" formatCode="_(* #,##0.0_);_(* \(#,##0.0\);_(* &quot;-&quot;_);_(@_)"/>
    <numFmt numFmtId="180" formatCode="mmmm\ d\,\ yyyy"/>
    <numFmt numFmtId="181" formatCode="0.0%\ ;\(0.0%\);&quot;0.00% &quot;"/>
    <numFmt numFmtId="182" formatCode="0.0%\ ;\(0.0%\);&quot;0.0% &quot;"/>
    <numFmt numFmtId="183" formatCode="mm/dd/yy"/>
    <numFmt numFmtId="184" formatCode="0.00_)"/>
    <numFmt numFmtId="185" formatCode="0.0000"/>
    <numFmt numFmtId="186" formatCode="_(&quot;$&quot;* #,##0.0000_);_(&quot;$&quot;* \(#,##0.0000\);_(&quot;$&quot;* &quot;-&quot;??_);_(@_)"/>
    <numFmt numFmtId="187" formatCode="#,##0.000000_);\(#,##0.000000\)"/>
    <numFmt numFmtId="188" formatCode="#."/>
    <numFmt numFmtId="189" formatCode="_(&quot;$&quot;* #,##0.0000_);_(&quot;$&quot;* \(#,##0.0000\);_(&quot;$&quot;* &quot;-&quot;????_);_(@_)"/>
    <numFmt numFmtId="190" formatCode="#,##0.00000"/>
    <numFmt numFmtId="191" formatCode="#,##0.000000"/>
    <numFmt numFmtId="192" formatCode="_(* #,##0.0_);_(* \(#,##0.0\);_(* &quot;-&quot;??_);_(@_)"/>
    <numFmt numFmtId="193" formatCode="0.000%"/>
    <numFmt numFmtId="194" formatCode="0.0000%"/>
    <numFmt numFmtId="195" formatCode="[$-409]dddd\,\ mmmm\ dd\,\ yyyy"/>
    <numFmt numFmtId="196" formatCode="mm/dd/yy;@"/>
    <numFmt numFmtId="197" formatCode="#,##0.000_);[Red]\(#,##0.000\)"/>
    <numFmt numFmtId="198" formatCode="#,##0.0000_);[Red]\(#,##0.0000\)"/>
    <numFmt numFmtId="199" formatCode="mm/dd/yyyy"/>
    <numFmt numFmtId="200" formatCode="#,##0.00_-;#,##0.00\-;&quot; &quot;"/>
  </numFmts>
  <fonts count="56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name val="MS Sans Serif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color indexed="8"/>
      <name val="MS Sans Serif"/>
      <family val="2"/>
    </font>
    <font>
      <sz val="12"/>
      <color indexed="24"/>
      <name val="Arial"/>
      <family val="2"/>
    </font>
    <font>
      <sz val="10"/>
      <name val="Helv"/>
      <family val="0"/>
    </font>
    <font>
      <sz val="10"/>
      <name val="MS Serif"/>
      <family val="1"/>
    </font>
    <font>
      <sz val="10"/>
      <name val="Courier"/>
      <family val="3"/>
    </font>
    <font>
      <b/>
      <sz val="8"/>
      <name val="Arial"/>
      <family val="2"/>
    </font>
    <font>
      <sz val="10"/>
      <color indexed="12"/>
      <name val="Arial"/>
      <family val="2"/>
    </font>
    <font>
      <sz val="7"/>
      <name val="Small Fonts"/>
      <family val="2"/>
    </font>
    <font>
      <sz val="10"/>
      <name val="Geneva"/>
      <family val="0"/>
    </font>
    <font>
      <b/>
      <sz val="10"/>
      <name val="MS Sans Serif"/>
      <family val="2"/>
    </font>
    <font>
      <sz val="8"/>
      <name val="Helv"/>
      <family val="0"/>
    </font>
    <font>
      <b/>
      <sz val="8"/>
      <color indexed="8"/>
      <name val="Helv"/>
      <family val="0"/>
    </font>
    <font>
      <b/>
      <sz val="14"/>
      <color indexed="56"/>
      <name val="Arial"/>
      <family val="2"/>
    </font>
    <font>
      <sz val="11"/>
      <color indexed="8"/>
      <name val="Calibri"/>
      <family val="2"/>
    </font>
    <font>
      <sz val="11"/>
      <name val="Arial"/>
      <family val="2"/>
    </font>
    <font>
      <sz val="11"/>
      <name val="univers (E1)"/>
      <family val="0"/>
    </font>
    <font>
      <sz val="12"/>
      <name val="Times"/>
      <family val="1"/>
    </font>
    <font>
      <sz val="1"/>
      <color indexed="16"/>
      <name val="Courier"/>
      <family val="3"/>
    </font>
    <font>
      <b/>
      <sz val="12"/>
      <color indexed="20"/>
      <name val="Arial"/>
      <family val="2"/>
    </font>
    <font>
      <sz val="12"/>
      <color indexed="10"/>
      <name val="Arial"/>
      <family val="2"/>
    </font>
    <font>
      <sz val="12"/>
      <color indexed="10"/>
      <name val="Times"/>
      <family val="1"/>
    </font>
    <font>
      <i/>
      <sz val="10"/>
      <name val="Arial"/>
      <family val="2"/>
    </font>
    <font>
      <b/>
      <i/>
      <sz val="10"/>
      <name val="Arial"/>
      <family val="2"/>
    </font>
    <font>
      <b/>
      <sz val="12"/>
      <color indexed="56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u val="single"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mediumGray">
        <fgColor indexed="22"/>
      </patternFill>
    </fill>
    <fill>
      <patternFill patternType="gray0625">
        <fgColor indexed="8"/>
      </patternFill>
    </fill>
    <fill>
      <patternFill patternType="gray125">
        <fgColor indexed="8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 style="hair"/>
      <top/>
      <bottom style="thin"/>
    </border>
    <border>
      <left/>
      <right style="hair"/>
      <top/>
      <bottom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medium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 style="hair"/>
      <bottom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ck"/>
      <right style="thick"/>
      <top style="thick"/>
      <bottom style="thick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1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2" fontId="0" fillId="0" borderId="0">
      <alignment horizontal="left" wrapText="1"/>
      <protection/>
    </xf>
    <xf numFmtId="173" fontId="0" fillId="0" borderId="0">
      <alignment horizontal="left" wrapText="1"/>
      <protection/>
    </xf>
    <xf numFmtId="174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2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0" fontId="12" fillId="0" borderId="0">
      <alignment/>
      <protection/>
    </xf>
    <xf numFmtId="173" fontId="0" fillId="0" borderId="0">
      <alignment horizontal="left" wrapText="1"/>
      <protection/>
    </xf>
    <xf numFmtId="172" fontId="0" fillId="0" borderId="0">
      <alignment horizontal="left" wrapText="1"/>
      <protection/>
    </xf>
    <xf numFmtId="173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173" fontId="0" fillId="0" borderId="0">
      <alignment horizontal="left" wrapText="1"/>
      <protection/>
    </xf>
    <xf numFmtId="0" fontId="12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9" borderId="0" applyNumberFormat="0" applyBorder="0" applyAlignment="0" applyProtection="0"/>
    <xf numFmtId="0" fontId="41" fillId="3" borderId="0" applyNumberFormat="0" applyBorder="0" applyAlignment="0" applyProtection="0"/>
    <xf numFmtId="175" fontId="13" fillId="0" borderId="0" applyFill="0" applyBorder="0" applyAlignment="0">
      <protection/>
    </xf>
    <xf numFmtId="0" fontId="42" fillId="20" borderId="1" applyNumberFormat="0" applyAlignment="0" applyProtection="0"/>
    <xf numFmtId="0" fontId="43" fillId="21" borderId="2" applyNumberFormat="0" applyAlignment="0" applyProtection="0"/>
    <xf numFmtId="41" fontId="0" fillId="2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" fontId="28" fillId="0" borderId="0" applyFont="0" applyFill="0" applyBorder="0" applyAlignment="0" applyProtection="0"/>
    <xf numFmtId="3" fontId="14" fillId="0" borderId="0" applyFont="0" applyFill="0" applyBorder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29" fillId="0" borderId="0">
      <alignment/>
      <protection/>
    </xf>
    <xf numFmtId="188" fontId="30" fillId="0" borderId="0">
      <alignment/>
      <protection locked="0"/>
    </xf>
    <xf numFmtId="0" fontId="29" fillId="0" borderId="0">
      <alignment/>
      <protection/>
    </xf>
    <xf numFmtId="0" fontId="16" fillId="0" borderId="0" applyNumberFormat="0" applyAlignment="0">
      <protection/>
    </xf>
    <xf numFmtId="0" fontId="17" fillId="0" borderId="0" applyNumberFormat="0" applyAlignment="0">
      <protection/>
    </xf>
    <xf numFmtId="0" fontId="15" fillId="0" borderId="0">
      <alignment/>
      <protection/>
    </xf>
    <xf numFmtId="0" fontId="29" fillId="0" borderId="0">
      <alignment/>
      <protection/>
    </xf>
    <xf numFmtId="0" fontId="15" fillId="0" borderId="0">
      <alignment/>
      <protection/>
    </xf>
    <xf numFmtId="0" fontId="29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8" fontId="28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4" fillId="0" borderId="0" applyFont="0" applyFill="0" applyBorder="0" applyAlignment="0" applyProtection="0"/>
    <xf numFmtId="172" fontId="0" fillId="0" borderId="0">
      <alignment/>
      <protection/>
    </xf>
    <xf numFmtId="0" fontId="44" fillId="0" borderId="0" applyNumberFormat="0" applyFill="0" applyBorder="0" applyAlignment="0" applyProtection="0"/>
    <xf numFmtId="2" fontId="14" fillId="0" borderId="0" applyFont="0" applyFill="0" applyBorder="0" applyAlignment="0" applyProtection="0"/>
    <xf numFmtId="0" fontId="15" fillId="0" borderId="0">
      <alignment/>
      <protection/>
    </xf>
    <xf numFmtId="0" fontId="8" fillId="0" borderId="0" applyNumberFormat="0" applyFill="0" applyBorder="0" applyAlignment="0" applyProtection="0"/>
    <xf numFmtId="0" fontId="45" fillId="4" borderId="0" applyNumberFormat="0" applyBorder="0" applyAlignment="0" applyProtection="0"/>
    <xf numFmtId="38" fontId="5" fillId="20" borderId="0" applyNumberFormat="0" applyBorder="0" applyAlignment="0" applyProtection="0"/>
    <xf numFmtId="0" fontId="3" fillId="0" borderId="3" applyNumberFormat="0" applyAlignment="0" applyProtection="0"/>
    <xf numFmtId="0" fontId="3" fillId="0" borderId="4">
      <alignment horizontal="left"/>
      <protection/>
    </xf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38" fontId="18" fillId="0" borderId="0">
      <alignment/>
      <protection/>
    </xf>
    <xf numFmtId="40" fontId="18" fillId="0" borderId="0">
      <alignment/>
      <protection/>
    </xf>
    <xf numFmtId="0" fontId="9" fillId="0" borderId="0" applyNumberFormat="0" applyFill="0" applyBorder="0" applyAlignment="0" applyProtection="0"/>
    <xf numFmtId="0" fontId="49" fillId="7" borderId="1" applyNumberFormat="0" applyAlignment="0" applyProtection="0"/>
    <xf numFmtId="10" fontId="5" fillId="22" borderId="8" applyNumberFormat="0" applyBorder="0" applyAlignment="0" applyProtection="0"/>
    <xf numFmtId="41" fontId="19" fillId="23" borderId="9">
      <alignment horizontal="left"/>
      <protection locked="0"/>
    </xf>
    <xf numFmtId="10" fontId="19" fillId="23" borderId="9">
      <alignment horizontal="right"/>
      <protection locked="0"/>
    </xf>
    <xf numFmtId="41" fontId="19" fillId="23" borderId="9">
      <alignment horizontal="left"/>
      <protection locked="0"/>
    </xf>
    <xf numFmtId="0" fontId="5" fillId="20" borderId="0">
      <alignment/>
      <protection/>
    </xf>
    <xf numFmtId="3" fontId="31" fillId="0" borderId="0" applyFill="0" applyBorder="0" applyAlignment="0" applyProtection="0"/>
    <xf numFmtId="0" fontId="50" fillId="0" borderId="10" applyNumberFormat="0" applyFill="0" applyAlignment="0" applyProtection="0"/>
    <xf numFmtId="44" fontId="4" fillId="0" borderId="11" applyNumberFormat="0" applyFont="0" applyAlignment="0">
      <protection/>
    </xf>
    <xf numFmtId="44" fontId="4" fillId="0" borderId="12" applyNumberFormat="0" applyFont="0" applyAlignment="0">
      <protection/>
    </xf>
    <xf numFmtId="0" fontId="51" fillId="23" borderId="0" applyNumberFormat="0" applyBorder="0" applyAlignment="0" applyProtection="0"/>
    <xf numFmtId="37" fontId="20" fillId="0" borderId="0">
      <alignment/>
      <protection/>
    </xf>
    <xf numFmtId="177" fontId="2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7" fillId="0" borderId="0">
      <alignment/>
      <protection/>
    </xf>
    <xf numFmtId="180" fontId="0" fillId="0" borderId="0">
      <alignment horizontal="left" wrapText="1"/>
      <protection/>
    </xf>
    <xf numFmtId="172" fontId="23" fillId="0" borderId="0">
      <alignment horizontal="left" wrapText="1"/>
      <protection/>
    </xf>
    <xf numFmtId="0" fontId="0" fillId="0" borderId="0">
      <alignment/>
      <protection/>
    </xf>
    <xf numFmtId="0" fontId="0" fillId="24" borderId="13" applyNumberFormat="0" applyFont="0" applyAlignment="0" applyProtection="0"/>
    <xf numFmtId="0" fontId="26" fillId="24" borderId="13" applyNumberFormat="0" applyFont="0" applyAlignment="0" applyProtection="0"/>
    <xf numFmtId="0" fontId="26" fillId="24" borderId="13" applyNumberFormat="0" applyFont="0" applyAlignment="0" applyProtection="0"/>
    <xf numFmtId="0" fontId="26" fillId="24" borderId="13" applyNumberFormat="0" applyFont="0" applyAlignment="0" applyProtection="0"/>
    <xf numFmtId="0" fontId="52" fillId="20" borderId="14" applyNumberFormat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29" fillId="0" borderId="0">
      <alignment/>
      <protection/>
    </xf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25" borderId="9">
      <alignment/>
      <protection/>
    </xf>
    <xf numFmtId="0" fontId="10" fillId="0" borderId="0" applyNumberFormat="0" applyFont="0" applyFill="0" applyBorder="0" applyAlignment="0" applyProtection="0"/>
    <xf numFmtId="15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0" fontId="22" fillId="0" borderId="15">
      <alignment horizontal="center"/>
      <protection/>
    </xf>
    <xf numFmtId="3" fontId="10" fillId="0" borderId="0" applyFont="0" applyFill="0" applyBorder="0" applyAlignment="0" applyProtection="0"/>
    <xf numFmtId="0" fontId="10" fillId="26" borderId="0" applyNumberFormat="0" applyFont="0" applyBorder="0" applyAlignment="0" applyProtection="0"/>
    <xf numFmtId="0" fontId="29" fillId="0" borderId="0">
      <alignment/>
      <protection/>
    </xf>
    <xf numFmtId="3" fontId="32" fillId="0" borderId="0" applyFill="0" applyBorder="0" applyAlignment="0" applyProtection="0"/>
    <xf numFmtId="0" fontId="33" fillId="0" borderId="0">
      <alignment/>
      <protection/>
    </xf>
    <xf numFmtId="42" fontId="0" fillId="22" borderId="0">
      <alignment/>
      <protection/>
    </xf>
    <xf numFmtId="42" fontId="0" fillId="22" borderId="16">
      <alignment vertical="center"/>
      <protection/>
    </xf>
    <xf numFmtId="0" fontId="4" fillId="22" borderId="17" applyNumberFormat="0">
      <alignment horizontal="center" vertical="center" wrapText="1"/>
      <protection/>
    </xf>
    <xf numFmtId="10" fontId="0" fillId="22" borderId="0">
      <alignment/>
      <protection/>
    </xf>
    <xf numFmtId="189" fontId="0" fillId="22" borderId="0">
      <alignment/>
      <protection/>
    </xf>
    <xf numFmtId="167" fontId="18" fillId="0" borderId="0" applyBorder="0" applyAlignment="0">
      <protection/>
    </xf>
    <xf numFmtId="42" fontId="0" fillId="22" borderId="18">
      <alignment horizontal="left"/>
      <protection/>
    </xf>
    <xf numFmtId="189" fontId="34" fillId="22" borderId="18">
      <alignment horizontal="left"/>
      <protection/>
    </xf>
    <xf numFmtId="14" fontId="23" fillId="0" borderId="0" applyNumberFormat="0" applyFill="0" applyBorder="0" applyAlignment="0" applyProtection="0"/>
    <xf numFmtId="179" fontId="0" fillId="0" borderId="0" applyFont="0" applyFill="0" applyAlignment="0">
      <protection/>
    </xf>
    <xf numFmtId="39" fontId="0" fillId="27" borderId="0">
      <alignment/>
      <protection/>
    </xf>
    <xf numFmtId="38" fontId="5" fillId="0" borderId="19">
      <alignment/>
      <protection/>
    </xf>
    <xf numFmtId="38" fontId="18" fillId="0" borderId="18">
      <alignment/>
      <protection/>
    </xf>
    <xf numFmtId="39" fontId="23" fillId="28" borderId="0">
      <alignment/>
      <protection/>
    </xf>
    <xf numFmtId="172" fontId="0" fillId="0" borderId="0">
      <alignment horizontal="left" wrapText="1"/>
      <protection/>
    </xf>
    <xf numFmtId="173" fontId="0" fillId="0" borderId="0">
      <alignment horizontal="left" wrapText="1"/>
      <protection/>
    </xf>
    <xf numFmtId="40" fontId="24" fillId="0" borderId="0" applyBorder="0">
      <alignment horizontal="right"/>
      <protection/>
    </xf>
    <xf numFmtId="41" fontId="35" fillId="22" borderId="0">
      <alignment horizontal="left"/>
      <protection/>
    </xf>
    <xf numFmtId="0" fontId="53" fillId="0" borderId="0" applyNumberFormat="0" applyFill="0" applyBorder="0" applyAlignment="0" applyProtection="0"/>
    <xf numFmtId="164" fontId="36" fillId="22" borderId="0">
      <alignment horizontal="left" vertical="center"/>
      <protection/>
    </xf>
    <xf numFmtId="0" fontId="4" fillId="22" borderId="0">
      <alignment horizontal="left" wrapText="1"/>
      <protection/>
    </xf>
    <xf numFmtId="0" fontId="25" fillId="0" borderId="0">
      <alignment horizontal="left" vertical="center"/>
      <protection/>
    </xf>
    <xf numFmtId="0" fontId="54" fillId="0" borderId="20" applyNumberFormat="0" applyFill="0" applyAlignment="0" applyProtection="0"/>
    <xf numFmtId="0" fontId="29" fillId="0" borderId="21">
      <alignment/>
      <protection/>
    </xf>
    <xf numFmtId="0" fontId="55" fillId="0" borderId="0" applyNumberFormat="0" applyFill="0" applyBorder="0" applyAlignment="0" applyProtection="0"/>
  </cellStyleXfs>
  <cellXfs count="195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17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left"/>
    </xf>
    <xf numFmtId="0" fontId="1" fillId="0" borderId="17" xfId="0" applyFont="1" applyFill="1" applyBorder="1" applyAlignment="1">
      <alignment horizontal="right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0" fillId="0" borderId="18" xfId="0" applyBorder="1" applyAlignment="1">
      <alignment/>
    </xf>
    <xf numFmtId="0" fontId="0" fillId="0" borderId="22" xfId="0" applyBorder="1" applyAlignment="1">
      <alignment/>
    </xf>
    <xf numFmtId="0" fontId="0" fillId="0" borderId="0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43" fontId="0" fillId="0" borderId="0" xfId="70" applyBorder="1" applyAlignment="1">
      <alignment/>
    </xf>
    <xf numFmtId="0" fontId="5" fillId="0" borderId="0" xfId="0" applyFont="1" applyAlignment="1">
      <alignment/>
    </xf>
    <xf numFmtId="43" fontId="0" fillId="0" borderId="0" xfId="70" applyAlignment="1">
      <alignment/>
    </xf>
    <xf numFmtId="0" fontId="5" fillId="0" borderId="18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26" xfId="0" applyBorder="1" applyAlignment="1">
      <alignment/>
    </xf>
    <xf numFmtId="0" fontId="3" fillId="0" borderId="18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24" xfId="0" applyFont="1" applyBorder="1" applyAlignment="1">
      <alignment/>
    </xf>
    <xf numFmtId="0" fontId="1" fillId="0" borderId="27" xfId="0" applyFont="1" applyFill="1" applyBorder="1" applyAlignment="1" quotePrefix="1">
      <alignment horizontal="right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right"/>
    </xf>
    <xf numFmtId="15" fontId="2" fillId="0" borderId="0" xfId="0" applyNumberFormat="1" applyFont="1" applyFill="1" applyAlignment="1">
      <alignment/>
    </xf>
    <xf numFmtId="0" fontId="1" fillId="0" borderId="0" xfId="0" applyFont="1" applyFill="1" applyBorder="1" applyAlignment="1">
      <alignment/>
    </xf>
    <xf numFmtId="0" fontId="1" fillId="0" borderId="17" xfId="0" applyFont="1" applyFill="1" applyBorder="1" applyAlignment="1" applyProtection="1">
      <alignment/>
      <protection locked="0"/>
    </xf>
    <xf numFmtId="0" fontId="2" fillId="0" borderId="0" xfId="0" applyNumberFormat="1" applyFont="1" applyFill="1" applyAlignment="1">
      <alignment horizontal="left" indent="2"/>
    </xf>
    <xf numFmtId="0" fontId="2" fillId="0" borderId="0" xfId="0" applyFont="1" applyFill="1" applyBorder="1" applyAlignment="1">
      <alignment/>
    </xf>
    <xf numFmtId="42" fontId="2" fillId="0" borderId="0" xfId="0" applyNumberFormat="1" applyFont="1" applyFill="1" applyBorder="1" applyAlignment="1" applyProtection="1">
      <alignment/>
      <protection locked="0"/>
    </xf>
    <xf numFmtId="37" fontId="2" fillId="0" borderId="0" xfId="70" applyNumberFormat="1" applyFont="1" applyFill="1" applyBorder="1" applyAlignment="1">
      <alignment/>
    </xf>
    <xf numFmtId="166" fontId="2" fillId="0" borderId="18" xfId="87" applyNumberFormat="1" applyFont="1" applyFill="1" applyBorder="1" applyAlignment="1" applyProtection="1">
      <alignment/>
      <protection locked="0"/>
    </xf>
    <xf numFmtId="0" fontId="2" fillId="0" borderId="0" xfId="0" applyNumberFormat="1" applyFont="1" applyFill="1" applyAlignment="1">
      <alignment/>
    </xf>
    <xf numFmtId="0" fontId="2" fillId="0" borderId="0" xfId="0" applyFont="1" applyFill="1" applyBorder="1" applyAlignment="1">
      <alignment horizontal="right"/>
    </xf>
    <xf numFmtId="166" fontId="2" fillId="0" borderId="0" xfId="87" applyNumberFormat="1" applyFont="1" applyFill="1" applyBorder="1" applyAlignment="1" applyProtection="1">
      <alignment/>
      <protection locked="0"/>
    </xf>
    <xf numFmtId="0" fontId="1" fillId="0" borderId="0" xfId="0" applyNumberFormat="1" applyFont="1" applyFill="1" applyAlignment="1">
      <alignment horizontal="left"/>
    </xf>
    <xf numFmtId="0" fontId="2" fillId="0" borderId="0" xfId="0" applyNumberFormat="1" applyFont="1" applyFill="1" applyAlignment="1">
      <alignment horizontal="left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vertical="top"/>
    </xf>
    <xf numFmtId="9" fontId="2" fillId="0" borderId="0" xfId="0" applyNumberFormat="1" applyFont="1" applyFill="1" applyBorder="1" applyAlignment="1">
      <alignment/>
    </xf>
    <xf numFmtId="0" fontId="6" fillId="0" borderId="17" xfId="0" applyFont="1" applyBorder="1" applyAlignment="1">
      <alignment/>
    </xf>
    <xf numFmtId="40" fontId="0" fillId="0" borderId="23" xfId="0" applyNumberFormat="1" applyFont="1" applyBorder="1" applyAlignment="1">
      <alignment/>
    </xf>
    <xf numFmtId="0" fontId="0" fillId="0" borderId="24" xfId="0" applyFont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40" fontId="0" fillId="0" borderId="0" xfId="70" applyNumberFormat="1" applyFont="1" applyBorder="1" applyAlignment="1">
      <alignment/>
    </xf>
    <xf numFmtId="40" fontId="0" fillId="0" borderId="0" xfId="0" applyNumberFormat="1" applyFont="1" applyBorder="1" applyAlignment="1">
      <alignment horizontal="center"/>
    </xf>
    <xf numFmtId="0" fontId="0" fillId="0" borderId="24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40" fontId="0" fillId="0" borderId="23" xfId="0" applyNumberFormat="1" applyFont="1" applyFill="1" applyBorder="1" applyAlignment="1">
      <alignment/>
    </xf>
    <xf numFmtId="0" fontId="0" fillId="0" borderId="25" xfId="0" applyFont="1" applyBorder="1" applyAlignment="1">
      <alignment/>
    </xf>
    <xf numFmtId="0" fontId="0" fillId="0" borderId="17" xfId="0" applyFont="1" applyBorder="1" applyAlignment="1">
      <alignment/>
    </xf>
    <xf numFmtId="40" fontId="0" fillId="0" borderId="17" xfId="70" applyNumberFormat="1" applyFont="1" applyBorder="1" applyAlignment="1">
      <alignment/>
    </xf>
    <xf numFmtId="40" fontId="0" fillId="0" borderId="17" xfId="0" applyNumberFormat="1" applyFont="1" applyBorder="1" applyAlignment="1">
      <alignment horizontal="center"/>
    </xf>
    <xf numFmtId="40" fontId="0" fillId="0" borderId="28" xfId="0" applyNumberFormat="1" applyFont="1" applyBorder="1" applyAlignment="1">
      <alignment/>
    </xf>
    <xf numFmtId="0" fontId="6" fillId="0" borderId="0" xfId="0" applyFont="1" applyBorder="1" applyAlignment="1">
      <alignment/>
    </xf>
    <xf numFmtId="40" fontId="0" fillId="0" borderId="0" xfId="7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37" fontId="2" fillId="0" borderId="17" xfId="0" applyNumberFormat="1" applyFont="1" applyFill="1" applyBorder="1" applyAlignment="1" applyProtection="1">
      <alignment/>
      <protection locked="0"/>
    </xf>
    <xf numFmtId="0" fontId="2" fillId="0" borderId="0" xfId="0" applyNumberFormat="1" applyFont="1" applyFill="1" applyAlignment="1">
      <alignment horizontal="left" vertical="center" indent="2"/>
    </xf>
    <xf numFmtId="37" fontId="2" fillId="0" borderId="0" xfId="87" applyNumberFormat="1" applyFont="1" applyFill="1" applyBorder="1" applyAlignment="1">
      <alignment vertical="center"/>
    </xf>
    <xf numFmtId="37" fontId="2" fillId="0" borderId="0" xfId="0" applyNumberFormat="1" applyFont="1" applyFill="1" applyBorder="1" applyAlignment="1" applyProtection="1">
      <alignment/>
      <protection locked="0"/>
    </xf>
    <xf numFmtId="37" fontId="2" fillId="0" borderId="0" xfId="0" applyNumberFormat="1" applyFont="1" applyFill="1" applyBorder="1" applyAlignment="1">
      <alignment vertical="top"/>
    </xf>
    <xf numFmtId="37" fontId="2" fillId="0" borderId="0" xfId="0" applyNumberFormat="1" applyFont="1" applyFill="1" applyBorder="1" applyAlignment="1">
      <alignment/>
    </xf>
    <xf numFmtId="37" fontId="2" fillId="0" borderId="17" xfId="0" applyNumberFormat="1" applyFont="1" applyFill="1" applyBorder="1" applyAlignment="1">
      <alignment/>
    </xf>
    <xf numFmtId="170" fontId="0" fillId="0" borderId="0" xfId="0" applyNumberFormat="1" applyFont="1" applyFill="1" applyAlignment="1">
      <alignment/>
    </xf>
    <xf numFmtId="43" fontId="4" fillId="0" borderId="4" xfId="70" applyFont="1" applyBorder="1" applyAlignment="1">
      <alignment horizontal="center"/>
    </xf>
    <xf numFmtId="170" fontId="4" fillId="0" borderId="0" xfId="0" applyNumberFormat="1" applyFont="1" applyFill="1" applyAlignment="1">
      <alignment/>
    </xf>
    <xf numFmtId="170" fontId="0" fillId="0" borderId="0" xfId="0" applyNumberFormat="1" applyFont="1" applyFill="1" applyAlignment="1">
      <alignment horizontal="left" indent="2"/>
    </xf>
    <xf numFmtId="43" fontId="0" fillId="0" borderId="16" xfId="70" applyBorder="1" applyAlignment="1">
      <alignment/>
    </xf>
    <xf numFmtId="43" fontId="0" fillId="0" borderId="0" xfId="70" applyFill="1" applyBorder="1" applyAlignment="1">
      <alignment/>
    </xf>
    <xf numFmtId="43" fontId="0" fillId="0" borderId="0" xfId="70" applyFill="1" applyAlignment="1">
      <alignment/>
    </xf>
    <xf numFmtId="43" fontId="0" fillId="0" borderId="16" xfId="70" applyFill="1" applyBorder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Border="1" applyAlignment="1">
      <alignment horizontal="center"/>
    </xf>
    <xf numFmtId="39" fontId="0" fillId="0" borderId="0" xfId="70" applyNumberFormat="1" applyFont="1" applyFill="1" applyBorder="1" applyAlignment="1">
      <alignment/>
    </xf>
    <xf numFmtId="40" fontId="0" fillId="0" borderId="23" xfId="0" applyNumberFormat="1" applyFont="1" applyBorder="1" applyAlignment="1">
      <alignment horizontal="center"/>
    </xf>
    <xf numFmtId="40" fontId="0" fillId="0" borderId="28" xfId="0" applyNumberFormat="1" applyFont="1" applyBorder="1" applyAlignment="1">
      <alignment horizontal="center"/>
    </xf>
    <xf numFmtId="14" fontId="0" fillId="0" borderId="0" xfId="0" applyNumberFormat="1" applyAlignment="1">
      <alignment/>
    </xf>
    <xf numFmtId="14" fontId="0" fillId="0" borderId="0" xfId="0" applyNumberFormat="1" applyFill="1" applyAlignment="1">
      <alignment/>
    </xf>
    <xf numFmtId="0" fontId="0" fillId="0" borderId="0" xfId="0" applyFill="1" applyBorder="1" applyAlignment="1">
      <alignment/>
    </xf>
    <xf numFmtId="170" fontId="0" fillId="0" borderId="0" xfId="0" applyNumberFormat="1" applyFont="1" applyFill="1" applyBorder="1" applyAlignment="1">
      <alignment horizontal="left" indent="2"/>
    </xf>
    <xf numFmtId="0" fontId="3" fillId="0" borderId="18" xfId="0" applyFont="1" applyFill="1" applyBorder="1" applyAlignment="1">
      <alignment horizontal="center"/>
    </xf>
    <xf numFmtId="0" fontId="5" fillId="0" borderId="22" xfId="0" applyFont="1" applyFill="1" applyBorder="1" applyAlignment="1">
      <alignment horizontal="center"/>
    </xf>
    <xf numFmtId="0" fontId="5" fillId="0" borderId="23" xfId="0" applyFont="1" applyFill="1" applyBorder="1" applyAlignment="1">
      <alignment horizontal="center"/>
    </xf>
    <xf numFmtId="43" fontId="0" fillId="0" borderId="0" xfId="0" applyNumberFormat="1" applyFont="1" applyFill="1" applyBorder="1" applyAlignment="1">
      <alignment horizontal="center"/>
    </xf>
    <xf numFmtId="0" fontId="0" fillId="0" borderId="17" xfId="0" applyFont="1" applyFill="1" applyBorder="1" applyAlignment="1">
      <alignment/>
    </xf>
    <xf numFmtId="43" fontId="0" fillId="0" borderId="17" xfId="70" applyFill="1" applyBorder="1" applyAlignment="1">
      <alignment/>
    </xf>
    <xf numFmtId="0" fontId="5" fillId="0" borderId="28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7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1" fillId="0" borderId="0" xfId="0" applyFont="1" applyFill="1" applyAlignment="1" applyProtection="1">
      <alignment horizontal="centerContinuous"/>
      <protection locked="0"/>
    </xf>
    <xf numFmtId="0" fontId="1" fillId="0" borderId="0" xfId="0" applyFont="1" applyFill="1" applyAlignment="1">
      <alignment horizontal="centerContinuous" vertical="center"/>
    </xf>
    <xf numFmtId="0" fontId="0" fillId="0" borderId="0" xfId="0" applyFill="1" applyAlignment="1">
      <alignment horizontal="centerContinuous" vertical="center"/>
    </xf>
    <xf numFmtId="0" fontId="1" fillId="0" borderId="0" xfId="0" applyFont="1" applyFill="1" applyAlignment="1">
      <alignment horizontal="centerContinuous"/>
    </xf>
    <xf numFmtId="0" fontId="1" fillId="0" borderId="0" xfId="0" applyFont="1" applyFill="1" applyAlignment="1" applyProtection="1">
      <alignment horizontal="centerContinuous" vertical="center"/>
      <protection locked="0"/>
    </xf>
    <xf numFmtId="0" fontId="0" fillId="0" borderId="18" xfId="0" applyFill="1" applyBorder="1" applyAlignment="1">
      <alignment/>
    </xf>
    <xf numFmtId="43" fontId="4" fillId="0" borderId="4" xfId="70" applyFont="1" applyFill="1" applyBorder="1" applyAlignment="1">
      <alignment horizontal="center"/>
    </xf>
    <xf numFmtId="43" fontId="4" fillId="0" borderId="17" xfId="70" applyFont="1" applyFill="1" applyBorder="1" applyAlignment="1">
      <alignment horizontal="center"/>
    </xf>
    <xf numFmtId="4" fontId="0" fillId="0" borderId="0" xfId="0" applyNumberFormat="1" applyAlignment="1">
      <alignment/>
    </xf>
    <xf numFmtId="0" fontId="0" fillId="0" borderId="0" xfId="130" applyNumberFormat="1" applyFont="1" applyFill="1" applyAlignment="1">
      <alignment/>
      <protection/>
    </xf>
    <xf numFmtId="0" fontId="0" fillId="0" borderId="0" xfId="130" applyNumberFormat="1" applyFont="1" applyFill="1" applyAlignment="1">
      <alignment horizontal="center"/>
      <protection/>
    </xf>
    <xf numFmtId="0" fontId="4" fillId="0" borderId="0" xfId="130" applyNumberFormat="1" applyFont="1" applyFill="1" applyBorder="1" applyAlignment="1">
      <alignment horizontal="centerContinuous"/>
      <protection/>
    </xf>
    <xf numFmtId="0" fontId="4" fillId="0" borderId="0" xfId="130" applyNumberFormat="1" applyFont="1" applyFill="1" applyAlignment="1">
      <alignment horizontal="centerContinuous" vertical="center"/>
      <protection/>
    </xf>
    <xf numFmtId="0" fontId="37" fillId="0" borderId="0" xfId="130" applyNumberFormat="1" applyFont="1" applyFill="1" applyAlignment="1">
      <alignment/>
      <protection/>
    </xf>
    <xf numFmtId="0" fontId="37" fillId="0" borderId="0" xfId="130" applyNumberFormat="1" applyFont="1" applyFill="1" applyAlignment="1">
      <alignment horizontal="center"/>
      <protection/>
    </xf>
    <xf numFmtId="0" fontId="38" fillId="0" borderId="17" xfId="130" applyNumberFormat="1" applyFont="1" applyFill="1" applyBorder="1" applyAlignment="1">
      <alignment horizontal="center"/>
      <protection/>
    </xf>
    <xf numFmtId="0" fontId="38" fillId="0" borderId="0" xfId="130" applyNumberFormat="1" applyFont="1" applyFill="1" applyAlignment="1">
      <alignment horizontal="center"/>
      <protection/>
    </xf>
    <xf numFmtId="0" fontId="39" fillId="0" borderId="0" xfId="130" applyNumberFormat="1" applyFont="1" applyFill="1" applyAlignment="1">
      <alignment/>
      <protection/>
    </xf>
    <xf numFmtId="14" fontId="37" fillId="0" borderId="0" xfId="130" applyNumberFormat="1" applyFont="1" applyFill="1" applyAlignment="1">
      <alignment horizontal="center"/>
      <protection/>
    </xf>
    <xf numFmtId="167" fontId="37" fillId="0" borderId="0" xfId="74" applyNumberFormat="1" applyFont="1" applyFill="1" applyAlignment="1">
      <alignment/>
    </xf>
    <xf numFmtId="0" fontId="37" fillId="0" borderId="0" xfId="130" applyNumberFormat="1" applyFont="1" applyFill="1" applyAlignment="1">
      <alignment horizontal="left"/>
      <protection/>
    </xf>
    <xf numFmtId="10" fontId="38" fillId="0" borderId="16" xfId="140" applyNumberFormat="1" applyFont="1" applyFill="1" applyBorder="1" applyAlignment="1">
      <alignment/>
    </xf>
    <xf numFmtId="10" fontId="37" fillId="0" borderId="16" xfId="140" applyNumberFormat="1" applyFont="1" applyFill="1" applyBorder="1" applyAlignment="1">
      <alignment/>
    </xf>
    <xf numFmtId="3" fontId="37" fillId="0" borderId="0" xfId="74" applyNumberFormat="1" applyFont="1" applyFill="1" applyAlignment="1">
      <alignment/>
    </xf>
    <xf numFmtId="3" fontId="37" fillId="0" borderId="0" xfId="130" applyNumberFormat="1" applyFont="1" applyFill="1" applyAlignment="1">
      <alignment/>
      <protection/>
    </xf>
    <xf numFmtId="0" fontId="37" fillId="0" borderId="0" xfId="130" applyNumberFormat="1" applyFont="1" applyFill="1" applyAlignment="1">
      <alignment horizontal="left" wrapText="1"/>
      <protection/>
    </xf>
    <xf numFmtId="42" fontId="37" fillId="0" borderId="0" xfId="90" applyNumberFormat="1" applyFont="1" applyFill="1" applyAlignment="1">
      <alignment/>
    </xf>
    <xf numFmtId="41" fontId="37" fillId="0" borderId="0" xfId="90" applyNumberFormat="1" applyFont="1" applyFill="1" applyAlignment="1">
      <alignment/>
    </xf>
    <xf numFmtId="0" fontId="37" fillId="0" borderId="0" xfId="130" applyNumberFormat="1" applyFont="1" applyFill="1" applyBorder="1" applyAlignment="1">
      <alignment horizontal="center"/>
      <protection/>
    </xf>
    <xf numFmtId="42" fontId="37" fillId="0" borderId="4" xfId="90" applyNumberFormat="1" applyFont="1" applyFill="1" applyBorder="1" applyAlignment="1">
      <alignment/>
    </xf>
    <xf numFmtId="10" fontId="37" fillId="0" borderId="4" xfId="140" applyNumberFormat="1" applyFont="1" applyFill="1" applyBorder="1" applyAlignment="1">
      <alignment/>
    </xf>
    <xf numFmtId="10" fontId="37" fillId="0" borderId="4" xfId="130" applyNumberFormat="1" applyFont="1" applyFill="1" applyBorder="1" applyAlignment="1">
      <alignment/>
      <protection/>
    </xf>
    <xf numFmtId="166" fontId="37" fillId="0" borderId="0" xfId="130" applyNumberFormat="1" applyFont="1" applyFill="1" applyAlignment="1">
      <alignment/>
      <protection/>
    </xf>
    <xf numFmtId="166" fontId="37" fillId="0" borderId="0" xfId="90" applyNumberFormat="1" applyFont="1" applyFill="1" applyAlignment="1">
      <alignment/>
    </xf>
    <xf numFmtId="0" fontId="37" fillId="0" borderId="0" xfId="130" applyNumberFormat="1" applyFont="1" applyFill="1" applyBorder="1" applyAlignment="1">
      <alignment/>
      <protection/>
    </xf>
    <xf numFmtId="10" fontId="37" fillId="0" borderId="17" xfId="140" applyNumberFormat="1" applyFont="1" applyFill="1" applyBorder="1" applyAlignment="1">
      <alignment/>
    </xf>
    <xf numFmtId="4" fontId="37" fillId="0" borderId="0" xfId="74" applyFont="1" applyFill="1" applyAlignment="1">
      <alignment/>
    </xf>
    <xf numFmtId="166" fontId="37" fillId="0" borderId="4" xfId="90" applyNumberFormat="1" applyFont="1" applyFill="1" applyBorder="1" applyAlignment="1">
      <alignment/>
    </xf>
    <xf numFmtId="10" fontId="37" fillId="0" borderId="16" xfId="130" applyNumberFormat="1" applyFont="1" applyFill="1" applyBorder="1" applyAlignment="1">
      <alignment/>
      <protection/>
    </xf>
    <xf numFmtId="4" fontId="37" fillId="0" borderId="0" xfId="130" applyNumberFormat="1" applyFont="1" applyFill="1" applyAlignment="1">
      <alignment/>
      <protection/>
    </xf>
    <xf numFmtId="42" fontId="37" fillId="0" borderId="0" xfId="130" applyNumberFormat="1" applyFont="1" applyFill="1" applyAlignment="1">
      <alignment/>
      <protection/>
    </xf>
    <xf numFmtId="42" fontId="0" fillId="0" borderId="0" xfId="130" applyNumberFormat="1" applyFont="1" applyFill="1" applyAlignment="1">
      <alignment/>
      <protection/>
    </xf>
    <xf numFmtId="186" fontId="0" fillId="0" borderId="0" xfId="130" applyNumberFormat="1" applyFont="1" applyFill="1" applyAlignment="1">
      <alignment/>
      <protection/>
    </xf>
    <xf numFmtId="10" fontId="0" fillId="0" borderId="0" xfId="140" applyNumberFormat="1" applyFont="1" applyBorder="1" applyAlignment="1">
      <alignment horizontal="center"/>
    </xf>
    <xf numFmtId="10" fontId="0" fillId="0" borderId="17" xfId="140" applyNumberFormat="1" applyFont="1" applyBorder="1" applyAlignment="1">
      <alignment horizontal="center"/>
    </xf>
    <xf numFmtId="166" fontId="2" fillId="0" borderId="16" xfId="87" applyNumberFormat="1" applyFont="1" applyFill="1" applyBorder="1" applyAlignment="1" applyProtection="1">
      <alignment/>
      <protection locked="0"/>
    </xf>
    <xf numFmtId="170" fontId="4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/>
    </xf>
    <xf numFmtId="43" fontId="5" fillId="0" borderId="0" xfId="70" applyFont="1" applyFill="1" applyAlignment="1">
      <alignment/>
    </xf>
    <xf numFmtId="170" fontId="4" fillId="0" borderId="0" xfId="0" applyNumberFormat="1" applyFont="1" applyFill="1" applyAlignment="1">
      <alignment horizontal="left" indent="2"/>
    </xf>
    <xf numFmtId="43" fontId="4" fillId="0" borderId="16" xfId="70" applyFont="1" applyFill="1" applyBorder="1" applyAlignment="1">
      <alignment/>
    </xf>
    <xf numFmtId="14" fontId="37" fillId="0" borderId="0" xfId="0" applyNumberFormat="1" applyFont="1" applyFill="1" applyAlignment="1">
      <alignment horizontal="center"/>
    </xf>
    <xf numFmtId="4" fontId="0" fillId="0" borderId="0" xfId="0" applyNumberFormat="1" applyFill="1" applyAlignment="1">
      <alignment/>
    </xf>
    <xf numFmtId="43" fontId="0" fillId="0" borderId="0" xfId="70" applyFont="1" applyFill="1" applyAlignment="1">
      <alignment/>
    </xf>
    <xf numFmtId="0" fontId="6" fillId="0" borderId="0" xfId="0" applyFont="1" applyAlignment="1">
      <alignment/>
    </xf>
    <xf numFmtId="14" fontId="5" fillId="0" borderId="0" xfId="0" applyNumberFormat="1" applyFont="1" applyFill="1" applyAlignment="1">
      <alignment/>
    </xf>
    <xf numFmtId="0" fontId="17" fillId="0" borderId="0" xfId="0" applyFont="1" applyFill="1" applyAlignment="1">
      <alignment/>
    </xf>
    <xf numFmtId="49" fontId="0" fillId="0" borderId="29" xfId="0" applyNumberFormat="1" applyFill="1" applyBorder="1" applyAlignment="1">
      <alignment horizontal="left"/>
    </xf>
    <xf numFmtId="200" fontId="0" fillId="0" borderId="29" xfId="0" applyNumberFormat="1" applyFill="1" applyBorder="1" applyAlignment="1">
      <alignment/>
    </xf>
    <xf numFmtId="49" fontId="0" fillId="0" borderId="30" xfId="0" applyNumberFormat="1" applyFill="1" applyBorder="1" applyAlignment="1">
      <alignment horizontal="left"/>
    </xf>
    <xf numFmtId="200" fontId="0" fillId="0" borderId="30" xfId="0" applyNumberFormat="1" applyFill="1" applyBorder="1" applyAlignment="1">
      <alignment/>
    </xf>
    <xf numFmtId="200" fontId="4" fillId="0" borderId="8" xfId="0" applyNumberFormat="1" applyFont="1" applyFill="1" applyBorder="1" applyAlignment="1">
      <alignment/>
    </xf>
    <xf numFmtId="49" fontId="27" fillId="0" borderId="8" xfId="0" applyNumberFormat="1" applyFont="1" applyFill="1" applyBorder="1" applyAlignment="1">
      <alignment horizontal="left"/>
    </xf>
    <xf numFmtId="49" fontId="27" fillId="0" borderId="8" xfId="0" applyNumberFormat="1" applyFont="1" applyFill="1" applyBorder="1" applyAlignment="1">
      <alignment horizontal="center"/>
    </xf>
    <xf numFmtId="49" fontId="0" fillId="0" borderId="8" xfId="0" applyNumberFormat="1" applyFont="1" applyFill="1" applyBorder="1" applyAlignment="1">
      <alignment horizontal="left"/>
    </xf>
    <xf numFmtId="0" fontId="5" fillId="0" borderId="22" xfId="0" applyFont="1" applyFill="1" applyBorder="1" applyAlignment="1">
      <alignment/>
    </xf>
    <xf numFmtId="0" fontId="5" fillId="0" borderId="24" xfId="0" applyFont="1" applyFill="1" applyBorder="1" applyAlignment="1">
      <alignment/>
    </xf>
    <xf numFmtId="0" fontId="5" fillId="0" borderId="23" xfId="0" applyFont="1" applyFill="1" applyBorder="1" applyAlignment="1">
      <alignment/>
    </xf>
    <xf numFmtId="49" fontId="4" fillId="0" borderId="31" xfId="0" applyNumberFormat="1" applyFont="1" applyFill="1" applyBorder="1" applyAlignment="1">
      <alignment/>
    </xf>
    <xf numFmtId="44" fontId="4" fillId="0" borderId="32" xfId="87" applyFont="1" applyFill="1" applyBorder="1" applyAlignment="1">
      <alignment/>
    </xf>
    <xf numFmtId="0" fontId="0" fillId="0" borderId="24" xfId="0" applyFont="1" applyFill="1" applyBorder="1" applyAlignment="1">
      <alignment/>
    </xf>
    <xf numFmtId="0" fontId="0" fillId="0" borderId="23" xfId="0" applyFont="1" applyFill="1" applyBorder="1" applyAlignment="1">
      <alignment/>
    </xf>
    <xf numFmtId="0" fontId="4" fillId="0" borderId="33" xfId="0" applyFont="1" applyFill="1" applyBorder="1" applyAlignment="1">
      <alignment/>
    </xf>
    <xf numFmtId="0" fontId="5" fillId="0" borderId="25" xfId="0" applyFont="1" applyFill="1" applyBorder="1" applyAlignment="1">
      <alignment/>
    </xf>
    <xf numFmtId="0" fontId="5" fillId="0" borderId="28" xfId="0" applyFont="1" applyFill="1" applyBorder="1" applyAlignment="1">
      <alignment/>
    </xf>
    <xf numFmtId="0" fontId="18" fillId="0" borderId="24" xfId="0" applyFont="1" applyFill="1" applyBorder="1" applyAlignment="1">
      <alignment/>
    </xf>
    <xf numFmtId="0" fontId="18" fillId="0" borderId="23" xfId="0" applyFont="1" applyFill="1" applyBorder="1" applyAlignment="1">
      <alignment/>
    </xf>
    <xf numFmtId="44" fontId="4" fillId="0" borderId="34" xfId="87" applyFont="1" applyFill="1" applyBorder="1" applyAlignment="1">
      <alignment/>
    </xf>
    <xf numFmtId="0" fontId="4" fillId="0" borderId="35" xfId="0" applyFont="1" applyFill="1" applyBorder="1" applyAlignment="1">
      <alignment horizontal="center"/>
    </xf>
    <xf numFmtId="44" fontId="4" fillId="0" borderId="36" xfId="0" applyNumberFormat="1" applyFont="1" applyFill="1" applyBorder="1" applyAlignment="1">
      <alignment/>
    </xf>
    <xf numFmtId="0" fontId="5" fillId="20" borderId="8" xfId="0" applyFont="1" applyFill="1" applyBorder="1" applyAlignment="1">
      <alignment horizontal="center"/>
    </xf>
    <xf numFmtId="0" fontId="5" fillId="0" borderId="8" xfId="0" applyFont="1" applyFill="1" applyBorder="1" applyAlignment="1">
      <alignment/>
    </xf>
    <xf numFmtId="0" fontId="4" fillId="0" borderId="0" xfId="0" applyFont="1" applyFill="1" applyAlignment="1">
      <alignment/>
    </xf>
    <xf numFmtId="0" fontId="0" fillId="0" borderId="24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28" xfId="0" applyFill="1" applyBorder="1" applyAlignment="1">
      <alignment/>
    </xf>
    <xf numFmtId="0" fontId="4" fillId="0" borderId="26" xfId="0" applyFont="1" applyBorder="1" applyAlignment="1">
      <alignment horizontal="center"/>
    </xf>
    <xf numFmtId="0" fontId="0" fillId="0" borderId="28" xfId="0" applyBorder="1" applyAlignment="1">
      <alignment/>
    </xf>
    <xf numFmtId="0" fontId="4" fillId="0" borderId="26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1" fillId="0" borderId="0" xfId="131" applyFont="1" applyFill="1" applyAlignment="1">
      <alignment horizontal="center"/>
      <protection/>
    </xf>
    <xf numFmtId="43" fontId="4" fillId="0" borderId="0" xfId="70" applyFont="1" applyFill="1" applyBorder="1" applyAlignment="1">
      <alignment horizontal="center"/>
    </xf>
  </cellXfs>
  <cellStyles count="164">
    <cellStyle name="Normal" xfId="0"/>
    <cellStyle name="_4.06E Pass Throughs" xfId="15"/>
    <cellStyle name="_4.13E Montana Energy Tax" xfId="16"/>
    <cellStyle name="_Book1" xfId="17"/>
    <cellStyle name="_Book1 (2)" xfId="18"/>
    <cellStyle name="_Book2" xfId="19"/>
    <cellStyle name="_Chelan Debt Forecast 12.19.05" xfId="20"/>
    <cellStyle name="_Costs not in AURORA 06GRC" xfId="21"/>
    <cellStyle name="_Costs not in AURORA 2006GRC 6.15.06" xfId="22"/>
    <cellStyle name="_Costs not in AURORA 2007 Rate Case" xfId="23"/>
    <cellStyle name="_Costs not in KWI3000 '06Budget" xfId="24"/>
    <cellStyle name="_DEM-WP (C) Power Cost 2006GRC Order" xfId="25"/>
    <cellStyle name="_DEM-WP Revised (HC) Wild Horse 2006GRC" xfId="26"/>
    <cellStyle name="_DEM-WP(C) Costs not in AURORA 2006GRC" xfId="27"/>
    <cellStyle name="_DEM-WP(C) Costs not in AURORA 2007GRC" xfId="28"/>
    <cellStyle name="_DEM-WP(C) Costs not in AURORA 2007PCORC-5.07Update" xfId="29"/>
    <cellStyle name="_DEM-WP(C) Sumas Proforma 11.5.07" xfId="30"/>
    <cellStyle name="_DEM-WP(C) Westside Hydro Data_051007" xfId="31"/>
    <cellStyle name="_Fuel Prices 4-14" xfId="32"/>
    <cellStyle name="_Power Cost Value Copy 11.30.05 gas 1.09.06 AURORA at 1.10.06" xfId="33"/>
    <cellStyle name="_Recon to Darrin's 5.11.05 proforma" xfId="34"/>
    <cellStyle name="_Tenaska Comparison" xfId="35"/>
    <cellStyle name="_Value Copy 11 30 05 gas 12 09 05 AURORA at 12 14 05" xfId="36"/>
    <cellStyle name="_VC 6.15.06 update on 06GRC power costs.xls Chart 1" xfId="37"/>
    <cellStyle name="_VC 6.15.06 update on 06GRC power costs.xls Chart 2" xfId="38"/>
    <cellStyle name="_VC 6.15.06 update on 06GRC power costs.xls Chart 3" xfId="39"/>
    <cellStyle name="0,0&#13;&#10;NA&#13;&#10;" xfId="40"/>
    <cellStyle name="20% - Accent1" xfId="41"/>
    <cellStyle name="20% - Accent2" xfId="42"/>
    <cellStyle name="20% - Accent3" xfId="43"/>
    <cellStyle name="20% - Accent4" xfId="44"/>
    <cellStyle name="20% - Accent5" xfId="45"/>
    <cellStyle name="20% - Accent6" xfId="46"/>
    <cellStyle name="40% - Accent1" xfId="47"/>
    <cellStyle name="40% - Accent2" xfId="48"/>
    <cellStyle name="40% - Accent3" xfId="49"/>
    <cellStyle name="40% - Accent4" xfId="50"/>
    <cellStyle name="40% - Accent5" xfId="51"/>
    <cellStyle name="40% - Accent6" xfId="52"/>
    <cellStyle name="60% - Accent1" xfId="53"/>
    <cellStyle name="60% - Accent2" xfId="54"/>
    <cellStyle name="60% - Accent3" xfId="55"/>
    <cellStyle name="60% - Accent4" xfId="56"/>
    <cellStyle name="60% - Accent5" xfId="57"/>
    <cellStyle name="60% - Accent6" xfId="58"/>
    <cellStyle name="Accent1" xfId="59"/>
    <cellStyle name="Accent2" xfId="60"/>
    <cellStyle name="Accent3" xfId="61"/>
    <cellStyle name="Accent4" xfId="62"/>
    <cellStyle name="Accent5" xfId="63"/>
    <cellStyle name="Accent6" xfId="64"/>
    <cellStyle name="Bad" xfId="65"/>
    <cellStyle name="Calc Currency (0)" xfId="66"/>
    <cellStyle name="Calculation" xfId="67"/>
    <cellStyle name="Check Cell" xfId="68"/>
    <cellStyle name="CheckCell" xfId="69"/>
    <cellStyle name="Comma" xfId="70"/>
    <cellStyle name="Comma [0]" xfId="71"/>
    <cellStyle name="Comma 2" xfId="72"/>
    <cellStyle name="Comma 3" xfId="73"/>
    <cellStyle name="Comma_Common Allocators GRC TY 0903" xfId="74"/>
    <cellStyle name="Comma0" xfId="75"/>
    <cellStyle name="Comma0 - Style2" xfId="76"/>
    <cellStyle name="Comma0 - Style4" xfId="77"/>
    <cellStyle name="Comma0 - Style5" xfId="78"/>
    <cellStyle name="Comma0_00COS Ind Allocators" xfId="79"/>
    <cellStyle name="Comma1 - Style1" xfId="80"/>
    <cellStyle name="Copied" xfId="81"/>
    <cellStyle name="COST1" xfId="82"/>
    <cellStyle name="Curren - Style1" xfId="83"/>
    <cellStyle name="Curren - Style2" xfId="84"/>
    <cellStyle name="Curren - Style5" xfId="85"/>
    <cellStyle name="Curren - Style6" xfId="86"/>
    <cellStyle name="Currency" xfId="87"/>
    <cellStyle name="Currency [0]" xfId="88"/>
    <cellStyle name="Currency 2" xfId="89"/>
    <cellStyle name="Currency_Common Allocators GRC TY 0903" xfId="90"/>
    <cellStyle name="Currency0" xfId="91"/>
    <cellStyle name="Date" xfId="92"/>
    <cellStyle name="Entered" xfId="93"/>
    <cellStyle name="Explanatory Text" xfId="94"/>
    <cellStyle name="Fixed" xfId="95"/>
    <cellStyle name="Fixed3 - Style3" xfId="96"/>
    <cellStyle name="Followed Hyperlink" xfId="97"/>
    <cellStyle name="Good" xfId="98"/>
    <cellStyle name="Grey" xfId="99"/>
    <cellStyle name="Header1" xfId="100"/>
    <cellStyle name="Header2" xfId="101"/>
    <cellStyle name="Heading 1" xfId="102"/>
    <cellStyle name="Heading 2" xfId="103"/>
    <cellStyle name="Heading 3" xfId="104"/>
    <cellStyle name="Heading 4" xfId="105"/>
    <cellStyle name="Heading1" xfId="106"/>
    <cellStyle name="Heading2" xfId="107"/>
    <cellStyle name="Hyperlink" xfId="108"/>
    <cellStyle name="Input" xfId="109"/>
    <cellStyle name="Input [yellow]" xfId="110"/>
    <cellStyle name="Input Cells" xfId="111"/>
    <cellStyle name="Input Cells Percent" xfId="112"/>
    <cellStyle name="Input Cells_3.05 Allocation Method 2010 GRC" xfId="113"/>
    <cellStyle name="Lines" xfId="114"/>
    <cellStyle name="LINKED" xfId="115"/>
    <cellStyle name="Linked Cell" xfId="116"/>
    <cellStyle name="modified border" xfId="117"/>
    <cellStyle name="modified border1" xfId="118"/>
    <cellStyle name="Neutral" xfId="119"/>
    <cellStyle name="no dec" xfId="120"/>
    <cellStyle name="Normal - Style1" xfId="121"/>
    <cellStyle name="Normal 2" xfId="122"/>
    <cellStyle name="Normal 2 2" xfId="123"/>
    <cellStyle name="Normal 2_3.05 Allocation Method 2010 GRC" xfId="124"/>
    <cellStyle name="Normal 3" xfId="125"/>
    <cellStyle name="Normal 4" xfId="126"/>
    <cellStyle name="Normal 5" xfId="127"/>
    <cellStyle name="Normal 6" xfId="128"/>
    <cellStyle name="Normal 7" xfId="129"/>
    <cellStyle name="Normal_3.05 Allocation Method 2010 GRC" xfId="130"/>
    <cellStyle name="Normal_3.05E &amp; 3.05G ALLOC METHOD" xfId="131"/>
    <cellStyle name="Note" xfId="132"/>
    <cellStyle name="Note 2" xfId="133"/>
    <cellStyle name="Note 3" xfId="134"/>
    <cellStyle name="Note 4" xfId="135"/>
    <cellStyle name="Output" xfId="136"/>
    <cellStyle name="Percen - Style1" xfId="137"/>
    <cellStyle name="Percen - Style2" xfId="138"/>
    <cellStyle name="Percen - Style3" xfId="139"/>
    <cellStyle name="Percent" xfId="140"/>
    <cellStyle name="Percent [2]" xfId="141"/>
    <cellStyle name="Percent 2" xfId="142"/>
    <cellStyle name="Processing" xfId="143"/>
    <cellStyle name="PSChar" xfId="144"/>
    <cellStyle name="PSDate" xfId="145"/>
    <cellStyle name="PSDec" xfId="146"/>
    <cellStyle name="PSHeading" xfId="147"/>
    <cellStyle name="PSInt" xfId="148"/>
    <cellStyle name="PSSpacer" xfId="149"/>
    <cellStyle name="purple - Style8" xfId="150"/>
    <cellStyle name="RED" xfId="151"/>
    <cellStyle name="Red - Style7" xfId="152"/>
    <cellStyle name="Report" xfId="153"/>
    <cellStyle name="Report Bar" xfId="154"/>
    <cellStyle name="Report Heading" xfId="155"/>
    <cellStyle name="Report Percent" xfId="156"/>
    <cellStyle name="Report Unit Cost" xfId="157"/>
    <cellStyle name="Reports" xfId="158"/>
    <cellStyle name="Reports Total" xfId="159"/>
    <cellStyle name="Reports Unit Cost Total" xfId="160"/>
    <cellStyle name="RevList" xfId="161"/>
    <cellStyle name="round100" xfId="162"/>
    <cellStyle name="shade" xfId="163"/>
    <cellStyle name="StmtTtl1" xfId="164"/>
    <cellStyle name="StmtTtl2" xfId="165"/>
    <cellStyle name="STYL1 - Style1" xfId="166"/>
    <cellStyle name="Style 1" xfId="167"/>
    <cellStyle name="Style 1 2" xfId="168"/>
    <cellStyle name="Subtotal" xfId="169"/>
    <cellStyle name="Sub-total" xfId="170"/>
    <cellStyle name="Title" xfId="171"/>
    <cellStyle name="Title: Major" xfId="172"/>
    <cellStyle name="Title: Minor" xfId="173"/>
    <cellStyle name="Title: Worksheet" xfId="174"/>
    <cellStyle name="Total" xfId="175"/>
    <cellStyle name="Total4 - Style4" xfId="176"/>
    <cellStyle name="Warning Text" xfId="1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externalLink" Target="externalLinks/externalLink3.xml" /><Relationship Id="rId16" Type="http://schemas.openxmlformats.org/officeDocument/2006/relationships/externalLink" Target="externalLinks/externalLink4.xml" /><Relationship Id="rId17" Type="http://schemas.openxmlformats.org/officeDocument/2006/relationships/externalLink" Target="externalLinks/externalLink5.xml" /><Relationship Id="rId18" Type="http://schemas.openxmlformats.org/officeDocument/2006/relationships/externalLink" Target="externalLinks/externalLink6.xml" /><Relationship Id="rId19" Type="http://schemas.openxmlformats.org/officeDocument/2006/relationships/externalLink" Target="externalLinks/externalLink7.xml" /><Relationship Id="rId20" Type="http://schemas.openxmlformats.org/officeDocument/2006/relationships/externalLink" Target="externalLinks/externalLink8.xml" /><Relationship Id="rId21" Type="http://schemas.openxmlformats.org/officeDocument/2006/relationships/externalLink" Target="externalLinks/externalLink9.xml" /><Relationship Id="rId22" Type="http://schemas.openxmlformats.org/officeDocument/2006/relationships/externalLink" Target="externalLinks/externalLink10.xml" /><Relationship Id="rId23" Type="http://schemas.openxmlformats.org/officeDocument/2006/relationships/externalLink" Target="externalLinks/externalLink11.xml" /><Relationship Id="rId24" Type="http://schemas.openxmlformats.org/officeDocument/2006/relationships/externalLink" Target="externalLinks/externalLink12.xml" /><Relationship Id="rId25" Type="http://schemas.openxmlformats.org/officeDocument/2006/relationships/externalLink" Target="externalLinks/externalLink13.xml" /><Relationship Id="rId26" Type="http://schemas.openxmlformats.org/officeDocument/2006/relationships/externalLink" Target="externalLinks/externalLink14.xml" /><Relationship Id="rId27" Type="http://schemas.openxmlformats.org/officeDocument/2006/relationships/externalLink" Target="externalLinks/externalLink15.xml" /><Relationship Id="rId28" Type="http://schemas.openxmlformats.org/officeDocument/2006/relationships/externalLink" Target="externalLinks/externalLink16.xml" /><Relationship Id="rId29" Type="http://schemas.openxmlformats.org/officeDocument/2006/relationships/externalLink" Target="externalLinks/externalLink17.xml" /><Relationship Id="rId30" Type="http://schemas.openxmlformats.org/officeDocument/2006/relationships/externalLink" Target="externalLinks/externalLink18.xml" /><Relationship Id="rId31" Type="http://schemas.openxmlformats.org/officeDocument/2006/relationships/externalLink" Target="externalLinks/externalLink19.xml" /><Relationship Id="rId32" Type="http://schemas.openxmlformats.org/officeDocument/2006/relationships/externalLink" Target="externalLinks/externalLink20.xml" /><Relationship Id="rId33" Type="http://schemas.openxmlformats.org/officeDocument/2006/relationships/externalLink" Target="externalLinks/externalLink21.xml" /><Relationship Id="rId34" Type="http://schemas.openxmlformats.org/officeDocument/2006/relationships/externalLink" Target="externalLinks/externalLink22.xml" /><Relationship Id="rId35" Type="http://schemas.openxmlformats.org/officeDocument/2006/relationships/externalLink" Target="externalLinks/externalLink23.xml" /><Relationship Id="rId36" Type="http://schemas.openxmlformats.org/officeDocument/2006/relationships/externalLink" Target="externalLinks/externalLink24.xml" /><Relationship Id="rId37" Type="http://schemas.openxmlformats.org/officeDocument/2006/relationships/externalLink" Target="externalLinks/externalLink25.xml" /><Relationship Id="rId38" Type="http://schemas.openxmlformats.org/officeDocument/2006/relationships/externalLink" Target="externalLinks/externalLink26.xml" /><Relationship Id="rId39" Type="http://schemas.openxmlformats.org/officeDocument/2006/relationships/externalLink" Target="externalLinks/externalLink27.xml" /><Relationship Id="rId40" Type="http://schemas.openxmlformats.org/officeDocument/2006/relationships/externalLink" Target="externalLinks/externalLink28.xml" /><Relationship Id="rId41" Type="http://schemas.openxmlformats.org/officeDocument/2006/relationships/externalLink" Target="externalLinks/externalLink29.xml" /><Relationship Id="rId42" Type="http://schemas.openxmlformats.org/officeDocument/2006/relationships/externalLink" Target="externalLinks/externalLink30.xml" /><Relationship Id="rId43" Type="http://schemas.openxmlformats.org/officeDocument/2006/relationships/externalLink" Target="externalLinks/externalLink31.xml" /><Relationship Id="rId44" Type="http://schemas.openxmlformats.org/officeDocument/2006/relationships/externalLink" Target="externalLinks/externalLink32.xml" /><Relationship Id="rId45" Type="http://schemas.openxmlformats.org/officeDocument/2006/relationships/externalLink" Target="externalLinks/externalLink33.xml" /><Relationship Id="rId46" Type="http://schemas.openxmlformats.org/officeDocument/2006/relationships/externalLink" Target="externalLinks/externalLink34.xml" /><Relationship Id="rId47" Type="http://schemas.openxmlformats.org/officeDocument/2006/relationships/externalLink" Target="externalLinks/externalLink35.xml" /><Relationship Id="rId48" Type="http://schemas.openxmlformats.org/officeDocument/2006/relationships/externalLink" Target="externalLinks/externalLink36.xml" /><Relationship Id="rId49" Type="http://schemas.openxmlformats.org/officeDocument/2006/relationships/externalLink" Target="externalLinks/externalLink37.xml" /><Relationship Id="rId50" Type="http://schemas.openxmlformats.org/officeDocument/2006/relationships/externalLink" Target="externalLinks/externalLink38.xml" /><Relationship Id="rId51" Type="http://schemas.openxmlformats.org/officeDocument/2006/relationships/externalLink" Target="externalLinks/externalLink39.xml" /><Relationship Id="rId52" Type="http://schemas.openxmlformats.org/officeDocument/2006/relationships/externalLink" Target="externalLinks/externalLink40.xml" /><Relationship Id="rId53" Type="http://schemas.openxmlformats.org/officeDocument/2006/relationships/externalLink" Target="externalLinks/externalLink41.xml" /><Relationship Id="rId54" Type="http://schemas.openxmlformats.org/officeDocument/2006/relationships/externalLink" Target="externalLinks/externalLink42.xml" /><Relationship Id="rId55" Type="http://schemas.openxmlformats.org/officeDocument/2006/relationships/externalLink" Target="externalLinks/externalLink43.xml" /><Relationship Id="rId56" Type="http://schemas.openxmlformats.org/officeDocument/2006/relationships/externalLink" Target="externalLinks/externalLink44.xml" /><Relationship Id="rId57" Type="http://schemas.openxmlformats.org/officeDocument/2006/relationships/externalLink" Target="externalLinks/externalLink45.xml" /><Relationship Id="rId58" Type="http://schemas.openxmlformats.org/officeDocument/2006/relationships/externalLink" Target="externalLinks/externalLink46.xml" /><Relationship Id="rId59" Type="http://schemas.openxmlformats.org/officeDocument/2006/relationships/externalLink" Target="externalLinks/externalLink47.xml" /><Relationship Id="rId60" Type="http://schemas.openxmlformats.org/officeDocument/2006/relationships/externalLink" Target="externalLinks/externalLink48.xml" /><Relationship Id="rId61" Type="http://schemas.openxmlformats.org/officeDocument/2006/relationships/externalLink" Target="externalLinks/externalLink49.xml" /><Relationship Id="rId6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Finance\SCCLP\2005\Quarterly%20Reporting\1Q%2005\Consolidating%20Financials%2003%2031%202005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Cost%20Accounting\Tenaska%20&amp;%20Encogen%20Information\Tenaska\PCORC%20Disallowance\Tenaska%20Comparison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GrpRevnu\PUBLIC\WUTC\Puget%20Sound%20Energy\Quarterly%20Reporting\Misc\WC-RB%20Misc\WC-RB%20Overview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GrpRevnu\PUBLIC\WUTC\Puget%20Sound%20Energy\Semi%20Annual%20Report\Dec_31_04\WC-RB%202004-12%20Monthly%20Rpt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Cost%20Accounting\Resource%20Costs\CT\ENCOGEN_WBOOK%20(StratPlan)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PSEFIL3\Xception\#All-Source%20RFP%202004\Quantitative%20Analysis%20Team\Wind%20RFP%20Analysis\EnXco%20Depr.%20and%20Royalty%20Alts\ASM8W-%20A06%20EnXco%20$3.95%20w%20depr%20class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zdmurra\Local%20Settings\Temporary%20Internet%20Files\OLK74\Goldendale%20Proforma%20-%20Current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Acct\newgas\2000\Oct00\REVNEW0010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ZNetwork%20Restructuring\02Inputs\JE143-Electric_Unbilled_Revenue_Current_&amp;_Reverse_Prior_mo\0902%20JE143\09-02%20Elec_Unb%20(93.5%%2009%20months)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GrpRevnu\PUBLIC\#%20PCA%20&amp;%20RC%2006_2003%20TY\PCA\New%20Plant-093003\FredDispatch%209.30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Cost%20Accounting\Resource%20Costs\Forecast%20&amp;%20Variance\2007%20Rate%20Case\Draft%20Power%20Costs\Feb07%20w%20Goldendale\New%20PPA%20Contracts%202.19.0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Cost%20Accounting\Resource%20Costs\REPWBook_PRAM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#Wild_Horse_Wind_Project\Financial\Finance\Post%2010-15-04%20Turbine%20Bid%20Proformas\RES-Post%2010-15-04\8.78%%20WACC-RES-Hopkins%20Ridge%20Vestas%20V80%20Turbines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\Joel\Chelan\RI%20Debt%20from%20Annual%20Report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\GrpRevnu\PUBLIC\#%202007%20PCORC\TY%2012ME%2012-2006\2007%20PCORC%20May%20Update\Adj%2004%20-%20Goldendale%20(C)%20updated%20Working%20File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\GrpRevnu\PUBLIC\WUTC\Puget%20Sound%20Energy\Semi%20Annual%20Report\Dec_31_04\WC-RB%202004-12%20Monthly%20Report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Elsea%20Projects\Encogen\Sept%2023%20Review\PSE%20Own%2011-99%20for%20$1yr00noboilerJH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INNT\Temporary%20Internet%20Files\OLKC0\Aurora%20Prices%20for%20RORC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scartwri\My%20Documents\Projects\PSE\Projects\BHP\Due%20Diligence\BHP%20IS.BS.CF%20Model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zdmurra\Local%20Settings\Temporary%20Internet%20Files\OLK15\Power%20Cost%2050yr%206.15.06%20AURORA%20run%20with%205.23.06%20prices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cquisition\Phase%202%20RFP%20Quantitative%20Analysis\PSM%20Input%20Assumptions\Gas%20Transport\Gas%20Transport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\GrpRevnu\PUBLIC\#%202007%20PCORC\TY%2012ME%2012-2006\2007%20PCORC%20JHS-4%20through%20JHS-9%20(C)%20working%20file%2003%2008%20200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GrpRevnu\PUBLIC\#%202009%20GRC\OriginalFiling2009GRC\Models&amp;Adjs2009GRCOrig\4.08E%20Mint%20Farm%20Plant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akello\Local%20Settings\Temporary%20Internet%20Files\OLK13BE\Goldendale%20Proforma%20-%20Current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REASURY\DEBT%20MANAGEMENT\Debt%20Schedules\2006\Cash%20&amp;%20Accrual%20master%20sheets\RI05%20Cash&amp;Accrual-Actual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GrpRevnu\PUBLIC\WUTC\Puget%20Sound%20Energy\Semi%20Annual%20Report\Jun_30_01\Proforma%20Adj_not%20used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\GrpRevnu\PUBLIC\#%202005%20PCORC\Update%20Filing%20-%20May%202006\Working%20Files\04.06.06.Transmission%20Rate%20Base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Load%20&amp;%20Price%20Development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INNT\Temporary%20Internet%20Files\OLK71\SOE%20Sept%202003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psefil1\comtr\Cost%20Accounting\Resource%20Costs\Forecast%20&amp;%20Variance\2003\To%20Fin%20Planning%2010-15-02\OA%20Extract%20for%20'03%20update%2010-15%20for%209.26.02.xls" TargetMode="External" /></Relationships>
</file>

<file path=xl/externalLinks/_rels/externalLink37.xml.rels><?xml version="1.0" encoding="utf-8" standalone="yes"?><Relationships xmlns="http://schemas.openxmlformats.org/package/2006/relationships"><Relationship Id="rId1" Type="http://schemas.openxmlformats.org/officeDocument/2006/relationships/externalLinkPath" Target="\Joel\Chelan\Pro%20Forma%20Models\PSE%20Incremental\Cash%20-%20No%20Defease\12-15%20Final%20for%20Board\12-15%20(Hydro)NoD%20CPUD-PSEIncremental-12152005.xls" TargetMode="External" /></Relationships>
</file>

<file path=xl/externalLinks/_rels/externalLink3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Mid%20Office\aaa%20Jody%20Test\variance%20to%20budget%20dollars.xls" TargetMode="External" /></Relationships>
</file>

<file path=xl/externalLinks/_rels/externalLink3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psefil1\comtr\Cost%20Accounting\Resource%20Costs\Forecast%20&amp;%20Variance\PCORC\RORC%20Filing\PCA%20PCORC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INNT\Temporary%20Internet%20Files\OLK2D\2.26E%20Regulatory%20Assets%20%20Liability.xls" TargetMode="External" /></Relationships>
</file>

<file path=xl/externalLinks/_rels/externalLink4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Cost%20Accounting\Resource%20Costs\Capacity\CAP_WBook.xls" TargetMode="External" /></Relationships>
</file>

<file path=xl/externalLinks/_rels/externalLink4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prr4432\Local%20Settings\Temporary%20Internet%20Files\OLK9B\request%20for%20information.xls" TargetMode="External" /></Relationships>
</file>

<file path=xl/externalLinks/_rels/externalLink4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Formulas\vlookup.xls" TargetMode="External" /></Relationships>
</file>

<file path=xl/externalLinks/_rels/externalLink43.xml.rels><?xml version="1.0" encoding="utf-8" standalone="yes"?><Relationships xmlns="http://schemas.openxmlformats.org/package/2006/relationships"><Relationship Id="rId1" Type="http://schemas.openxmlformats.org/officeDocument/2006/relationships/externalLinkPath" Target="\GrpRevnu\PUBLIC\#%202007%20GRC\4.04G%20Pass%20Throughs.xls" TargetMode="External" /></Relationships>
</file>

<file path=xl/externalLinks/_rels/externalLink4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GrpRevnu\PUBLIC\#%20PCA%20&amp;%20RC%2006_2003%20TY\GRC\LaborInctvOH%200903%20GRC.xls" TargetMode="External" /></Relationships>
</file>

<file path=xl/externalLinks/_rels/externalLink45.xml.rels><?xml version="1.0" encoding="utf-8" standalone="yes"?><Relationships xmlns="http://schemas.openxmlformats.org/package/2006/relationships"><Relationship Id="rId1" Type="http://schemas.openxmlformats.org/officeDocument/2006/relationships/externalLinkPath" Target="\GrpRevnu\PUBLIC\Unbilled%20Rev%20Electric%20-%20Gas%20-%20SOE%20-%20SOG\2006\09-06%20Elec_Unb%20(93%203%%202%20months)final.xls" TargetMode="External" /></Relationships>
</file>

<file path=xl/externalLinks/_rels/externalLink4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Cost%20Accounting\Resource%20Costs\Forecast%20&amp;%20Variance\PCORC\RORC%20Filing\PC%20Summary%202004-2008%20Aurora%20+%20Not%20Aurora.xls" TargetMode="External" /></Relationships>
</file>

<file path=xl/externalLinks/_rels/externalLink4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Cost%20Accounting\Resource%20Costs\Forecast%20&amp;%20Variance\GRC\2006\Power%20Costs\Costs%20not%20in%20AURORA%2006GRC.xls" TargetMode="External" /></Relationships>
</file>

<file path=xl/externalLinks/_rels/externalLink4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Rgarratt%20backup%205_29_02\Excel\La%20Paloma\Proforma\O&amp;M.XLS" TargetMode="External" /></Relationships>
</file>

<file path=xl/externalLinks/_rels/externalLink4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Cost%20Accounting\Resource%20Costs\QF\QF%20Nooksack\Nooksack_wbook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GrpRevnu\PUBLIC\#%202009%20GRC\OriginalFiling2009GRC\Models&amp;Adjs2009GRCOrig\4.34E%20Skagit%20Facility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GrpRevnu\PUBLIC\#%20PCA%20&amp;%20RC%2006_2003%20TY\GRC\EL%20090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lab0422\Local%20Settings\Temporary%20Internet%20Files\OLK181\FW_Feb_FY05_upload_format_accl_wksht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INNT\Temporary%20Internet%20Files\OLK2F\Due%20Diligence\August%20New%20Model\Fred%20Value%209.16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zdmurra\Local%20Settings\Temporary%20Internet%20Files\OLK12\2007%20Strat%20Plan%20-%20v7%20Low%202007%20Capital%20(3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eadings"/>
      <sheetName val="ErrorReport"/>
      <sheetName val="Cover"/>
      <sheetName val="Note"/>
      <sheetName val="ConsolidatedBS"/>
      <sheetName val="ConsolidatedPL"/>
      <sheetName val="ConsoldiatedCF"/>
      <sheetName val="ConsolidatingBS"/>
      <sheetName val="ConsolidatingPL"/>
      <sheetName val="ConsolidatingJE"/>
      <sheetName val="CashFlow1"/>
      <sheetName val="CashFlow2"/>
      <sheetName val="CashFlow3"/>
      <sheetName val="SCCLP Cover"/>
      <sheetName val="SCCLP Note"/>
      <sheetName val="SumasBS"/>
      <sheetName val="SumasPL"/>
      <sheetName val="Enco Cover"/>
      <sheetName val="ENCOBS"/>
      <sheetName val="ENCOPL"/>
      <sheetName val="ENCO CF WORKSHEET"/>
      <sheetName val="RestCash"/>
      <sheetName val="RestCashDef"/>
      <sheetName val="ConsFA"/>
      <sheetName val="ConsOA"/>
      <sheetName val="ConsComm"/>
      <sheetName val="SumasDist"/>
      <sheetName val="Spark"/>
      <sheetName val="DistActBud"/>
      <sheetName val="DebtSvc"/>
      <sheetName val="PSE"/>
      <sheetName val="Cons LTD"/>
      <sheetName val="LIBOR"/>
      <sheetName val="QtrlyRpt"/>
      <sheetName val="FA Roll"/>
      <sheetName val="SCCLP FAROLL"/>
      <sheetName val="TB2005"/>
      <sheetName val="QB Accounts"/>
      <sheetName val="PruJrSubLoan"/>
      <sheetName val="CSFB Prudential"/>
      <sheetName val="ConsolidatingBR"/>
      <sheetName val="SumasBR"/>
      <sheetName val="ForeignExch"/>
      <sheetName val="TaxBS"/>
      <sheetName val="TaxDiff"/>
      <sheetName val="TaxD&amp;A"/>
      <sheetName val="TaxM"/>
      <sheetName val="TB2004"/>
      <sheetName val="TB2003"/>
      <sheetName val="TB2002"/>
      <sheetName val="TB2001"/>
      <sheetName val="TB2000"/>
      <sheetName val="SCCLP_Cover"/>
      <sheetName val="SCCLP_Note"/>
      <sheetName val="Enco_Cover"/>
      <sheetName val="ENCO_CF_WORKSHEET"/>
      <sheetName val="Cons_LTD"/>
      <sheetName val="FA_Roll"/>
      <sheetName val="SCCLP_FAROLL"/>
      <sheetName val="QB_Accounts"/>
      <sheetName val="CSFB_Prudential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Notes"/>
      <sheetName val="VC Disallow by CY Q406"/>
      <sheetName val="VC Disallow by CY Q306"/>
      <sheetName val="Disallowance by Calendar Year"/>
      <sheetName val="Summary by Calendar Year"/>
      <sheetName val="Summary by PCA Period"/>
      <sheetName val="Data for Summaries==&gt;"/>
      <sheetName val="DATA"/>
      <sheetName val="Data to Update Quarterly==&gt;"/>
      <sheetName val="Quarter End Price_Gen_Cost"/>
      <sheetName val="Quarter End KW Information"/>
      <sheetName val="Hedge Data"/>
      <sheetName val="Ex D (2)"/>
      <sheetName val="2006 GRC Updates ==&gt;"/>
      <sheetName val="Ex D-1 06 GRC"/>
      <sheetName val="Tenaska 06 GRC"/>
      <sheetName val="Other Information==&gt;"/>
      <sheetName val="Fixed Rate_HR"/>
      <sheetName val="WUTC EXHIBIT B Rev2"/>
    </sheetNames>
    <sheetDataSet>
      <sheetData sheetId="7">
        <row r="5">
          <cell r="A5" t="str">
            <v>Period</v>
          </cell>
          <cell r="D5" t="str">
            <v>Plant HR</v>
          </cell>
          <cell r="AA5" t="str">
            <v>Amort</v>
          </cell>
          <cell r="AB5" t="str">
            <v>Asset</v>
          </cell>
        </row>
        <row r="6">
          <cell r="D6">
            <v>35796</v>
          </cell>
          <cell r="AA6">
            <v>162666.66666666666</v>
          </cell>
          <cell r="AB6">
            <v>0</v>
          </cell>
        </row>
        <row r="7">
          <cell r="D7">
            <v>35827</v>
          </cell>
          <cell r="AA7">
            <v>162666.66666666666</v>
          </cell>
          <cell r="AB7">
            <v>0</v>
          </cell>
        </row>
        <row r="8">
          <cell r="D8">
            <v>35855</v>
          </cell>
          <cell r="AA8">
            <v>162666.66666666666</v>
          </cell>
          <cell r="AB8">
            <v>0</v>
          </cell>
        </row>
        <row r="9">
          <cell r="D9">
            <v>35886</v>
          </cell>
          <cell r="AA9">
            <v>162666.66666666666</v>
          </cell>
          <cell r="AB9">
            <v>0</v>
          </cell>
        </row>
        <row r="10">
          <cell r="D10">
            <v>35916</v>
          </cell>
          <cell r="AA10">
            <v>162666.66666666666</v>
          </cell>
          <cell r="AB10">
            <v>0</v>
          </cell>
        </row>
        <row r="11">
          <cell r="D11">
            <v>35947</v>
          </cell>
          <cell r="AA11">
            <v>162666.66666666666</v>
          </cell>
          <cell r="AB11">
            <v>0</v>
          </cell>
        </row>
        <row r="12">
          <cell r="D12">
            <v>35977</v>
          </cell>
          <cell r="AA12">
            <v>162666.66666666666</v>
          </cell>
          <cell r="AB12">
            <v>0</v>
          </cell>
        </row>
        <row r="13">
          <cell r="D13">
            <v>36008</v>
          </cell>
          <cell r="AA13">
            <v>162666.66666666666</v>
          </cell>
          <cell r="AB13">
            <v>0</v>
          </cell>
        </row>
        <row r="14">
          <cell r="D14">
            <v>36039</v>
          </cell>
          <cell r="AA14">
            <v>162666.66666666666</v>
          </cell>
          <cell r="AB14">
            <v>0</v>
          </cell>
        </row>
        <row r="15">
          <cell r="D15">
            <v>36069</v>
          </cell>
          <cell r="AA15">
            <v>162666.66666666666</v>
          </cell>
          <cell r="AB15">
            <v>0</v>
          </cell>
        </row>
        <row r="16">
          <cell r="D16">
            <v>36100</v>
          </cell>
          <cell r="AA16">
            <v>162666.66666666666</v>
          </cell>
          <cell r="AB16">
            <v>0</v>
          </cell>
        </row>
        <row r="17">
          <cell r="D17">
            <v>36130</v>
          </cell>
          <cell r="AA17">
            <v>162666.66666666666</v>
          </cell>
          <cell r="AB17">
            <v>0</v>
          </cell>
        </row>
        <row r="18">
          <cell r="D18">
            <v>36161</v>
          </cell>
          <cell r="AA18">
            <v>321916.6666666667</v>
          </cell>
          <cell r="AB18">
            <v>0</v>
          </cell>
        </row>
        <row r="19">
          <cell r="D19">
            <v>36192</v>
          </cell>
          <cell r="AA19">
            <v>321916.6666666667</v>
          </cell>
          <cell r="AB19">
            <v>0</v>
          </cell>
        </row>
        <row r="20">
          <cell r="D20">
            <v>36220</v>
          </cell>
          <cell r="AA20">
            <v>321916.6666666667</v>
          </cell>
          <cell r="AB20">
            <v>0</v>
          </cell>
        </row>
        <row r="21">
          <cell r="D21">
            <v>36251</v>
          </cell>
          <cell r="AA21">
            <v>321916.6666666667</v>
          </cell>
          <cell r="AB21">
            <v>0</v>
          </cell>
        </row>
        <row r="22">
          <cell r="D22">
            <v>36281</v>
          </cell>
          <cell r="AA22">
            <v>321916.6666666667</v>
          </cell>
          <cell r="AB22">
            <v>0</v>
          </cell>
        </row>
        <row r="23">
          <cell r="D23">
            <v>36312</v>
          </cell>
          <cell r="AA23">
            <v>321916.6666666667</v>
          </cell>
          <cell r="AB23">
            <v>0</v>
          </cell>
        </row>
        <row r="24">
          <cell r="D24">
            <v>36342</v>
          </cell>
          <cell r="AA24">
            <v>321916.6666666667</v>
          </cell>
          <cell r="AB24">
            <v>0</v>
          </cell>
        </row>
        <row r="25">
          <cell r="D25">
            <v>36373</v>
          </cell>
          <cell r="AA25">
            <v>321916.6666666667</v>
          </cell>
          <cell r="AB25">
            <v>0</v>
          </cell>
        </row>
        <row r="26">
          <cell r="D26">
            <v>36404</v>
          </cell>
          <cell r="AA26">
            <v>321916.6666666667</v>
          </cell>
          <cell r="AB26">
            <v>0</v>
          </cell>
        </row>
        <row r="27">
          <cell r="D27">
            <v>36434</v>
          </cell>
          <cell r="AA27">
            <v>321916.6666666667</v>
          </cell>
          <cell r="AB27">
            <v>0</v>
          </cell>
        </row>
        <row r="28">
          <cell r="D28">
            <v>36465</v>
          </cell>
          <cell r="AA28">
            <v>321916.6666666667</v>
          </cell>
          <cell r="AB28">
            <v>0</v>
          </cell>
        </row>
        <row r="29">
          <cell r="D29">
            <v>36495</v>
          </cell>
          <cell r="AA29">
            <v>321916.6666666667</v>
          </cell>
          <cell r="AB29">
            <v>0</v>
          </cell>
        </row>
        <row r="30">
          <cell r="D30">
            <v>36526</v>
          </cell>
          <cell r="AA30">
            <v>455250</v>
          </cell>
          <cell r="AB30">
            <v>0</v>
          </cell>
        </row>
        <row r="31">
          <cell r="D31">
            <v>36557</v>
          </cell>
          <cell r="AA31">
            <v>455250</v>
          </cell>
          <cell r="AB31">
            <v>0</v>
          </cell>
        </row>
        <row r="32">
          <cell r="D32">
            <v>36586</v>
          </cell>
          <cell r="AA32">
            <v>455250</v>
          </cell>
          <cell r="AB32">
            <v>0</v>
          </cell>
        </row>
        <row r="33">
          <cell r="D33">
            <v>36617</v>
          </cell>
          <cell r="AA33">
            <v>455250</v>
          </cell>
          <cell r="AB33">
            <v>0</v>
          </cell>
        </row>
        <row r="34">
          <cell r="D34">
            <v>36647</v>
          </cell>
          <cell r="AA34">
            <v>455250</v>
          </cell>
          <cell r="AB34">
            <v>0</v>
          </cell>
        </row>
        <row r="35">
          <cell r="D35">
            <v>36678</v>
          </cell>
          <cell r="AA35">
            <v>455250</v>
          </cell>
          <cell r="AB35">
            <v>0</v>
          </cell>
        </row>
        <row r="36">
          <cell r="D36">
            <v>36708</v>
          </cell>
          <cell r="AA36">
            <v>455250</v>
          </cell>
          <cell r="AB36">
            <v>0</v>
          </cell>
        </row>
        <row r="37">
          <cell r="D37">
            <v>36739</v>
          </cell>
          <cell r="AA37">
            <v>455250</v>
          </cell>
          <cell r="AB37">
            <v>0</v>
          </cell>
        </row>
        <row r="38">
          <cell r="D38">
            <v>36770</v>
          </cell>
          <cell r="AA38">
            <v>455250</v>
          </cell>
          <cell r="AB38">
            <v>0</v>
          </cell>
        </row>
        <row r="39">
          <cell r="D39">
            <v>36800</v>
          </cell>
          <cell r="AA39">
            <v>455250</v>
          </cell>
          <cell r="AB39">
            <v>0</v>
          </cell>
        </row>
        <row r="40">
          <cell r="D40">
            <v>36831</v>
          </cell>
          <cell r="AA40">
            <v>455250</v>
          </cell>
          <cell r="AB40">
            <v>0</v>
          </cell>
        </row>
        <row r="41">
          <cell r="D41">
            <v>36861</v>
          </cell>
          <cell r="AA41">
            <v>455250</v>
          </cell>
          <cell r="AB41">
            <v>0</v>
          </cell>
        </row>
        <row r="42">
          <cell r="D42">
            <v>36892</v>
          </cell>
          <cell r="AA42">
            <v>615166.6666666666</v>
          </cell>
          <cell r="AB42">
            <v>0</v>
          </cell>
        </row>
        <row r="43">
          <cell r="D43">
            <v>36923</v>
          </cell>
          <cell r="AA43">
            <v>615166.6666666666</v>
          </cell>
          <cell r="AB43">
            <v>0</v>
          </cell>
        </row>
        <row r="44">
          <cell r="D44">
            <v>36951</v>
          </cell>
          <cell r="AA44">
            <v>615166.6666666666</v>
          </cell>
          <cell r="AB44">
            <v>0</v>
          </cell>
        </row>
        <row r="45">
          <cell r="D45">
            <v>36982</v>
          </cell>
          <cell r="AA45">
            <v>615166.6666666666</v>
          </cell>
          <cell r="AB45">
            <v>0</v>
          </cell>
        </row>
        <row r="46">
          <cell r="D46">
            <v>37012</v>
          </cell>
          <cell r="AA46">
            <v>615166.6666666666</v>
          </cell>
          <cell r="AB46">
            <v>0</v>
          </cell>
        </row>
        <row r="47">
          <cell r="D47">
            <v>37043</v>
          </cell>
          <cell r="AA47">
            <v>615166.6666666666</v>
          </cell>
          <cell r="AB47">
            <v>0</v>
          </cell>
        </row>
        <row r="48">
          <cell r="D48">
            <v>37073</v>
          </cell>
          <cell r="AA48">
            <v>615166.6666666666</v>
          </cell>
          <cell r="AB48">
            <v>0</v>
          </cell>
        </row>
        <row r="49">
          <cell r="D49">
            <v>37104</v>
          </cell>
          <cell r="AA49">
            <v>615166.6666666666</v>
          </cell>
          <cell r="AB49">
            <v>0</v>
          </cell>
        </row>
        <row r="50">
          <cell r="D50">
            <v>37135</v>
          </cell>
          <cell r="AA50">
            <v>615166.6666666666</v>
          </cell>
          <cell r="AB50">
            <v>0</v>
          </cell>
        </row>
        <row r="51">
          <cell r="D51">
            <v>37165</v>
          </cell>
          <cell r="AA51">
            <v>615166.6666666666</v>
          </cell>
          <cell r="AB51">
            <v>0</v>
          </cell>
        </row>
        <row r="52">
          <cell r="D52">
            <v>37196</v>
          </cell>
          <cell r="AA52">
            <v>615166.6666666666</v>
          </cell>
          <cell r="AB52">
            <v>0</v>
          </cell>
        </row>
        <row r="53">
          <cell r="D53">
            <v>37226</v>
          </cell>
          <cell r="AA53">
            <v>615166.6666666666</v>
          </cell>
          <cell r="AB53">
            <v>0</v>
          </cell>
        </row>
        <row r="54">
          <cell r="D54">
            <v>37257</v>
          </cell>
          <cell r="AA54">
            <v>791166.6666666666</v>
          </cell>
          <cell r="AB54">
            <v>0</v>
          </cell>
        </row>
        <row r="55">
          <cell r="D55">
            <v>37288</v>
          </cell>
          <cell r="AA55">
            <v>791166.6666666666</v>
          </cell>
          <cell r="AB55">
            <v>0</v>
          </cell>
        </row>
        <row r="56">
          <cell r="D56">
            <v>37316</v>
          </cell>
          <cell r="AA56">
            <v>791166.6666666666</v>
          </cell>
          <cell r="AB56">
            <v>0</v>
          </cell>
        </row>
        <row r="57">
          <cell r="D57">
            <v>37347</v>
          </cell>
          <cell r="AA57">
            <v>791166.6666666666</v>
          </cell>
          <cell r="AB57">
            <v>0</v>
          </cell>
        </row>
        <row r="58">
          <cell r="D58">
            <v>37377</v>
          </cell>
          <cell r="AA58">
            <v>791166.6666666666</v>
          </cell>
          <cell r="AB58">
            <v>0</v>
          </cell>
        </row>
        <row r="59">
          <cell r="D59">
            <v>37408</v>
          </cell>
          <cell r="AA59">
            <v>791166.6666666666</v>
          </cell>
          <cell r="AB59">
            <v>0</v>
          </cell>
        </row>
        <row r="60">
          <cell r="A60" t="str">
            <v>PCA1</v>
          </cell>
          <cell r="D60">
            <v>37438</v>
          </cell>
          <cell r="AA60">
            <v>791166.6666666666</v>
          </cell>
          <cell r="AB60">
            <v>2134470.865384615</v>
          </cell>
        </row>
        <row r="61">
          <cell r="A61" t="str">
            <v>PCA1</v>
          </cell>
          <cell r="D61">
            <v>37469</v>
          </cell>
          <cell r="AA61">
            <v>791166.6666666666</v>
          </cell>
          <cell r="AB61">
            <v>2134470.865384615</v>
          </cell>
        </row>
        <row r="62">
          <cell r="A62" t="str">
            <v>PCA1</v>
          </cell>
          <cell r="D62">
            <v>37500</v>
          </cell>
          <cell r="AA62">
            <v>791166.6666666666</v>
          </cell>
          <cell r="AB62">
            <v>2134470.865384615</v>
          </cell>
        </row>
        <row r="63">
          <cell r="A63" t="str">
            <v>PCA1</v>
          </cell>
          <cell r="D63">
            <v>37530</v>
          </cell>
          <cell r="AA63">
            <v>791166.6666666666</v>
          </cell>
          <cell r="AB63">
            <v>2134470.865384615</v>
          </cell>
        </row>
        <row r="64">
          <cell r="A64" t="str">
            <v>PCA1</v>
          </cell>
          <cell r="D64">
            <v>37561</v>
          </cell>
          <cell r="AA64">
            <v>791166.6666666666</v>
          </cell>
          <cell r="AB64">
            <v>2134470.865384615</v>
          </cell>
        </row>
        <row r="65">
          <cell r="A65" t="str">
            <v>PCA1</v>
          </cell>
          <cell r="D65">
            <v>37591</v>
          </cell>
          <cell r="AA65">
            <v>791166.6666666666</v>
          </cell>
          <cell r="AB65">
            <v>2134470.865384615</v>
          </cell>
        </row>
        <row r="66">
          <cell r="A66" t="str">
            <v>PCA1</v>
          </cell>
          <cell r="D66">
            <v>37622</v>
          </cell>
          <cell r="AA66">
            <v>993666.6666666666</v>
          </cell>
          <cell r="AB66">
            <v>2134470.865384615</v>
          </cell>
        </row>
        <row r="67">
          <cell r="A67" t="str">
            <v>PCA1</v>
          </cell>
          <cell r="D67">
            <v>37653</v>
          </cell>
          <cell r="AA67">
            <v>993666.6666666666</v>
          </cell>
          <cell r="AB67">
            <v>2134470.865384615</v>
          </cell>
        </row>
        <row r="68">
          <cell r="A68" t="str">
            <v>PCA1</v>
          </cell>
          <cell r="D68">
            <v>37681</v>
          </cell>
          <cell r="AA68">
            <v>993666.6666666666</v>
          </cell>
          <cell r="AB68">
            <v>2134470.865384615</v>
          </cell>
        </row>
        <row r="69">
          <cell r="A69" t="str">
            <v>PCA1</v>
          </cell>
          <cell r="D69">
            <v>37712</v>
          </cell>
          <cell r="AA69">
            <v>993666.6666666666</v>
          </cell>
          <cell r="AB69">
            <v>2134470.865384615</v>
          </cell>
        </row>
        <row r="70">
          <cell r="A70" t="str">
            <v>PCA1</v>
          </cell>
          <cell r="D70">
            <v>37742</v>
          </cell>
          <cell r="AA70">
            <v>993666.6666666666</v>
          </cell>
          <cell r="AB70">
            <v>2134470.865384615</v>
          </cell>
        </row>
        <row r="71">
          <cell r="A71" t="str">
            <v>PCA1</v>
          </cell>
          <cell r="D71">
            <v>37773</v>
          </cell>
          <cell r="AA71">
            <v>993666.6666666666</v>
          </cell>
          <cell r="AB71">
            <v>2134470.865384615</v>
          </cell>
        </row>
        <row r="72">
          <cell r="A72" t="str">
            <v>PCA2</v>
          </cell>
          <cell r="D72">
            <v>37803</v>
          </cell>
          <cell r="AA72">
            <v>993666.6666666666</v>
          </cell>
          <cell r="AB72">
            <v>2024975.5448717945</v>
          </cell>
        </row>
        <row r="73">
          <cell r="A73" t="str">
            <v>PCA2</v>
          </cell>
          <cell r="D73">
            <v>37834</v>
          </cell>
          <cell r="AA73">
            <v>993666.6666666666</v>
          </cell>
          <cell r="AB73">
            <v>2024975.5448717945</v>
          </cell>
        </row>
        <row r="74">
          <cell r="A74" t="str">
            <v>PCA2</v>
          </cell>
          <cell r="D74">
            <v>37865</v>
          </cell>
          <cell r="AA74">
            <v>993666.6666666666</v>
          </cell>
          <cell r="AB74">
            <v>2024975.5448717945</v>
          </cell>
        </row>
        <row r="75">
          <cell r="A75" t="str">
            <v>PCA2</v>
          </cell>
          <cell r="D75">
            <v>37895</v>
          </cell>
          <cell r="AA75">
            <v>993666.6666666666</v>
          </cell>
          <cell r="AB75">
            <v>2024975.5448717945</v>
          </cell>
        </row>
        <row r="76">
          <cell r="A76" t="str">
            <v>PCA2</v>
          </cell>
          <cell r="D76">
            <v>37926</v>
          </cell>
          <cell r="AA76">
            <v>993666.6666666666</v>
          </cell>
          <cell r="AB76">
            <v>2024975.5448717945</v>
          </cell>
        </row>
        <row r="77">
          <cell r="A77" t="str">
            <v>PCA2</v>
          </cell>
          <cell r="D77">
            <v>37956</v>
          </cell>
          <cell r="AA77">
            <v>993666.6666666666</v>
          </cell>
          <cell r="AB77">
            <v>2024975.5448717945</v>
          </cell>
        </row>
        <row r="78">
          <cell r="A78" t="str">
            <v>PCA2</v>
          </cell>
          <cell r="D78">
            <v>37987</v>
          </cell>
          <cell r="AA78">
            <v>1228666.6666666667</v>
          </cell>
          <cell r="AB78">
            <v>2024975.5448717945</v>
          </cell>
        </row>
        <row r="79">
          <cell r="A79" t="str">
            <v>PCA2</v>
          </cell>
          <cell r="D79">
            <v>38018</v>
          </cell>
          <cell r="AA79">
            <v>1228666.6666666667</v>
          </cell>
          <cell r="AB79">
            <v>2024975.5448717945</v>
          </cell>
        </row>
        <row r="80">
          <cell r="A80" t="str">
            <v>PCA2</v>
          </cell>
          <cell r="D80">
            <v>38047</v>
          </cell>
          <cell r="AA80">
            <v>1228666.6666666667</v>
          </cell>
          <cell r="AB80">
            <v>2024975.5448717945</v>
          </cell>
        </row>
        <row r="81">
          <cell r="A81" t="str">
            <v>PCA2</v>
          </cell>
          <cell r="D81">
            <v>38078</v>
          </cell>
          <cell r="AA81">
            <v>1228666.6666666667</v>
          </cell>
          <cell r="AB81">
            <v>2024975.5448717945</v>
          </cell>
        </row>
        <row r="82">
          <cell r="A82" t="str">
            <v>PCA2</v>
          </cell>
          <cell r="D82">
            <v>38108</v>
          </cell>
          <cell r="AA82">
            <v>1228666.6666666667</v>
          </cell>
          <cell r="AB82">
            <v>2024975.5448717945</v>
          </cell>
        </row>
        <row r="83">
          <cell r="A83" t="str">
            <v>PCA2</v>
          </cell>
          <cell r="D83">
            <v>38139</v>
          </cell>
          <cell r="AA83">
            <v>1228666.6666666667</v>
          </cell>
          <cell r="AB83">
            <v>2024975.5448717945</v>
          </cell>
        </row>
        <row r="84">
          <cell r="A84" t="str">
            <v>PCA3</v>
          </cell>
          <cell r="D84">
            <v>38169</v>
          </cell>
          <cell r="AA84">
            <v>1228666.6666666667</v>
          </cell>
          <cell r="AB84">
            <v>1832056.237937596</v>
          </cell>
        </row>
        <row r="85">
          <cell r="A85" t="str">
            <v>PCA3</v>
          </cell>
          <cell r="D85">
            <v>38200</v>
          </cell>
          <cell r="AA85">
            <v>1228666.6666666667</v>
          </cell>
          <cell r="AB85">
            <v>1832056.237937596</v>
          </cell>
        </row>
        <row r="86">
          <cell r="A86" t="str">
            <v>PCA3</v>
          </cell>
          <cell r="D86">
            <v>38231</v>
          </cell>
          <cell r="AA86">
            <v>1228666.6666666667</v>
          </cell>
          <cell r="AB86">
            <v>1832056.237937596</v>
          </cell>
        </row>
        <row r="87">
          <cell r="A87" t="str">
            <v>PCA3</v>
          </cell>
          <cell r="D87">
            <v>38261</v>
          </cell>
          <cell r="AA87">
            <v>1228666.6666666667</v>
          </cell>
          <cell r="AB87">
            <v>1832056.237937596</v>
          </cell>
        </row>
        <row r="88">
          <cell r="A88" t="str">
            <v>PCA3</v>
          </cell>
          <cell r="D88">
            <v>38292</v>
          </cell>
          <cell r="AA88">
            <v>1228666.6666666667</v>
          </cell>
          <cell r="AB88">
            <v>1832056.237937596</v>
          </cell>
        </row>
        <row r="89">
          <cell r="A89" t="str">
            <v>PCA3</v>
          </cell>
          <cell r="D89">
            <v>38322</v>
          </cell>
          <cell r="AA89">
            <v>1228666.6666666667</v>
          </cell>
          <cell r="AB89">
            <v>1832056.237937596</v>
          </cell>
        </row>
        <row r="90">
          <cell r="A90" t="str">
            <v>PCA3</v>
          </cell>
          <cell r="D90">
            <v>38353</v>
          </cell>
          <cell r="AA90">
            <v>1492333.3333333333</v>
          </cell>
          <cell r="AB90">
            <v>1832056.237937596</v>
          </cell>
        </row>
        <row r="91">
          <cell r="A91" t="str">
            <v>PCA3</v>
          </cell>
          <cell r="D91">
            <v>38384</v>
          </cell>
          <cell r="AA91">
            <v>1492333.3333333333</v>
          </cell>
          <cell r="AB91">
            <v>1832056.237937596</v>
          </cell>
        </row>
        <row r="92">
          <cell r="A92" t="str">
            <v>PCA3</v>
          </cell>
          <cell r="D92">
            <v>38412</v>
          </cell>
          <cell r="AA92">
            <v>1492333.3333333333</v>
          </cell>
          <cell r="AB92">
            <v>1832056.237937596</v>
          </cell>
        </row>
        <row r="93">
          <cell r="A93" t="str">
            <v>PCA3</v>
          </cell>
          <cell r="D93">
            <v>38443</v>
          </cell>
          <cell r="AA93">
            <v>1492333.3333333333</v>
          </cell>
          <cell r="AB93">
            <v>1832056.237937596</v>
          </cell>
        </row>
        <row r="94">
          <cell r="A94" t="str">
            <v>PCA3</v>
          </cell>
          <cell r="D94">
            <v>38473</v>
          </cell>
          <cell r="AA94">
            <v>1492333.3333333333</v>
          </cell>
          <cell r="AB94">
            <v>1832056.237937596</v>
          </cell>
        </row>
        <row r="95">
          <cell r="A95" t="str">
            <v>PCA3</v>
          </cell>
          <cell r="D95">
            <v>38504</v>
          </cell>
          <cell r="AA95">
            <v>1492333.3333333333</v>
          </cell>
          <cell r="AB95">
            <v>1832056.237937596</v>
          </cell>
        </row>
        <row r="96">
          <cell r="A96" t="str">
            <v>PCA4</v>
          </cell>
          <cell r="D96">
            <v>38534</v>
          </cell>
          <cell r="AA96">
            <v>1492333.3333333333</v>
          </cell>
          <cell r="AB96">
            <v>1556853.596153846</v>
          </cell>
        </row>
        <row r="97">
          <cell r="A97" t="str">
            <v>PCA4</v>
          </cell>
          <cell r="D97">
            <v>38565</v>
          </cell>
          <cell r="AA97">
            <v>1492333.3333333333</v>
          </cell>
          <cell r="AB97">
            <v>1556853.596153846</v>
          </cell>
        </row>
        <row r="98">
          <cell r="A98" t="str">
            <v>PCA4</v>
          </cell>
          <cell r="D98">
            <v>38596</v>
          </cell>
          <cell r="AA98">
            <v>1492333.3333333333</v>
          </cell>
          <cell r="AB98">
            <v>1556853.596153846</v>
          </cell>
        </row>
        <row r="99">
          <cell r="A99" t="str">
            <v>PCA4</v>
          </cell>
          <cell r="D99">
            <v>38626</v>
          </cell>
          <cell r="AA99">
            <v>1492333.3333333333</v>
          </cell>
          <cell r="AB99">
            <v>1556853.596153846</v>
          </cell>
        </row>
        <row r="100">
          <cell r="A100" t="str">
            <v>PCA4</v>
          </cell>
          <cell r="D100">
            <v>38657</v>
          </cell>
          <cell r="AA100">
            <v>1492333.3333333333</v>
          </cell>
          <cell r="AB100">
            <v>1556853.596153846</v>
          </cell>
        </row>
        <row r="101">
          <cell r="A101" t="str">
            <v>PCA4</v>
          </cell>
          <cell r="D101">
            <v>38687</v>
          </cell>
          <cell r="AA101">
            <v>1492333.3333333333</v>
          </cell>
          <cell r="AB101">
            <v>1556853.596153846</v>
          </cell>
        </row>
        <row r="102">
          <cell r="A102" t="str">
            <v>PCA4</v>
          </cell>
          <cell r="D102">
            <v>38718</v>
          </cell>
          <cell r="AA102">
            <v>1717916.6666666667</v>
          </cell>
          <cell r="AB102">
            <v>1556853.5961538462</v>
          </cell>
        </row>
        <row r="103">
          <cell r="A103" t="str">
            <v>PCA4</v>
          </cell>
          <cell r="D103">
            <v>38749</v>
          </cell>
          <cell r="AA103">
            <v>1717916.6666666667</v>
          </cell>
          <cell r="AB103">
            <v>1556853.5961538462</v>
          </cell>
        </row>
        <row r="104">
          <cell r="A104" t="str">
            <v>PCA4</v>
          </cell>
          <cell r="D104">
            <v>38777</v>
          </cell>
          <cell r="AA104">
            <v>1717916.6666666667</v>
          </cell>
          <cell r="AB104">
            <v>1556853.5961538462</v>
          </cell>
        </row>
        <row r="105">
          <cell r="A105" t="str">
            <v>PCA4</v>
          </cell>
          <cell r="D105">
            <v>38808</v>
          </cell>
          <cell r="AA105">
            <v>1717916.6666666667</v>
          </cell>
          <cell r="AB105">
            <v>1556853.5961538462</v>
          </cell>
        </row>
        <row r="106">
          <cell r="A106" t="str">
            <v>PCA4</v>
          </cell>
          <cell r="D106">
            <v>38838</v>
          </cell>
          <cell r="AA106">
            <v>1717916.6666666667</v>
          </cell>
          <cell r="AB106">
            <v>1556853.5961538462</v>
          </cell>
        </row>
        <row r="107">
          <cell r="A107" t="str">
            <v>PCA4</v>
          </cell>
          <cell r="D107">
            <v>38869</v>
          </cell>
          <cell r="AA107">
            <v>1717916.6666666667</v>
          </cell>
          <cell r="AB107">
            <v>1556853.5961538462</v>
          </cell>
        </row>
        <row r="108">
          <cell r="A108" t="str">
            <v>PCA5</v>
          </cell>
          <cell r="D108">
            <v>38899</v>
          </cell>
          <cell r="AA108">
            <v>1717916.6666666667</v>
          </cell>
          <cell r="AB108">
            <v>1428617.02991453</v>
          </cell>
        </row>
        <row r="109">
          <cell r="A109" t="str">
            <v>PCA5</v>
          </cell>
          <cell r="D109">
            <v>38930</v>
          </cell>
          <cell r="AA109">
            <v>1717916.6666666667</v>
          </cell>
          <cell r="AB109">
            <v>1428617.02991453</v>
          </cell>
        </row>
        <row r="110">
          <cell r="A110" t="str">
            <v>PCA5</v>
          </cell>
          <cell r="D110">
            <v>38961</v>
          </cell>
          <cell r="AA110">
            <v>1717916.6666666667</v>
          </cell>
          <cell r="AB110">
            <v>1428617.02991453</v>
          </cell>
        </row>
        <row r="111">
          <cell r="A111" t="str">
            <v>PCA5</v>
          </cell>
          <cell r="D111">
            <v>38991</v>
          </cell>
          <cell r="AA111">
            <v>1717916.6666666667</v>
          </cell>
          <cell r="AB111">
            <v>1428617.02991453</v>
          </cell>
        </row>
        <row r="112">
          <cell r="A112" t="str">
            <v>PCA5</v>
          </cell>
          <cell r="D112">
            <v>39022</v>
          </cell>
          <cell r="AA112">
            <v>1717916.6666666667</v>
          </cell>
          <cell r="AB112">
            <v>1428617.02991453</v>
          </cell>
        </row>
        <row r="113">
          <cell r="A113" t="str">
            <v>PCA5</v>
          </cell>
          <cell r="D113">
            <v>39052</v>
          </cell>
          <cell r="AA113">
            <v>1717916.6666666667</v>
          </cell>
          <cell r="AB113">
            <v>1428617.02991453</v>
          </cell>
        </row>
        <row r="114">
          <cell r="A114" t="str">
            <v>PCA6</v>
          </cell>
          <cell r="D114">
            <v>39083</v>
          </cell>
          <cell r="AA114">
            <v>2028583.333333333</v>
          </cell>
          <cell r="AB114">
            <v>1290107.9611248989</v>
          </cell>
        </row>
        <row r="115">
          <cell r="A115" t="str">
            <v>PCA6</v>
          </cell>
          <cell r="D115">
            <v>39114</v>
          </cell>
          <cell r="AA115">
            <v>2028583.333333333</v>
          </cell>
          <cell r="AB115">
            <v>1293654.4871794893</v>
          </cell>
        </row>
        <row r="116">
          <cell r="A116" t="str">
            <v>PCA6</v>
          </cell>
          <cell r="D116">
            <v>39142</v>
          </cell>
          <cell r="AA116">
            <v>2028583.333333333</v>
          </cell>
          <cell r="AB116">
            <v>1293654.4871794893</v>
          </cell>
        </row>
        <row r="117">
          <cell r="A117" t="str">
            <v>PCA6</v>
          </cell>
          <cell r="D117">
            <v>39173</v>
          </cell>
          <cell r="AA117">
            <v>2028583.333333333</v>
          </cell>
          <cell r="AB117">
            <v>1293654.4871794893</v>
          </cell>
        </row>
        <row r="118">
          <cell r="A118" t="str">
            <v>PCA6</v>
          </cell>
          <cell r="D118">
            <v>39203</v>
          </cell>
          <cell r="AA118">
            <v>2028583.333333333</v>
          </cell>
          <cell r="AB118">
            <v>1293654.4871794893</v>
          </cell>
        </row>
        <row r="119">
          <cell r="A119" t="str">
            <v>PCA6</v>
          </cell>
          <cell r="D119">
            <v>39234</v>
          </cell>
          <cell r="AA119">
            <v>2028583.333333333</v>
          </cell>
          <cell r="AB119">
            <v>1293654.4871794893</v>
          </cell>
        </row>
        <row r="120">
          <cell r="A120" t="str">
            <v>PCA6</v>
          </cell>
          <cell r="D120">
            <v>39264</v>
          </cell>
          <cell r="AA120">
            <v>2028583.333333333</v>
          </cell>
          <cell r="AB120">
            <v>1293654.4871794893</v>
          </cell>
        </row>
        <row r="121">
          <cell r="A121" t="str">
            <v>PCA6</v>
          </cell>
          <cell r="D121">
            <v>39295</v>
          </cell>
          <cell r="AA121">
            <v>2028583.333333333</v>
          </cell>
          <cell r="AB121">
            <v>1293654.4871794893</v>
          </cell>
        </row>
        <row r="122">
          <cell r="A122" t="str">
            <v>PCA6</v>
          </cell>
          <cell r="D122">
            <v>39326</v>
          </cell>
          <cell r="AA122">
            <v>2028583.333333333</v>
          </cell>
          <cell r="AB122">
            <v>1293654.4871794893</v>
          </cell>
        </row>
        <row r="123">
          <cell r="A123" t="str">
            <v>PCA6</v>
          </cell>
          <cell r="D123">
            <v>39356</v>
          </cell>
          <cell r="AA123">
            <v>2028583.333333333</v>
          </cell>
          <cell r="AB123">
            <v>1293654.4871794893</v>
          </cell>
        </row>
        <row r="124">
          <cell r="A124" t="str">
            <v>PCA6</v>
          </cell>
          <cell r="D124">
            <v>39387</v>
          </cell>
          <cell r="AA124">
            <v>2028583.333333333</v>
          </cell>
          <cell r="AB124">
            <v>1293654.4871794893</v>
          </cell>
        </row>
        <row r="125">
          <cell r="A125" t="str">
            <v>PCA6</v>
          </cell>
          <cell r="D125">
            <v>39417</v>
          </cell>
          <cell r="AA125">
            <v>2028583.333333333</v>
          </cell>
          <cell r="AB125">
            <v>1293654.4871794893</v>
          </cell>
        </row>
        <row r="126">
          <cell r="A126" t="str">
            <v>PCA7</v>
          </cell>
          <cell r="D126">
            <v>39448</v>
          </cell>
          <cell r="AA126">
            <v>2356000</v>
          </cell>
          <cell r="AB126">
            <v>1069694.0897435911</v>
          </cell>
        </row>
        <row r="127">
          <cell r="A127" t="str">
            <v>PCA7</v>
          </cell>
          <cell r="D127">
            <v>39479</v>
          </cell>
          <cell r="AA127">
            <v>2356000</v>
          </cell>
          <cell r="AB127">
            <v>1069694.0897435911</v>
          </cell>
        </row>
        <row r="128">
          <cell r="A128" t="str">
            <v>PCA7</v>
          </cell>
          <cell r="D128">
            <v>39508</v>
          </cell>
          <cell r="AA128">
            <v>2356000</v>
          </cell>
          <cell r="AB128">
            <v>1069694.0897435911</v>
          </cell>
        </row>
        <row r="129">
          <cell r="A129" t="str">
            <v>PCA7</v>
          </cell>
          <cell r="D129">
            <v>39539</v>
          </cell>
          <cell r="AA129">
            <v>2356000</v>
          </cell>
          <cell r="AB129">
            <v>1069694.0897435911</v>
          </cell>
        </row>
        <row r="130">
          <cell r="A130" t="str">
            <v>PCA7</v>
          </cell>
          <cell r="D130">
            <v>39569</v>
          </cell>
          <cell r="AA130">
            <v>2356000</v>
          </cell>
          <cell r="AB130">
            <v>1069694.0897435911</v>
          </cell>
        </row>
        <row r="131">
          <cell r="A131" t="str">
            <v>PCA7</v>
          </cell>
          <cell r="D131">
            <v>39600</v>
          </cell>
          <cell r="AA131">
            <v>2356000</v>
          </cell>
          <cell r="AB131">
            <v>1069694.0897435911</v>
          </cell>
        </row>
        <row r="132">
          <cell r="A132" t="str">
            <v>PCA7</v>
          </cell>
          <cell r="D132">
            <v>39630</v>
          </cell>
          <cell r="AA132">
            <v>2356000</v>
          </cell>
          <cell r="AB132">
            <v>1069694.0897435911</v>
          </cell>
        </row>
        <row r="133">
          <cell r="A133" t="str">
            <v>PCA7</v>
          </cell>
          <cell r="D133">
            <v>39661</v>
          </cell>
          <cell r="AA133">
            <v>2356000</v>
          </cell>
          <cell r="AB133">
            <v>1069694.0897435911</v>
          </cell>
        </row>
        <row r="134">
          <cell r="A134" t="str">
            <v>PCA7</v>
          </cell>
          <cell r="D134">
            <v>39692</v>
          </cell>
          <cell r="AA134">
            <v>2356000</v>
          </cell>
          <cell r="AB134">
            <v>1069694.0897435911</v>
          </cell>
        </row>
        <row r="135">
          <cell r="A135" t="str">
            <v>PCA7</v>
          </cell>
          <cell r="D135">
            <v>39722</v>
          </cell>
          <cell r="AA135">
            <v>2356000</v>
          </cell>
          <cell r="AB135">
            <v>1069694.0897435911</v>
          </cell>
        </row>
        <row r="136">
          <cell r="A136" t="str">
            <v>PCA7</v>
          </cell>
          <cell r="D136">
            <v>39753</v>
          </cell>
          <cell r="AA136">
            <v>2356000</v>
          </cell>
          <cell r="AB136">
            <v>1069694.0897435911</v>
          </cell>
        </row>
        <row r="137">
          <cell r="A137" t="str">
            <v>PCA7</v>
          </cell>
          <cell r="D137">
            <v>39783</v>
          </cell>
          <cell r="AA137">
            <v>2356000</v>
          </cell>
          <cell r="AB137">
            <v>1069694.0897435911</v>
          </cell>
        </row>
        <row r="138">
          <cell r="A138" t="str">
            <v>PCA8</v>
          </cell>
          <cell r="D138">
            <v>39814</v>
          </cell>
          <cell r="AA138">
            <v>2723000</v>
          </cell>
          <cell r="AB138">
            <v>810266.243589745</v>
          </cell>
        </row>
        <row r="139">
          <cell r="A139" t="str">
            <v>PCA8</v>
          </cell>
          <cell r="D139">
            <v>39845</v>
          </cell>
          <cell r="AA139">
            <v>2723000</v>
          </cell>
          <cell r="AB139">
            <v>810266.243589745</v>
          </cell>
        </row>
        <row r="140">
          <cell r="A140" t="str">
            <v>PCA8</v>
          </cell>
          <cell r="D140">
            <v>39873</v>
          </cell>
          <cell r="AA140">
            <v>2723000</v>
          </cell>
          <cell r="AB140">
            <v>810266.243589745</v>
          </cell>
        </row>
        <row r="141">
          <cell r="A141" t="str">
            <v>PCA8</v>
          </cell>
          <cell r="D141">
            <v>39904</v>
          </cell>
          <cell r="AA141">
            <v>2723000</v>
          </cell>
          <cell r="AB141">
            <v>810266.243589745</v>
          </cell>
        </row>
        <row r="142">
          <cell r="A142" t="str">
            <v>PCA8</v>
          </cell>
          <cell r="D142">
            <v>39934</v>
          </cell>
          <cell r="AA142">
            <v>2723000</v>
          </cell>
          <cell r="AB142">
            <v>810266.243589745</v>
          </cell>
        </row>
        <row r="143">
          <cell r="A143" t="str">
            <v>PCA8</v>
          </cell>
          <cell r="D143">
            <v>39965</v>
          </cell>
          <cell r="AA143">
            <v>2723000</v>
          </cell>
          <cell r="AB143">
            <v>810266.243589745</v>
          </cell>
        </row>
        <row r="144">
          <cell r="A144" t="str">
            <v>PCA8</v>
          </cell>
          <cell r="D144">
            <v>39995</v>
          </cell>
          <cell r="AA144">
            <v>2723000</v>
          </cell>
          <cell r="AB144">
            <v>810266.243589745</v>
          </cell>
        </row>
        <row r="145">
          <cell r="A145" t="str">
            <v>PCA8</v>
          </cell>
          <cell r="D145">
            <v>40026</v>
          </cell>
          <cell r="AA145">
            <v>2723000</v>
          </cell>
          <cell r="AB145">
            <v>810266.243589745</v>
          </cell>
        </row>
        <row r="146">
          <cell r="A146" t="str">
            <v>PCA8</v>
          </cell>
          <cell r="D146">
            <v>40057</v>
          </cell>
          <cell r="AA146">
            <v>2723000</v>
          </cell>
          <cell r="AB146">
            <v>810266.243589745</v>
          </cell>
        </row>
        <row r="147">
          <cell r="A147" t="str">
            <v>PCA8</v>
          </cell>
          <cell r="D147">
            <v>40087</v>
          </cell>
          <cell r="AA147">
            <v>2723000</v>
          </cell>
          <cell r="AB147">
            <v>810266.243589745</v>
          </cell>
        </row>
        <row r="148">
          <cell r="A148" t="str">
            <v>PCA8</v>
          </cell>
          <cell r="D148">
            <v>40118</v>
          </cell>
          <cell r="AA148">
            <v>2723000</v>
          </cell>
          <cell r="AB148">
            <v>810266.243589745</v>
          </cell>
        </row>
        <row r="149">
          <cell r="A149" t="str">
            <v>PCA8</v>
          </cell>
          <cell r="D149">
            <v>40148</v>
          </cell>
          <cell r="AA149">
            <v>2723000</v>
          </cell>
          <cell r="AB149">
            <v>810266.243589745</v>
          </cell>
        </row>
        <row r="150">
          <cell r="A150" t="str">
            <v>PCA9</v>
          </cell>
          <cell r="D150">
            <v>40179</v>
          </cell>
          <cell r="AA150">
            <v>3127750</v>
          </cell>
          <cell r="AB150">
            <v>511415.5384615395</v>
          </cell>
        </row>
        <row r="151">
          <cell r="A151" t="str">
            <v>PCA9</v>
          </cell>
          <cell r="D151">
            <v>40210</v>
          </cell>
          <cell r="AA151">
            <v>3127750</v>
          </cell>
          <cell r="AB151">
            <v>511415.5384615395</v>
          </cell>
        </row>
        <row r="152">
          <cell r="A152" t="str">
            <v>PCA9</v>
          </cell>
          <cell r="D152">
            <v>40238</v>
          </cell>
          <cell r="AA152">
            <v>3127750</v>
          </cell>
          <cell r="AB152">
            <v>511415.5384615395</v>
          </cell>
        </row>
        <row r="153">
          <cell r="A153" t="str">
            <v>PCA9</v>
          </cell>
          <cell r="D153">
            <v>40269</v>
          </cell>
          <cell r="AA153">
            <v>3127750</v>
          </cell>
          <cell r="AB153">
            <v>511415.5384615395</v>
          </cell>
        </row>
        <row r="154">
          <cell r="A154" t="str">
            <v>PCA9</v>
          </cell>
          <cell r="D154">
            <v>40299</v>
          </cell>
          <cell r="AA154">
            <v>3127750</v>
          </cell>
          <cell r="AB154">
            <v>511415.5384615395</v>
          </cell>
        </row>
        <row r="155">
          <cell r="A155" t="str">
            <v>PCA9</v>
          </cell>
          <cell r="D155">
            <v>40330</v>
          </cell>
          <cell r="AA155">
            <v>3127750</v>
          </cell>
          <cell r="AB155">
            <v>511415.5384615395</v>
          </cell>
        </row>
        <row r="156">
          <cell r="A156" t="str">
            <v>PCA9</v>
          </cell>
          <cell r="D156">
            <v>40360</v>
          </cell>
          <cell r="AA156">
            <v>3127750</v>
          </cell>
          <cell r="AB156">
            <v>511415.5384615395</v>
          </cell>
        </row>
        <row r="157">
          <cell r="A157" t="str">
            <v>PCA9</v>
          </cell>
          <cell r="D157">
            <v>40391</v>
          </cell>
          <cell r="AA157">
            <v>3127750</v>
          </cell>
          <cell r="AB157">
            <v>511415.5384615395</v>
          </cell>
        </row>
        <row r="158">
          <cell r="A158" t="str">
            <v>PCA9</v>
          </cell>
          <cell r="D158">
            <v>40422</v>
          </cell>
          <cell r="AA158">
            <v>3127750</v>
          </cell>
          <cell r="AB158">
            <v>511415.5384615395</v>
          </cell>
        </row>
        <row r="159">
          <cell r="A159" t="str">
            <v>PCA9</v>
          </cell>
          <cell r="D159">
            <v>40452</v>
          </cell>
          <cell r="AA159">
            <v>3127750</v>
          </cell>
          <cell r="AB159">
            <v>511415.5384615395</v>
          </cell>
        </row>
        <row r="160">
          <cell r="A160" t="str">
            <v>PCA9</v>
          </cell>
          <cell r="D160">
            <v>40483</v>
          </cell>
          <cell r="AA160">
            <v>3127750</v>
          </cell>
          <cell r="AB160">
            <v>511415.5384615395</v>
          </cell>
        </row>
        <row r="161">
          <cell r="A161" t="str">
            <v>PCA9</v>
          </cell>
          <cell r="D161">
            <v>40513</v>
          </cell>
          <cell r="AA161">
            <v>3127750</v>
          </cell>
          <cell r="AB161">
            <v>511415.5384615395</v>
          </cell>
        </row>
        <row r="162">
          <cell r="A162" t="str">
            <v>PCA10</v>
          </cell>
          <cell r="D162">
            <v>40544</v>
          </cell>
          <cell r="AA162">
            <v>3385750</v>
          </cell>
          <cell r="AB162">
            <v>177837.32692307807</v>
          </cell>
        </row>
        <row r="163">
          <cell r="A163" t="str">
            <v>PCA10</v>
          </cell>
          <cell r="D163">
            <v>40575</v>
          </cell>
          <cell r="AA163">
            <v>3385750</v>
          </cell>
          <cell r="AB163">
            <v>177837.32692307807</v>
          </cell>
        </row>
        <row r="164">
          <cell r="A164" t="str">
            <v>PCA10</v>
          </cell>
          <cell r="D164">
            <v>40603</v>
          </cell>
          <cell r="AA164">
            <v>3385750</v>
          </cell>
          <cell r="AB164">
            <v>177837.32692307807</v>
          </cell>
        </row>
        <row r="165">
          <cell r="A165" t="str">
            <v>PCA10</v>
          </cell>
          <cell r="D165">
            <v>40634</v>
          </cell>
          <cell r="AA165">
            <v>3385750</v>
          </cell>
          <cell r="AB165">
            <v>177837.32692307807</v>
          </cell>
        </row>
        <row r="166">
          <cell r="A166" t="str">
            <v>PCA10</v>
          </cell>
          <cell r="D166">
            <v>40664</v>
          </cell>
          <cell r="AA166">
            <v>3385750</v>
          </cell>
          <cell r="AB166">
            <v>177837.32692307807</v>
          </cell>
        </row>
        <row r="167">
          <cell r="A167" t="str">
            <v>PCA10</v>
          </cell>
          <cell r="D167">
            <v>40695</v>
          </cell>
          <cell r="AA167">
            <v>3385750</v>
          </cell>
          <cell r="AB167">
            <v>177837.32692307807</v>
          </cell>
        </row>
        <row r="168">
          <cell r="A168" t="str">
            <v>PCA10</v>
          </cell>
          <cell r="D168">
            <v>40725</v>
          </cell>
          <cell r="AA168">
            <v>3385750</v>
          </cell>
          <cell r="AB168">
            <v>177837.32692307807</v>
          </cell>
        </row>
        <row r="169">
          <cell r="A169" t="str">
            <v>PCA10</v>
          </cell>
          <cell r="D169">
            <v>40756</v>
          </cell>
          <cell r="AA169">
            <v>3385750</v>
          </cell>
          <cell r="AB169">
            <v>177837.32692307807</v>
          </cell>
        </row>
        <row r="170">
          <cell r="A170" t="str">
            <v>PCA10</v>
          </cell>
          <cell r="D170">
            <v>40787</v>
          </cell>
          <cell r="AA170">
            <v>3385750</v>
          </cell>
          <cell r="AB170">
            <v>177837.32692307807</v>
          </cell>
        </row>
        <row r="171">
          <cell r="A171" t="str">
            <v>PCA10</v>
          </cell>
          <cell r="D171">
            <v>40817</v>
          </cell>
          <cell r="AA171">
            <v>3385750</v>
          </cell>
          <cell r="AB171">
            <v>177837.32692307807</v>
          </cell>
        </row>
        <row r="172">
          <cell r="A172" t="str">
            <v>PCA10</v>
          </cell>
          <cell r="D172">
            <v>40848</v>
          </cell>
          <cell r="AA172">
            <v>3385750</v>
          </cell>
          <cell r="AB172">
            <v>177837.32692307807</v>
          </cell>
        </row>
        <row r="173">
          <cell r="A173" t="str">
            <v>PCA10</v>
          </cell>
          <cell r="D173">
            <v>40878</v>
          </cell>
          <cell r="AA173">
            <v>3385750</v>
          </cell>
          <cell r="AB173">
            <v>177837.32692307807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EWC"/>
      <sheetName val="ERB"/>
      <sheetName val="GWC"/>
      <sheetName val="GRB"/>
      <sheetName val="BS"/>
      <sheetName val="BS C&amp;L"/>
      <sheetName val="Recon Rgltry to Fin BS"/>
      <sheetName val="Recon"/>
      <sheetName val="Recon (2)"/>
      <sheetName val="Recon (3)"/>
      <sheetName val="Recon (3) Detail"/>
      <sheetName val="200309BS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Procedures"/>
      <sheetName val="Recon AIC to BS"/>
      <sheetName val="AIC to BS Detail"/>
      <sheetName val="Recon RB to WC"/>
      <sheetName val="ERB"/>
      <sheetName val="ERB-sources"/>
      <sheetName val="EWC"/>
      <sheetName val="EWC-sources"/>
      <sheetName val="GRB"/>
      <sheetName val="GRB-sources"/>
      <sheetName val="GWC"/>
      <sheetName val="GWC-sources"/>
      <sheetName val="Gas RB Recon to WC"/>
      <sheetName val="BS"/>
      <sheetName val="CWC"/>
      <sheetName val="Extrac1"/>
      <sheetName val="FAS109Rcls"/>
      <sheetName val="GasMerchInv"/>
      <sheetName val="Cube.SAP Recon"/>
      <sheetName val="Dec04"/>
    </sheetNames>
    <sheetDataSet>
      <sheetData sheetId="13">
        <row r="10">
          <cell r="R10">
            <v>3871477030.53</v>
          </cell>
          <cell r="S10">
            <v>3876238793.35</v>
          </cell>
          <cell r="T10">
            <v>3887849773.24</v>
          </cell>
          <cell r="U10">
            <v>3895299276.99</v>
          </cell>
          <cell r="V10">
            <v>3983452675.42</v>
          </cell>
          <cell r="W10">
            <v>3993575373.81</v>
          </cell>
          <cell r="X10">
            <v>4013234948.19</v>
          </cell>
          <cell r="Y10">
            <v>4018036430.83</v>
          </cell>
          <cell r="Z10">
            <v>4029485681.86</v>
          </cell>
          <cell r="AA10">
            <v>4033441400.93</v>
          </cell>
          <cell r="AB10">
            <v>4046237553.57</v>
          </cell>
          <cell r="AC10">
            <v>4058238947.12</v>
          </cell>
        </row>
        <row r="11">
          <cell r="R11">
            <v>1709696453.66</v>
          </cell>
          <cell r="S11">
            <v>1728467904.85</v>
          </cell>
          <cell r="T11">
            <v>1735530041.91</v>
          </cell>
          <cell r="U11">
            <v>1741784273.15</v>
          </cell>
          <cell r="V11">
            <v>1749352141.56</v>
          </cell>
          <cell r="W11">
            <v>1757867101.78</v>
          </cell>
          <cell r="X11">
            <v>1764385563.39</v>
          </cell>
          <cell r="Y11">
            <v>1772737342.4</v>
          </cell>
          <cell r="Z11">
            <v>1779232909.64</v>
          </cell>
          <cell r="AA11">
            <v>1787149147.85</v>
          </cell>
          <cell r="AB11">
            <v>1825350421.07</v>
          </cell>
          <cell r="AC11">
            <v>1848842977.94</v>
          </cell>
        </row>
        <row r="12">
          <cell r="R12">
            <v>388383189.77</v>
          </cell>
          <cell r="S12">
            <v>389164866.72</v>
          </cell>
          <cell r="T12">
            <v>389755919.71</v>
          </cell>
          <cell r="U12">
            <v>390656505.77</v>
          </cell>
          <cell r="V12">
            <v>390866394.24</v>
          </cell>
          <cell r="W12">
            <v>391152569.23</v>
          </cell>
          <cell r="X12">
            <v>391295725.3</v>
          </cell>
          <cell r="Y12">
            <v>392529799.97</v>
          </cell>
          <cell r="Z12">
            <v>393025565.3</v>
          </cell>
          <cell r="AA12">
            <v>393139475.78</v>
          </cell>
          <cell r="AB12">
            <v>393301429.44</v>
          </cell>
          <cell r="AC12">
            <v>395697469.21</v>
          </cell>
        </row>
        <row r="13"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</row>
        <row r="14"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</row>
        <row r="15"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</row>
        <row r="16"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</row>
        <row r="17"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</row>
        <row r="18"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</row>
        <row r="19">
          <cell r="R19">
            <v>159350590.19</v>
          </cell>
          <cell r="S19">
            <v>159350590.19</v>
          </cell>
          <cell r="T19">
            <v>159350590.19</v>
          </cell>
          <cell r="U19">
            <v>159350590.19</v>
          </cell>
          <cell r="V19">
            <v>159350590.19</v>
          </cell>
          <cell r="W19">
            <v>159350590.19</v>
          </cell>
          <cell r="X19">
            <v>159350590.19</v>
          </cell>
          <cell r="Y19">
            <v>159350590.19</v>
          </cell>
          <cell r="Z19">
            <v>159350590.19</v>
          </cell>
          <cell r="AA19">
            <v>159350590.19</v>
          </cell>
          <cell r="AB19">
            <v>159350590.19</v>
          </cell>
          <cell r="AC19">
            <v>159350590.19</v>
          </cell>
        </row>
        <row r="20">
          <cell r="R20">
            <v>0</v>
          </cell>
          <cell r="S20">
            <v>0</v>
          </cell>
          <cell r="T20">
            <v>0</v>
          </cell>
          <cell r="U20">
            <v>79709339.2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3738135.45</v>
          </cell>
          <cell r="AB20">
            <v>0</v>
          </cell>
          <cell r="AC20">
            <v>0</v>
          </cell>
        </row>
        <row r="21">
          <cell r="AA21">
            <v>516650</v>
          </cell>
          <cell r="AB21">
            <v>516650</v>
          </cell>
          <cell r="AC21">
            <v>-166150.05</v>
          </cell>
        </row>
        <row r="22">
          <cell r="R22">
            <v>7542946.16</v>
          </cell>
          <cell r="S22">
            <v>7320316.54</v>
          </cell>
          <cell r="T22">
            <v>7193518.07</v>
          </cell>
          <cell r="U22">
            <v>7124919.32</v>
          </cell>
          <cell r="V22">
            <v>7574440.68</v>
          </cell>
          <cell r="W22">
            <v>7574440.68</v>
          </cell>
          <cell r="X22">
            <v>7574440.68</v>
          </cell>
          <cell r="Y22">
            <v>7574440.68</v>
          </cell>
          <cell r="Z22">
            <v>7574440.68</v>
          </cell>
          <cell r="AA22">
            <v>7632878.82</v>
          </cell>
          <cell r="AB22">
            <v>7632878.82</v>
          </cell>
          <cell r="AC22">
            <v>7273503.59</v>
          </cell>
        </row>
        <row r="23">
          <cell r="R23">
            <v>22339.93</v>
          </cell>
          <cell r="S23">
            <v>22339.93</v>
          </cell>
          <cell r="T23">
            <v>22339.93</v>
          </cell>
          <cell r="U23">
            <v>22339.93</v>
          </cell>
          <cell r="V23">
            <v>22339.93</v>
          </cell>
          <cell r="W23">
            <v>22339.93</v>
          </cell>
          <cell r="X23">
            <v>22339.93</v>
          </cell>
          <cell r="Y23">
            <v>22339.93</v>
          </cell>
          <cell r="Z23">
            <v>22339.93</v>
          </cell>
          <cell r="AA23">
            <v>22339.93</v>
          </cell>
          <cell r="AB23">
            <v>22339.93</v>
          </cell>
          <cell r="AC23">
            <v>22339.93</v>
          </cell>
        </row>
        <row r="24"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</row>
        <row r="25">
          <cell r="R25">
            <v>73674022.17</v>
          </cell>
          <cell r="S25">
            <v>76447513.74</v>
          </cell>
          <cell r="T25">
            <v>75686441.24</v>
          </cell>
          <cell r="U25">
            <v>76070152.3</v>
          </cell>
          <cell r="V25">
            <v>78241112.77</v>
          </cell>
          <cell r="W25">
            <v>82747577.26</v>
          </cell>
          <cell r="X25">
            <v>71242273.4</v>
          </cell>
          <cell r="Y25">
            <v>77629563.73</v>
          </cell>
          <cell r="Z25">
            <v>80230379.48</v>
          </cell>
          <cell r="AA25">
            <v>83983860.27</v>
          </cell>
          <cell r="AB25">
            <v>87338671.03</v>
          </cell>
          <cell r="AC25">
            <v>87290212.25</v>
          </cell>
        </row>
        <row r="26">
          <cell r="R26">
            <v>35467182.56</v>
          </cell>
          <cell r="S26">
            <v>25440250.66</v>
          </cell>
          <cell r="T26">
            <v>27258734.35</v>
          </cell>
          <cell r="U26">
            <v>30727053.72</v>
          </cell>
          <cell r="V26">
            <v>35453907.56</v>
          </cell>
          <cell r="W26">
            <v>38683611.94</v>
          </cell>
          <cell r="X26">
            <v>43694153.4</v>
          </cell>
          <cell r="Y26">
            <v>47890980.34</v>
          </cell>
          <cell r="Z26">
            <v>55443848.35</v>
          </cell>
          <cell r="AA26">
            <v>59806997.52</v>
          </cell>
          <cell r="AB26">
            <v>30168891.18</v>
          </cell>
          <cell r="AC26">
            <v>28091043.28</v>
          </cell>
        </row>
        <row r="27">
          <cell r="R27">
            <v>3605806.67</v>
          </cell>
          <cell r="S27">
            <v>3552881.41</v>
          </cell>
          <cell r="T27">
            <v>4639547.56</v>
          </cell>
          <cell r="U27">
            <v>4999586.87</v>
          </cell>
          <cell r="V27">
            <v>5962529.09</v>
          </cell>
          <cell r="W27">
            <v>7543291</v>
          </cell>
          <cell r="X27">
            <v>9162110.55</v>
          </cell>
          <cell r="Y27">
            <v>9568125.74</v>
          </cell>
          <cell r="Z27">
            <v>10423392.11</v>
          </cell>
          <cell r="AA27">
            <v>11448197.18</v>
          </cell>
          <cell r="AB27">
            <v>12303970.82</v>
          </cell>
          <cell r="AC27">
            <v>13768029.61</v>
          </cell>
        </row>
        <row r="28">
          <cell r="R28">
            <v>1806920.8</v>
          </cell>
          <cell r="S28">
            <v>2773045.09</v>
          </cell>
          <cell r="T28">
            <v>3541955.82</v>
          </cell>
          <cell r="U28">
            <v>4178972.81</v>
          </cell>
          <cell r="V28">
            <v>4464354.99</v>
          </cell>
          <cell r="W28">
            <v>4173458.03</v>
          </cell>
          <cell r="X28">
            <v>3920080.44</v>
          </cell>
          <cell r="Y28">
            <v>3467655.99</v>
          </cell>
          <cell r="Z28">
            <v>2946152.54</v>
          </cell>
          <cell r="AA28">
            <v>2131659.08</v>
          </cell>
          <cell r="AB28">
            <v>1106370.31</v>
          </cell>
          <cell r="AC28">
            <v>211962.25</v>
          </cell>
        </row>
        <row r="29">
          <cell r="R29">
            <v>265754.3</v>
          </cell>
          <cell r="S29">
            <v>181774.47</v>
          </cell>
          <cell r="T29">
            <v>205987.32</v>
          </cell>
          <cell r="U29">
            <v>205987.32</v>
          </cell>
          <cell r="V29">
            <v>205987.32</v>
          </cell>
          <cell r="W29">
            <v>205987.32</v>
          </cell>
          <cell r="X29">
            <v>205987.32</v>
          </cell>
          <cell r="Y29">
            <v>38344.87</v>
          </cell>
          <cell r="Z29">
            <v>24212.85</v>
          </cell>
          <cell r="AA29">
            <v>24212.85</v>
          </cell>
          <cell r="AB29">
            <v>24212.85</v>
          </cell>
          <cell r="AC29">
            <v>24212.85</v>
          </cell>
        </row>
        <row r="30"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</row>
        <row r="31">
          <cell r="R31">
            <v>6439860</v>
          </cell>
          <cell r="S31">
            <v>6186025</v>
          </cell>
          <cell r="T31">
            <v>5106630</v>
          </cell>
          <cell r="U31">
            <v>5218798</v>
          </cell>
          <cell r="V31">
            <v>6045023</v>
          </cell>
          <cell r="W31">
            <v>5673703</v>
          </cell>
          <cell r="X31">
            <v>7037896</v>
          </cell>
          <cell r="Y31">
            <v>5362000</v>
          </cell>
          <cell r="Z31">
            <v>6968054</v>
          </cell>
          <cell r="AA31">
            <v>7506220</v>
          </cell>
          <cell r="AB31">
            <v>5935498</v>
          </cell>
          <cell r="AC31">
            <v>0</v>
          </cell>
        </row>
        <row r="32">
          <cell r="R32">
            <v>4443166</v>
          </cell>
          <cell r="S32">
            <v>3615144</v>
          </cell>
          <cell r="T32">
            <v>4266817</v>
          </cell>
          <cell r="U32">
            <v>4270768</v>
          </cell>
          <cell r="V32">
            <v>4774873</v>
          </cell>
          <cell r="W32">
            <v>5966385</v>
          </cell>
          <cell r="X32">
            <v>5523390</v>
          </cell>
          <cell r="Y32">
            <v>6597686</v>
          </cell>
          <cell r="Z32">
            <v>6054404</v>
          </cell>
          <cell r="AA32">
            <v>6725564</v>
          </cell>
          <cell r="AB32">
            <v>7898020</v>
          </cell>
          <cell r="AC32">
            <v>580598</v>
          </cell>
        </row>
        <row r="33">
          <cell r="R33">
            <v>-1668531415.85</v>
          </cell>
          <cell r="S33">
            <v>-1676828732.72</v>
          </cell>
          <cell r="T33">
            <v>-1685016917.31</v>
          </cell>
          <cell r="U33">
            <v>-1691543550.29</v>
          </cell>
          <cell r="V33">
            <v>-1699948068.25</v>
          </cell>
          <cell r="W33">
            <v>-1708815525.37</v>
          </cell>
          <cell r="X33">
            <v>-1710322179.61</v>
          </cell>
          <cell r="Y33">
            <v>-1716275804.87</v>
          </cell>
          <cell r="Z33">
            <v>-1721884334.67</v>
          </cell>
          <cell r="AA33">
            <v>-1728914145.97</v>
          </cell>
          <cell r="AB33">
            <v>-1732912042.02</v>
          </cell>
          <cell r="AC33">
            <v>-1731357164.84</v>
          </cell>
        </row>
        <row r="34">
          <cell r="R34">
            <v>-543579527.42</v>
          </cell>
          <cell r="S34">
            <v>-547926469.37</v>
          </cell>
          <cell r="T34">
            <v>-552703439.42</v>
          </cell>
          <cell r="U34">
            <v>-557474805.02</v>
          </cell>
          <cell r="V34">
            <v>-561432192.61</v>
          </cell>
          <cell r="W34">
            <v>-565947718.15</v>
          </cell>
          <cell r="X34">
            <v>-567357159.93</v>
          </cell>
          <cell r="Y34">
            <v>-571076751.65</v>
          </cell>
          <cell r="Z34">
            <v>-574137682.87</v>
          </cell>
          <cell r="AA34">
            <v>-577667533.55</v>
          </cell>
          <cell r="AB34">
            <v>-568926489.41</v>
          </cell>
          <cell r="AC34">
            <v>-571396668.52</v>
          </cell>
        </row>
        <row r="35">
          <cell r="R35">
            <v>-31511027.83</v>
          </cell>
          <cell r="S35">
            <v>-31976381.4</v>
          </cell>
          <cell r="T35">
            <v>-32442987.43</v>
          </cell>
          <cell r="U35">
            <v>-32913745.68</v>
          </cell>
          <cell r="V35">
            <v>-33385221.18</v>
          </cell>
          <cell r="W35">
            <v>-33857042.78</v>
          </cell>
          <cell r="X35">
            <v>-34329318.21</v>
          </cell>
          <cell r="Y35">
            <v>-34802407.6</v>
          </cell>
          <cell r="Z35">
            <v>-35276010.83</v>
          </cell>
          <cell r="AA35">
            <v>-35289285.16</v>
          </cell>
          <cell r="AB35">
            <v>-35743953.39</v>
          </cell>
          <cell r="AC35">
            <v>-36261422.92</v>
          </cell>
        </row>
        <row r="36">
          <cell r="R36">
            <v>22103805.9</v>
          </cell>
          <cell r="S36">
            <v>22746927.42</v>
          </cell>
          <cell r="T36">
            <v>23496586.59</v>
          </cell>
          <cell r="U36">
            <v>23888593.71</v>
          </cell>
          <cell r="V36">
            <v>23707356.37</v>
          </cell>
          <cell r="W36">
            <v>24176481.97</v>
          </cell>
          <cell r="X36">
            <v>20607878.3</v>
          </cell>
          <cell r="Y36">
            <v>20119925.01</v>
          </cell>
          <cell r="Z36">
            <v>19722633.3</v>
          </cell>
          <cell r="AA36">
            <v>19062926.07</v>
          </cell>
          <cell r="AB36">
            <v>18898670.39</v>
          </cell>
          <cell r="AC36">
            <v>19672280.13</v>
          </cell>
        </row>
        <row r="37">
          <cell r="R37">
            <v>18127367.68</v>
          </cell>
          <cell r="S37">
            <v>18423744</v>
          </cell>
          <cell r="T37">
            <v>18699373.04</v>
          </cell>
          <cell r="U37">
            <v>18906557.35</v>
          </cell>
          <cell r="V37">
            <v>19073595.36</v>
          </cell>
          <cell r="W37">
            <v>19252150.11</v>
          </cell>
          <cell r="X37">
            <v>18072524.1</v>
          </cell>
          <cell r="Y37">
            <v>18049028.19</v>
          </cell>
          <cell r="Z37">
            <v>17959526.25</v>
          </cell>
          <cell r="AA37">
            <v>17966936.82</v>
          </cell>
          <cell r="AB37">
            <v>6764885.06</v>
          </cell>
          <cell r="AC37">
            <v>6728989.61</v>
          </cell>
        </row>
        <row r="38">
          <cell r="R38">
            <v>3940531.04</v>
          </cell>
          <cell r="S38">
            <v>3940307.04</v>
          </cell>
          <cell r="T38">
            <v>3940262.04</v>
          </cell>
          <cell r="U38">
            <v>3940252.04</v>
          </cell>
          <cell r="V38">
            <v>3940167.04</v>
          </cell>
          <cell r="W38">
            <v>3940167.04</v>
          </cell>
          <cell r="X38">
            <v>3940137.04</v>
          </cell>
          <cell r="Y38">
            <v>3940087.04</v>
          </cell>
          <cell r="Z38">
            <v>3948673.9</v>
          </cell>
          <cell r="AA38">
            <v>3950548.02</v>
          </cell>
          <cell r="AB38">
            <v>3950717.11</v>
          </cell>
          <cell r="AC38">
            <v>3950490.99</v>
          </cell>
        </row>
        <row r="39">
          <cell r="R39">
            <v>-4120854.96</v>
          </cell>
          <cell r="S39">
            <v>-4021460.2</v>
          </cell>
          <cell r="T39">
            <v>-3879294.27</v>
          </cell>
          <cell r="U39">
            <v>-3789041.56</v>
          </cell>
          <cell r="V39">
            <v>-3612395.47</v>
          </cell>
          <cell r="W39">
            <v>-3534814.25</v>
          </cell>
          <cell r="X39">
            <v>-3469087.3</v>
          </cell>
          <cell r="Y39">
            <v>-3403382.08</v>
          </cell>
          <cell r="Z39">
            <v>-3328451.53</v>
          </cell>
          <cell r="AA39">
            <v>-3270444.15</v>
          </cell>
          <cell r="AB39">
            <v>-3173668.09</v>
          </cell>
          <cell r="AC39">
            <v>-3081735.53</v>
          </cell>
        </row>
        <row r="40">
          <cell r="R40">
            <v>1635647.04</v>
          </cell>
          <cell r="S40">
            <v>1697196.48</v>
          </cell>
          <cell r="T40">
            <v>2126052.55</v>
          </cell>
          <cell r="U40">
            <v>2314126.36</v>
          </cell>
          <cell r="V40">
            <v>2319613.16</v>
          </cell>
          <cell r="W40">
            <v>2319613.16</v>
          </cell>
          <cell r="X40">
            <v>2319613.16</v>
          </cell>
          <cell r="Y40">
            <v>2319613.16</v>
          </cell>
          <cell r="Z40">
            <v>2319613.16</v>
          </cell>
          <cell r="AA40">
            <v>1729796.77</v>
          </cell>
          <cell r="AB40">
            <v>1729796.77</v>
          </cell>
          <cell r="AC40">
            <v>1729796.77</v>
          </cell>
        </row>
        <row r="41">
          <cell r="R41">
            <v>0</v>
          </cell>
          <cell r="S41">
            <v>0</v>
          </cell>
          <cell r="T41">
            <v>-54603539</v>
          </cell>
          <cell r="U41">
            <v>-54603539</v>
          </cell>
          <cell r="V41">
            <v>-54603539</v>
          </cell>
          <cell r="W41">
            <v>-55402291</v>
          </cell>
          <cell r="X41">
            <v>-55402291</v>
          </cell>
          <cell r="Y41">
            <v>-55402291</v>
          </cell>
          <cell r="Z41">
            <v>-56105492</v>
          </cell>
          <cell r="AA41">
            <v>-56105492</v>
          </cell>
          <cell r="AB41">
            <v>-56105492</v>
          </cell>
          <cell r="AC41">
            <v>-54324148</v>
          </cell>
        </row>
        <row r="42">
          <cell r="R42">
            <v>0</v>
          </cell>
          <cell r="S42">
            <v>0</v>
          </cell>
          <cell r="T42">
            <v>-72083578</v>
          </cell>
          <cell r="U42">
            <v>-72083578</v>
          </cell>
          <cell r="V42">
            <v>-72083578</v>
          </cell>
          <cell r="W42">
            <v>-74038303</v>
          </cell>
          <cell r="X42">
            <v>-74038303</v>
          </cell>
          <cell r="Y42">
            <v>-74038303</v>
          </cell>
          <cell r="Z42">
            <v>-76218048</v>
          </cell>
          <cell r="AA42">
            <v>-76218048</v>
          </cell>
          <cell r="AB42">
            <v>-76218048</v>
          </cell>
          <cell r="AC42">
            <v>-78072736</v>
          </cell>
        </row>
        <row r="43">
          <cell r="R43">
            <v>0</v>
          </cell>
          <cell r="S43">
            <v>0</v>
          </cell>
          <cell r="T43">
            <v>54603539</v>
          </cell>
          <cell r="U43">
            <v>54603539</v>
          </cell>
          <cell r="V43">
            <v>54603539</v>
          </cell>
          <cell r="W43">
            <v>55402291</v>
          </cell>
          <cell r="X43">
            <v>55402291</v>
          </cell>
          <cell r="Y43">
            <v>55402291</v>
          </cell>
          <cell r="Z43">
            <v>56105492</v>
          </cell>
          <cell r="AA43">
            <v>56105492</v>
          </cell>
          <cell r="AB43">
            <v>56105492</v>
          </cell>
          <cell r="AC43">
            <v>54324148</v>
          </cell>
        </row>
        <row r="44">
          <cell r="R44">
            <v>0</v>
          </cell>
          <cell r="S44">
            <v>0</v>
          </cell>
          <cell r="T44">
            <v>72083578</v>
          </cell>
          <cell r="U44">
            <v>72083578</v>
          </cell>
          <cell r="V44">
            <v>72083578</v>
          </cell>
          <cell r="W44">
            <v>74038303</v>
          </cell>
          <cell r="X44">
            <v>74038303</v>
          </cell>
          <cell r="Y44">
            <v>74038303</v>
          </cell>
          <cell r="Z44">
            <v>76218048</v>
          </cell>
          <cell r="AA44">
            <v>76218048</v>
          </cell>
          <cell r="AB44">
            <v>76218048</v>
          </cell>
          <cell r="AC44">
            <v>78072736</v>
          </cell>
        </row>
        <row r="45"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</row>
        <row r="46"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</row>
        <row r="47"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</row>
        <row r="48"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</row>
        <row r="49"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</row>
        <row r="50">
          <cell r="R50">
            <v>223992.83</v>
          </cell>
          <cell r="S50">
            <v>223992.83</v>
          </cell>
          <cell r="T50">
            <v>223992.83</v>
          </cell>
          <cell r="U50">
            <v>223992.83</v>
          </cell>
          <cell r="V50">
            <v>223992.83</v>
          </cell>
          <cell r="W50">
            <v>223992.83</v>
          </cell>
          <cell r="X50">
            <v>223992.83</v>
          </cell>
          <cell r="Y50">
            <v>223992.83</v>
          </cell>
          <cell r="Z50">
            <v>223992.83</v>
          </cell>
          <cell r="AA50">
            <v>223992.83</v>
          </cell>
          <cell r="AB50">
            <v>223992.83</v>
          </cell>
          <cell r="AC50">
            <v>223992.83</v>
          </cell>
        </row>
        <row r="51">
          <cell r="R51">
            <v>-92494.49</v>
          </cell>
          <cell r="S51">
            <v>-92494.49</v>
          </cell>
          <cell r="T51">
            <v>-92494.49</v>
          </cell>
          <cell r="U51">
            <v>-92494.49</v>
          </cell>
          <cell r="V51">
            <v>-92494.49</v>
          </cell>
          <cell r="W51">
            <v>-92494.49</v>
          </cell>
          <cell r="X51">
            <v>-92494.49</v>
          </cell>
          <cell r="Y51">
            <v>-92494.49</v>
          </cell>
          <cell r="Z51">
            <v>-92494.49</v>
          </cell>
          <cell r="AA51">
            <v>-92494.49</v>
          </cell>
          <cell r="AB51">
            <v>-92494.49</v>
          </cell>
          <cell r="AC51">
            <v>-92494.49</v>
          </cell>
        </row>
        <row r="52">
          <cell r="R52">
            <v>273185.39</v>
          </cell>
          <cell r="S52">
            <v>273185.39</v>
          </cell>
          <cell r="T52">
            <v>273185.39</v>
          </cell>
          <cell r="U52">
            <v>273185.39</v>
          </cell>
          <cell r="V52">
            <v>273185.39</v>
          </cell>
          <cell r="W52">
            <v>273185.39</v>
          </cell>
          <cell r="X52">
            <v>273185.39</v>
          </cell>
          <cell r="Y52">
            <v>273185.39</v>
          </cell>
          <cell r="Z52">
            <v>273185.39</v>
          </cell>
          <cell r="AA52">
            <v>273185.39</v>
          </cell>
          <cell r="AB52">
            <v>273185.39</v>
          </cell>
          <cell r="AC52">
            <v>273185.39</v>
          </cell>
        </row>
        <row r="53"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</row>
        <row r="54"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</row>
        <row r="55"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</row>
        <row r="56"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</row>
        <row r="57">
          <cell r="R57">
            <v>-83747692.44</v>
          </cell>
          <cell r="S57">
            <v>-84098114</v>
          </cell>
          <cell r="T57">
            <v>-84448535.58</v>
          </cell>
          <cell r="U57">
            <v>-84798957.14</v>
          </cell>
          <cell r="V57">
            <v>-85149378.72</v>
          </cell>
          <cell r="W57">
            <v>-85499800.27</v>
          </cell>
          <cell r="X57">
            <v>-85850221.86</v>
          </cell>
          <cell r="Y57">
            <v>-86200643.4</v>
          </cell>
          <cell r="Z57">
            <v>-86551064.99</v>
          </cell>
          <cell r="AA57">
            <v>-86901486.53</v>
          </cell>
          <cell r="AB57">
            <v>-87251908.16</v>
          </cell>
          <cell r="AC57">
            <v>-87602329.7</v>
          </cell>
        </row>
        <row r="58"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</row>
        <row r="59">
          <cell r="R59">
            <v>-8296781.83</v>
          </cell>
          <cell r="S59">
            <v>-8469767.49</v>
          </cell>
          <cell r="T59">
            <v>-8618147.93</v>
          </cell>
          <cell r="U59">
            <v>-8791718.96</v>
          </cell>
          <cell r="V59">
            <v>-8965290.47</v>
          </cell>
          <cell r="W59">
            <v>-9138861.3</v>
          </cell>
          <cell r="X59">
            <v>-9343845</v>
          </cell>
          <cell r="Y59">
            <v>-9548914.1</v>
          </cell>
          <cell r="Z59">
            <v>-13789925.14</v>
          </cell>
          <cell r="AA59">
            <v>-13995079.89</v>
          </cell>
          <cell r="AB59">
            <v>-14200235.95</v>
          </cell>
          <cell r="AC59">
            <v>-14405390.65</v>
          </cell>
        </row>
        <row r="60">
          <cell r="R60">
            <v>-14175580.05</v>
          </cell>
          <cell r="S60">
            <v>-14318785.89</v>
          </cell>
          <cell r="T60">
            <v>-14461991.77</v>
          </cell>
          <cell r="U60">
            <v>-14605197.61</v>
          </cell>
          <cell r="V60">
            <v>-14748403.51</v>
          </cell>
          <cell r="W60">
            <v>-14891609.33</v>
          </cell>
          <cell r="X60">
            <v>-15034815.24</v>
          </cell>
          <cell r="Y60">
            <v>-15178021.04</v>
          </cell>
          <cell r="Z60">
            <v>-15321226.97</v>
          </cell>
          <cell r="AA60">
            <v>-15464432.73</v>
          </cell>
          <cell r="AB60">
            <v>-15607638.67</v>
          </cell>
          <cell r="AC60">
            <v>-15750844.41</v>
          </cell>
        </row>
        <row r="61">
          <cell r="R61">
            <v>-104279255.69</v>
          </cell>
          <cell r="S61">
            <v>-106416762.46</v>
          </cell>
          <cell r="T61">
            <v>-108555898.04</v>
          </cell>
          <cell r="U61">
            <v>-110695038.8</v>
          </cell>
          <cell r="V61">
            <v>-112834146.22</v>
          </cell>
          <cell r="W61">
            <v>-114976565.33</v>
          </cell>
          <cell r="X61">
            <v>-117129679.85</v>
          </cell>
          <cell r="Y61">
            <v>-119297399.3</v>
          </cell>
          <cell r="Z61">
            <v>-120768605.47</v>
          </cell>
          <cell r="AA61">
            <v>-123129360.2</v>
          </cell>
          <cell r="AB61">
            <v>-125490789.3</v>
          </cell>
          <cell r="AC61">
            <v>-127857885.91</v>
          </cell>
        </row>
        <row r="62">
          <cell r="R62">
            <v>197297.83</v>
          </cell>
          <cell r="S62">
            <v>197297.83</v>
          </cell>
          <cell r="T62">
            <v>197297.83</v>
          </cell>
          <cell r="U62">
            <v>197297.83</v>
          </cell>
          <cell r="V62">
            <v>197297.83</v>
          </cell>
          <cell r="W62">
            <v>197297.83</v>
          </cell>
          <cell r="X62">
            <v>197297.83</v>
          </cell>
          <cell r="Y62">
            <v>197297.83</v>
          </cell>
          <cell r="Z62">
            <v>197297.83</v>
          </cell>
          <cell r="AA62">
            <v>197297.83</v>
          </cell>
          <cell r="AB62">
            <v>197297.83</v>
          </cell>
          <cell r="AC62">
            <v>197297.83</v>
          </cell>
        </row>
        <row r="63">
          <cell r="R63">
            <v>-214508.51</v>
          </cell>
          <cell r="S63">
            <v>-214508.51</v>
          </cell>
          <cell r="T63">
            <v>-207048.1</v>
          </cell>
          <cell r="U63">
            <v>-207048.1</v>
          </cell>
          <cell r="V63">
            <v>-207048.1</v>
          </cell>
          <cell r="W63">
            <v>-207048.1</v>
          </cell>
          <cell r="X63">
            <v>-207048.1</v>
          </cell>
          <cell r="Y63">
            <v>-207048.1</v>
          </cell>
          <cell r="Z63">
            <v>-207048.1</v>
          </cell>
          <cell r="AA63">
            <v>-207048.1</v>
          </cell>
          <cell r="AB63">
            <v>-207048.1</v>
          </cell>
          <cell r="AC63">
            <v>-207048.1</v>
          </cell>
        </row>
        <row r="64"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</row>
        <row r="65"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</row>
        <row r="66"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</row>
        <row r="67">
          <cell r="R67">
            <v>946172.25</v>
          </cell>
          <cell r="S67">
            <v>946172.25</v>
          </cell>
          <cell r="T67">
            <v>946172.25</v>
          </cell>
          <cell r="U67">
            <v>946172.25</v>
          </cell>
          <cell r="V67">
            <v>946172.25</v>
          </cell>
          <cell r="W67">
            <v>946172.25</v>
          </cell>
          <cell r="X67">
            <v>946172.25</v>
          </cell>
          <cell r="Y67">
            <v>946172.25</v>
          </cell>
          <cell r="Z67">
            <v>946172.25</v>
          </cell>
          <cell r="AA67">
            <v>946172.25</v>
          </cell>
          <cell r="AB67">
            <v>946172.25</v>
          </cell>
          <cell r="AC67">
            <v>946172.25</v>
          </cell>
        </row>
        <row r="68">
          <cell r="R68">
            <v>317009.91</v>
          </cell>
          <cell r="S68">
            <v>317009.91</v>
          </cell>
          <cell r="T68">
            <v>317009.91</v>
          </cell>
          <cell r="U68">
            <v>317009.91</v>
          </cell>
          <cell r="V68">
            <v>317009.91</v>
          </cell>
          <cell r="W68">
            <v>317009.91</v>
          </cell>
          <cell r="X68">
            <v>317009.91</v>
          </cell>
          <cell r="Y68">
            <v>317009.91</v>
          </cell>
          <cell r="Z68">
            <v>317009.91</v>
          </cell>
          <cell r="AA68">
            <v>317009.91</v>
          </cell>
          <cell r="AB68">
            <v>317009.91</v>
          </cell>
          <cell r="AC68">
            <v>0</v>
          </cell>
        </row>
        <row r="69">
          <cell r="R69">
            <v>302358.01</v>
          </cell>
          <cell r="S69">
            <v>302358.01</v>
          </cell>
          <cell r="T69">
            <v>302358.01</v>
          </cell>
          <cell r="U69">
            <v>302358.01</v>
          </cell>
          <cell r="V69">
            <v>302358.01</v>
          </cell>
          <cell r="W69">
            <v>302358.01</v>
          </cell>
          <cell r="X69">
            <v>302358.01</v>
          </cell>
          <cell r="Y69">
            <v>302358.01</v>
          </cell>
          <cell r="Z69">
            <v>302358.01</v>
          </cell>
          <cell r="AA69">
            <v>302358.01</v>
          </cell>
          <cell r="AB69">
            <v>302358.01</v>
          </cell>
          <cell r="AC69">
            <v>302358.01</v>
          </cell>
        </row>
        <row r="70"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</row>
        <row r="71">
          <cell r="R71">
            <v>76622596.84</v>
          </cell>
          <cell r="S71">
            <v>76622596.84</v>
          </cell>
          <cell r="T71">
            <v>76622596.84</v>
          </cell>
          <cell r="U71">
            <v>76622596.84</v>
          </cell>
          <cell r="V71">
            <v>76622596.84</v>
          </cell>
          <cell r="W71">
            <v>76622596.84</v>
          </cell>
          <cell r="X71">
            <v>76622596.84</v>
          </cell>
          <cell r="Y71">
            <v>76622596.84</v>
          </cell>
          <cell r="Z71">
            <v>76622596.84</v>
          </cell>
          <cell r="AA71">
            <v>76622596.84</v>
          </cell>
          <cell r="AB71">
            <v>76622596.84</v>
          </cell>
          <cell r="AC71">
            <v>76622596.84</v>
          </cell>
        </row>
        <row r="72">
          <cell r="R72">
            <v>-566339</v>
          </cell>
          <cell r="S72">
            <v>-568489</v>
          </cell>
          <cell r="T72">
            <v>-570639</v>
          </cell>
          <cell r="U72">
            <v>-572789</v>
          </cell>
          <cell r="V72">
            <v>-574939</v>
          </cell>
          <cell r="W72">
            <v>-577089</v>
          </cell>
          <cell r="X72">
            <v>-579239</v>
          </cell>
          <cell r="Y72">
            <v>-581389</v>
          </cell>
          <cell r="Z72">
            <v>-583539</v>
          </cell>
          <cell r="AA72">
            <v>-585689</v>
          </cell>
          <cell r="AB72">
            <v>-587839</v>
          </cell>
          <cell r="AC72">
            <v>-589989</v>
          </cell>
        </row>
        <row r="73">
          <cell r="R73">
            <v>-317009.91</v>
          </cell>
          <cell r="S73">
            <v>-317009.91</v>
          </cell>
          <cell r="T73">
            <v>-317009.91</v>
          </cell>
          <cell r="U73">
            <v>-317009.91</v>
          </cell>
          <cell r="V73">
            <v>-317009.91</v>
          </cell>
          <cell r="W73">
            <v>-317009.91</v>
          </cell>
          <cell r="X73">
            <v>-317009.91</v>
          </cell>
          <cell r="Y73">
            <v>-317009.91</v>
          </cell>
          <cell r="Z73">
            <v>-317009.91</v>
          </cell>
          <cell r="AA73">
            <v>-317009.91</v>
          </cell>
          <cell r="AB73">
            <v>-317009.91</v>
          </cell>
          <cell r="AC73">
            <v>0</v>
          </cell>
        </row>
        <row r="74">
          <cell r="R74">
            <v>-216532.57</v>
          </cell>
          <cell r="S74">
            <v>-217465.9</v>
          </cell>
          <cell r="T74">
            <v>-218399.23</v>
          </cell>
          <cell r="U74">
            <v>-219332.56</v>
          </cell>
          <cell r="V74">
            <v>-220265.89</v>
          </cell>
          <cell r="W74">
            <v>-221199.22</v>
          </cell>
          <cell r="X74">
            <v>-222132.55</v>
          </cell>
          <cell r="Y74">
            <v>-223065.88</v>
          </cell>
          <cell r="Z74">
            <v>-223999.21</v>
          </cell>
          <cell r="AA74">
            <v>-224932.54</v>
          </cell>
          <cell r="AB74">
            <v>-225865.87</v>
          </cell>
          <cell r="AC74">
            <v>-226799.2</v>
          </cell>
        </row>
        <row r="75"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</row>
        <row r="76">
          <cell r="R76">
            <v>-26880713.66</v>
          </cell>
          <cell r="S76">
            <v>-27101788.66</v>
          </cell>
          <cell r="T76">
            <v>-27322863.66</v>
          </cell>
          <cell r="U76">
            <v>-27543938.66</v>
          </cell>
          <cell r="V76">
            <v>-27765013.66</v>
          </cell>
          <cell r="W76">
            <v>-27986088.66</v>
          </cell>
          <cell r="X76">
            <v>-28207163.66</v>
          </cell>
          <cell r="Y76">
            <v>-28428238.66</v>
          </cell>
          <cell r="Z76">
            <v>-28649313.66</v>
          </cell>
          <cell r="AA76">
            <v>-28870388.66</v>
          </cell>
          <cell r="AB76">
            <v>-29091463.66</v>
          </cell>
          <cell r="AC76">
            <v>-29312538.66</v>
          </cell>
        </row>
        <row r="77">
          <cell r="R77">
            <v>3674126.28</v>
          </cell>
          <cell r="S77">
            <v>3734525.48</v>
          </cell>
          <cell r="T77">
            <v>3833842.28</v>
          </cell>
          <cell r="U77">
            <v>3833711.56</v>
          </cell>
          <cell r="V77">
            <v>3892525.99</v>
          </cell>
          <cell r="W77">
            <v>3942621.32</v>
          </cell>
          <cell r="X77">
            <v>3991965.74</v>
          </cell>
          <cell r="Y77">
            <v>3991965.74</v>
          </cell>
          <cell r="Z77">
            <v>4070825.38</v>
          </cell>
          <cell r="AA77">
            <v>4116807.74</v>
          </cell>
          <cell r="AB77">
            <v>4165606.27</v>
          </cell>
          <cell r="AC77">
            <v>4231121.98</v>
          </cell>
        </row>
        <row r="78"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</row>
        <row r="79">
          <cell r="R79">
            <v>-251293.44</v>
          </cell>
          <cell r="S79">
            <v>-221079.67</v>
          </cell>
          <cell r="T79">
            <v>-186178.92</v>
          </cell>
          <cell r="U79">
            <v>-408458.48</v>
          </cell>
          <cell r="V79">
            <v>-368172.75</v>
          </cell>
          <cell r="W79">
            <v>-442641</v>
          </cell>
          <cell r="X79">
            <v>-364988.87</v>
          </cell>
          <cell r="Y79">
            <v>-408114.73</v>
          </cell>
          <cell r="Z79">
            <v>-127816.94</v>
          </cell>
          <cell r="AA79">
            <v>-97244.08</v>
          </cell>
          <cell r="AB79">
            <v>-73668.47</v>
          </cell>
          <cell r="AC79">
            <v>-62438.04</v>
          </cell>
        </row>
        <row r="80">
          <cell r="R80">
            <v>2773357.84</v>
          </cell>
          <cell r="S80">
            <v>2865268.76</v>
          </cell>
          <cell r="T80">
            <v>2865268.76</v>
          </cell>
          <cell r="U80">
            <v>2865268.76</v>
          </cell>
          <cell r="V80">
            <v>2865268.76</v>
          </cell>
          <cell r="W80">
            <v>2816620.51</v>
          </cell>
          <cell r="X80">
            <v>2816620.51</v>
          </cell>
          <cell r="Y80">
            <v>2816620.51</v>
          </cell>
          <cell r="Z80">
            <v>2816620.51</v>
          </cell>
          <cell r="AA80">
            <v>2816620.51</v>
          </cell>
          <cell r="AB80">
            <v>2816620.51</v>
          </cell>
          <cell r="AC80">
            <v>2854112.55</v>
          </cell>
        </row>
        <row r="81">
          <cell r="R81">
            <v>-423343.57</v>
          </cell>
          <cell r="S81">
            <v>-445522.25</v>
          </cell>
          <cell r="T81">
            <v>-445522.25</v>
          </cell>
          <cell r="U81">
            <v>-445522.25</v>
          </cell>
          <cell r="V81">
            <v>-445522.25</v>
          </cell>
          <cell r="W81">
            <v>-445522.25</v>
          </cell>
          <cell r="X81">
            <v>-445522.25</v>
          </cell>
          <cell r="Y81">
            <v>-445522.25</v>
          </cell>
          <cell r="Z81">
            <v>-445522.25</v>
          </cell>
          <cell r="AA81">
            <v>-445522.25</v>
          </cell>
          <cell r="AB81">
            <v>-445522.25</v>
          </cell>
          <cell r="AC81">
            <v>-445522.25</v>
          </cell>
        </row>
        <row r="82"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</row>
        <row r="83">
          <cell r="R83">
            <v>69686584.88</v>
          </cell>
          <cell r="S83">
            <v>69689493.8</v>
          </cell>
          <cell r="T83">
            <v>69741972.16</v>
          </cell>
          <cell r="U83">
            <v>69753450.03999999</v>
          </cell>
          <cell r="V83">
            <v>68758728.72</v>
          </cell>
          <cell r="W83">
            <v>68868900.81</v>
          </cell>
          <cell r="X83">
            <v>68872691.78</v>
          </cell>
          <cell r="Y83">
            <v>68877451.19</v>
          </cell>
          <cell r="Z83">
            <v>66426921.910000004</v>
          </cell>
          <cell r="AA83">
            <v>66435591.85</v>
          </cell>
          <cell r="AB83">
            <v>66149526.120000005</v>
          </cell>
          <cell r="AC83">
            <v>67454242.5</v>
          </cell>
        </row>
        <row r="84">
          <cell r="R84">
            <v>29129920.85</v>
          </cell>
          <cell r="S84">
            <v>26591061.41</v>
          </cell>
          <cell r="T84">
            <v>21461250.93</v>
          </cell>
          <cell r="U84">
            <v>16340060.43</v>
          </cell>
          <cell r="V84">
            <v>14097329.27</v>
          </cell>
          <cell r="W84">
            <v>11530574.33</v>
          </cell>
          <cell r="X84">
            <v>10658342.43</v>
          </cell>
          <cell r="Y84">
            <v>9996663.3</v>
          </cell>
          <cell r="Z84">
            <v>9913217.9</v>
          </cell>
          <cell r="AA84">
            <v>14334636.04</v>
          </cell>
          <cell r="AB84">
            <v>17923783.36</v>
          </cell>
          <cell r="AC84">
            <v>21847870.16</v>
          </cell>
        </row>
        <row r="85"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</row>
        <row r="86">
          <cell r="R86">
            <v>100000</v>
          </cell>
          <cell r="S86">
            <v>100000</v>
          </cell>
          <cell r="T86">
            <v>100000</v>
          </cell>
          <cell r="U86">
            <v>100000</v>
          </cell>
          <cell r="V86">
            <v>100000</v>
          </cell>
          <cell r="W86">
            <v>100000</v>
          </cell>
          <cell r="X86">
            <v>100000</v>
          </cell>
          <cell r="Y86">
            <v>100000</v>
          </cell>
          <cell r="Z86">
            <v>100000</v>
          </cell>
          <cell r="AA86">
            <v>100000</v>
          </cell>
          <cell r="AB86">
            <v>100000</v>
          </cell>
          <cell r="AC86">
            <v>100000</v>
          </cell>
        </row>
        <row r="87">
          <cell r="R87">
            <v>40873166.46</v>
          </cell>
          <cell r="S87">
            <v>40873166.46</v>
          </cell>
          <cell r="T87">
            <v>40873166.46</v>
          </cell>
          <cell r="U87">
            <v>42412422.64</v>
          </cell>
          <cell r="V87">
            <v>42412422.64</v>
          </cell>
          <cell r="W87">
            <v>43825634.7</v>
          </cell>
          <cell r="X87">
            <v>43825634.7</v>
          </cell>
          <cell r="Y87">
            <v>43825634.7</v>
          </cell>
          <cell r="Z87">
            <v>43783181.73</v>
          </cell>
          <cell r="AA87">
            <v>43899846.03</v>
          </cell>
          <cell r="AB87">
            <v>44272095.92</v>
          </cell>
          <cell r="AC87">
            <v>44786679.63</v>
          </cell>
        </row>
        <row r="88">
          <cell r="R88">
            <v>-100000</v>
          </cell>
          <cell r="S88">
            <v>-100000</v>
          </cell>
          <cell r="T88">
            <v>-100000</v>
          </cell>
          <cell r="U88">
            <v>-100000</v>
          </cell>
          <cell r="V88">
            <v>-100000</v>
          </cell>
          <cell r="W88">
            <v>-100000</v>
          </cell>
          <cell r="X88">
            <v>-100000</v>
          </cell>
          <cell r="Y88">
            <v>-100000</v>
          </cell>
          <cell r="Z88">
            <v>-100000</v>
          </cell>
          <cell r="AA88">
            <v>-100000</v>
          </cell>
          <cell r="AB88">
            <v>-100000</v>
          </cell>
          <cell r="AC88">
            <v>-100000</v>
          </cell>
        </row>
        <row r="89"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</row>
        <row r="90"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</row>
        <row r="91"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</row>
        <row r="92"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</row>
        <row r="93"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</row>
        <row r="94"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</row>
        <row r="95"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</row>
        <row r="96"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</row>
        <row r="97"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</row>
        <row r="98"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</row>
        <row r="99">
          <cell r="R99">
            <v>-9716.9</v>
          </cell>
          <cell r="S99">
            <v>-9761.33</v>
          </cell>
          <cell r="T99">
            <v>-9806.09</v>
          </cell>
          <cell r="U99">
            <v>-7852.97</v>
          </cell>
          <cell r="V99">
            <v>-7896.6</v>
          </cell>
          <cell r="W99">
            <v>-10281.81</v>
          </cell>
          <cell r="X99">
            <v>-10629.75</v>
          </cell>
          <cell r="Y99">
            <v>-7559.66</v>
          </cell>
          <cell r="Z99">
            <v>-6895.71</v>
          </cell>
          <cell r="AA99">
            <v>-7219.56</v>
          </cell>
          <cell r="AB99">
            <v>-7243.3</v>
          </cell>
          <cell r="AC99">
            <v>-7267.22</v>
          </cell>
        </row>
        <row r="100"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</row>
        <row r="101"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</row>
        <row r="102"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</row>
        <row r="103"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>
            <v>0</v>
          </cell>
        </row>
        <row r="104"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</row>
        <row r="105"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</row>
        <row r="106">
          <cell r="R106">
            <v>35934.19</v>
          </cell>
          <cell r="S106">
            <v>35934.19</v>
          </cell>
          <cell r="T106">
            <v>34958</v>
          </cell>
          <cell r="U106">
            <v>34958</v>
          </cell>
          <cell r="V106">
            <v>34958</v>
          </cell>
          <cell r="W106">
            <v>33907.86</v>
          </cell>
          <cell r="X106">
            <v>33907.86</v>
          </cell>
          <cell r="Y106">
            <v>33907.86</v>
          </cell>
          <cell r="Z106">
            <v>33237.79</v>
          </cell>
          <cell r="AA106">
            <v>33237.79</v>
          </cell>
          <cell r="AB106">
            <v>33237.79</v>
          </cell>
          <cell r="AC106">
            <v>32249.44</v>
          </cell>
        </row>
        <row r="107"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</row>
        <row r="108">
          <cell r="R108">
            <v>2288807.81</v>
          </cell>
          <cell r="S108">
            <v>2352480.14</v>
          </cell>
          <cell r="T108">
            <v>2320321.18</v>
          </cell>
          <cell r="U108">
            <v>2324611.46</v>
          </cell>
          <cell r="V108">
            <v>2599954.94</v>
          </cell>
          <cell r="W108">
            <v>2512508.19</v>
          </cell>
          <cell r="X108">
            <v>2511890.58</v>
          </cell>
          <cell r="Y108">
            <v>2338012.19</v>
          </cell>
          <cell r="Z108">
            <v>2304517.06</v>
          </cell>
          <cell r="AA108">
            <v>2575755.35</v>
          </cell>
          <cell r="AB108">
            <v>2497866.94</v>
          </cell>
          <cell r="AC108">
            <v>2299024.38</v>
          </cell>
        </row>
        <row r="109"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</row>
        <row r="110"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</row>
        <row r="111"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</row>
        <row r="112">
          <cell r="R112">
            <v>96182.85</v>
          </cell>
          <cell r="S112">
            <v>95946.22</v>
          </cell>
          <cell r="T112">
            <v>95707.82</v>
          </cell>
          <cell r="U112">
            <v>95469.42</v>
          </cell>
          <cell r="V112">
            <v>95225.64</v>
          </cell>
          <cell r="W112">
            <v>94511.45</v>
          </cell>
          <cell r="X112">
            <v>94736.19</v>
          </cell>
          <cell r="Y112">
            <v>94488.71</v>
          </cell>
          <cell r="Z112">
            <v>94239.38</v>
          </cell>
          <cell r="AA112">
            <v>93988.18</v>
          </cell>
          <cell r="AB112">
            <v>93735.09</v>
          </cell>
          <cell r="AC112">
            <v>93480.1</v>
          </cell>
        </row>
        <row r="113">
          <cell r="R113">
            <v>1357927.84</v>
          </cell>
          <cell r="S113">
            <v>1316244.99</v>
          </cell>
          <cell r="T113">
            <v>1304941.22</v>
          </cell>
          <cell r="U113">
            <v>1263258.37</v>
          </cell>
          <cell r="V113">
            <v>1221575.52</v>
          </cell>
          <cell r="W113">
            <v>1208933.11</v>
          </cell>
          <cell r="X113">
            <v>1169447.01</v>
          </cell>
          <cell r="Y113">
            <v>1084048.85</v>
          </cell>
          <cell r="Z113">
            <v>1082680.73</v>
          </cell>
          <cell r="AA113">
            <v>1054402.89</v>
          </cell>
          <cell r="AB113">
            <v>1025268.98</v>
          </cell>
          <cell r="AC113">
            <v>1021882.82</v>
          </cell>
        </row>
        <row r="114"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</row>
        <row r="115"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</row>
        <row r="116"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</row>
        <row r="117"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</row>
        <row r="118">
          <cell r="R118">
            <v>1718068</v>
          </cell>
          <cell r="S118">
            <v>1718068</v>
          </cell>
          <cell r="T118">
            <v>1718068</v>
          </cell>
          <cell r="U118">
            <v>1718068</v>
          </cell>
          <cell r="V118">
            <v>1718068</v>
          </cell>
          <cell r="W118">
            <v>1718068</v>
          </cell>
          <cell r="X118">
            <v>1718068</v>
          </cell>
          <cell r="Y118">
            <v>1718068</v>
          </cell>
          <cell r="Z118">
            <v>1718068</v>
          </cell>
          <cell r="AA118">
            <v>1718068</v>
          </cell>
          <cell r="AB118">
            <v>1718068</v>
          </cell>
          <cell r="AC118">
            <v>0</v>
          </cell>
        </row>
        <row r="119"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</row>
        <row r="120">
          <cell r="R120">
            <v>93273.57</v>
          </cell>
          <cell r="S120">
            <v>93074.68</v>
          </cell>
          <cell r="T120">
            <v>92874.29</v>
          </cell>
          <cell r="U120">
            <v>92672.4</v>
          </cell>
          <cell r="V120">
            <v>92469</v>
          </cell>
          <cell r="W120">
            <v>92264.07</v>
          </cell>
          <cell r="X120">
            <v>92228.9</v>
          </cell>
          <cell r="Y120">
            <v>687.36</v>
          </cell>
          <cell r="Z120">
            <v>0.02</v>
          </cell>
          <cell r="AA120">
            <v>0</v>
          </cell>
          <cell r="AB120">
            <v>0</v>
          </cell>
          <cell r="AC120">
            <v>0</v>
          </cell>
        </row>
        <row r="121"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0</v>
          </cell>
          <cell r="AB121">
            <v>0</v>
          </cell>
          <cell r="AC121">
            <v>0</v>
          </cell>
        </row>
        <row r="122"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</row>
        <row r="123"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</row>
        <row r="124">
          <cell r="R124">
            <v>29578.32</v>
          </cell>
          <cell r="S124">
            <v>29578.32</v>
          </cell>
          <cell r="T124">
            <v>29578.32</v>
          </cell>
          <cell r="U124">
            <v>29578.32</v>
          </cell>
          <cell r="V124">
            <v>29578.32</v>
          </cell>
          <cell r="W124">
            <v>29578.32</v>
          </cell>
          <cell r="X124">
            <v>29578.32</v>
          </cell>
          <cell r="Y124">
            <v>29578.32</v>
          </cell>
          <cell r="Z124">
            <v>29578.32</v>
          </cell>
          <cell r="AA124">
            <v>25824.6</v>
          </cell>
          <cell r="AB124">
            <v>25824.6</v>
          </cell>
          <cell r="AC124">
            <v>25824.6</v>
          </cell>
        </row>
        <row r="125">
          <cell r="R125">
            <v>-1718068</v>
          </cell>
          <cell r="S125">
            <v>-1718068</v>
          </cell>
          <cell r="T125">
            <v>-1718068</v>
          </cell>
          <cell r="U125">
            <v>-1718068</v>
          </cell>
          <cell r="V125">
            <v>-1718068</v>
          </cell>
          <cell r="W125">
            <v>-1718068</v>
          </cell>
          <cell r="X125">
            <v>-1718068</v>
          </cell>
          <cell r="Y125">
            <v>-1718068</v>
          </cell>
          <cell r="Z125">
            <v>-1718068</v>
          </cell>
          <cell r="AA125">
            <v>-1718068</v>
          </cell>
          <cell r="AB125">
            <v>-1718068</v>
          </cell>
          <cell r="AC125">
            <v>0</v>
          </cell>
        </row>
        <row r="126"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  <cell r="AA126">
            <v>0</v>
          </cell>
          <cell r="AB126">
            <v>0</v>
          </cell>
          <cell r="AC126">
            <v>0</v>
          </cell>
        </row>
        <row r="127">
          <cell r="R127">
            <v>41534.34</v>
          </cell>
          <cell r="S127">
            <v>41450.99</v>
          </cell>
          <cell r="T127">
            <v>41367.16</v>
          </cell>
          <cell r="U127">
            <v>41282.84</v>
          </cell>
          <cell r="V127">
            <v>41198.03</v>
          </cell>
          <cell r="W127">
            <v>41112.72</v>
          </cell>
          <cell r="X127">
            <v>41112.72</v>
          </cell>
          <cell r="Y127">
            <v>-65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</row>
        <row r="128"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</row>
        <row r="129"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</row>
        <row r="130">
          <cell r="R130">
            <v>-94233.94</v>
          </cell>
          <cell r="S130">
            <v>-94233.94</v>
          </cell>
          <cell r="T130">
            <v>-94233.94</v>
          </cell>
          <cell r="U130">
            <v>-94233.94</v>
          </cell>
          <cell r="V130">
            <v>-94233.94</v>
          </cell>
          <cell r="W130">
            <v>-94233.94</v>
          </cell>
          <cell r="X130">
            <v>-94233.94</v>
          </cell>
          <cell r="Y130">
            <v>-94233.94</v>
          </cell>
          <cell r="Z130">
            <v>-94233.94</v>
          </cell>
          <cell r="AA130">
            <v>-94233.94</v>
          </cell>
          <cell r="AB130">
            <v>0</v>
          </cell>
          <cell r="AC130">
            <v>0</v>
          </cell>
        </row>
        <row r="131">
          <cell r="R131">
            <v>-38267.62</v>
          </cell>
          <cell r="S131">
            <v>-38267.62</v>
          </cell>
          <cell r="T131">
            <v>-38267.62</v>
          </cell>
          <cell r="U131">
            <v>-38267.62</v>
          </cell>
          <cell r="V131">
            <v>-38267.62</v>
          </cell>
          <cell r="W131">
            <v>-38267.62</v>
          </cell>
          <cell r="X131">
            <v>-38267.62</v>
          </cell>
          <cell r="Y131">
            <v>-38267.62</v>
          </cell>
          <cell r="Z131">
            <v>-38267.62</v>
          </cell>
          <cell r="AA131">
            <v>-38267.62</v>
          </cell>
          <cell r="AB131">
            <v>-38267.62</v>
          </cell>
          <cell r="AC131">
            <v>0</v>
          </cell>
        </row>
        <row r="132"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</row>
        <row r="133"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  <cell r="AA133">
            <v>0</v>
          </cell>
          <cell r="AB133">
            <v>0</v>
          </cell>
          <cell r="AC133">
            <v>0</v>
          </cell>
        </row>
        <row r="134"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</row>
        <row r="135"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</row>
        <row r="136"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</row>
        <row r="137"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  <cell r="AA137">
            <v>0</v>
          </cell>
          <cell r="AB137">
            <v>0</v>
          </cell>
          <cell r="AC137">
            <v>0</v>
          </cell>
        </row>
        <row r="138"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  <cell r="AA138">
            <v>0</v>
          </cell>
          <cell r="AB138">
            <v>0</v>
          </cell>
          <cell r="AC138">
            <v>0</v>
          </cell>
        </row>
        <row r="139">
          <cell r="R139">
            <v>428.61</v>
          </cell>
          <cell r="S139">
            <v>428.61</v>
          </cell>
          <cell r="T139">
            <v>428.61</v>
          </cell>
          <cell r="U139">
            <v>428.61</v>
          </cell>
          <cell r="V139">
            <v>428.61</v>
          </cell>
          <cell r="W139">
            <v>428.61</v>
          </cell>
          <cell r="X139">
            <v>428.61</v>
          </cell>
          <cell r="Y139">
            <v>428.61</v>
          </cell>
          <cell r="Z139">
            <v>428.61</v>
          </cell>
          <cell r="AA139">
            <v>428.61</v>
          </cell>
          <cell r="AB139">
            <v>428.61</v>
          </cell>
          <cell r="AC139">
            <v>0</v>
          </cell>
        </row>
        <row r="140">
          <cell r="R140">
            <v>-25163.57</v>
          </cell>
          <cell r="S140">
            <v>-25163.57</v>
          </cell>
          <cell r="T140">
            <v>-25163.57</v>
          </cell>
          <cell r="U140">
            <v>-25163.57</v>
          </cell>
          <cell r="V140">
            <v>-25163.57</v>
          </cell>
          <cell r="W140">
            <v>-25163.57</v>
          </cell>
          <cell r="X140">
            <v>-25163.57</v>
          </cell>
          <cell r="Y140">
            <v>-25163.57</v>
          </cell>
          <cell r="Z140">
            <v>-25163.57</v>
          </cell>
          <cell r="AA140">
            <v>-25163.57</v>
          </cell>
          <cell r="AB140">
            <v>0</v>
          </cell>
          <cell r="AC140">
            <v>0</v>
          </cell>
        </row>
        <row r="141"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  <cell r="AA141">
            <v>0</v>
          </cell>
          <cell r="AB141">
            <v>0</v>
          </cell>
          <cell r="AC141">
            <v>0</v>
          </cell>
        </row>
        <row r="142"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</row>
        <row r="143"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  <cell r="AA143">
            <v>0</v>
          </cell>
          <cell r="AB143">
            <v>0</v>
          </cell>
          <cell r="AC143">
            <v>0</v>
          </cell>
        </row>
        <row r="144"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  <cell r="AA144">
            <v>0</v>
          </cell>
          <cell r="AB144">
            <v>0</v>
          </cell>
          <cell r="AC144">
            <v>0</v>
          </cell>
        </row>
        <row r="145">
          <cell r="R145">
            <v>-3496.36</v>
          </cell>
          <cell r="S145">
            <v>-3496.36</v>
          </cell>
          <cell r="T145">
            <v>-3496.36</v>
          </cell>
          <cell r="U145">
            <v>-3496.36</v>
          </cell>
          <cell r="V145">
            <v>-3496.36</v>
          </cell>
          <cell r="W145">
            <v>-3496.36</v>
          </cell>
          <cell r="X145">
            <v>-3496.36</v>
          </cell>
          <cell r="Y145">
            <v>-3496.36</v>
          </cell>
          <cell r="Z145">
            <v>-3496.36</v>
          </cell>
          <cell r="AA145">
            <v>-3496.36</v>
          </cell>
          <cell r="AB145">
            <v>-3496.36</v>
          </cell>
          <cell r="AC145">
            <v>0</v>
          </cell>
        </row>
        <row r="146"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</row>
        <row r="147"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  <cell r="AA147">
            <v>0</v>
          </cell>
          <cell r="AB147">
            <v>0</v>
          </cell>
          <cell r="AC147">
            <v>0</v>
          </cell>
        </row>
        <row r="148"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</row>
        <row r="149"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</row>
        <row r="150"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</row>
        <row r="151"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</row>
        <row r="152">
          <cell r="R152">
            <v>17494.78</v>
          </cell>
          <cell r="S152">
            <v>17494.78</v>
          </cell>
          <cell r="T152">
            <v>20722.78</v>
          </cell>
          <cell r="U152">
            <v>20838.54</v>
          </cell>
          <cell r="V152">
            <v>23975.37</v>
          </cell>
          <cell r="W152">
            <v>43477.54</v>
          </cell>
          <cell r="X152">
            <v>89833.92</v>
          </cell>
          <cell r="Y152">
            <v>133407.94</v>
          </cell>
          <cell r="Z152">
            <v>157295.69</v>
          </cell>
          <cell r="AA152">
            <v>2344.45</v>
          </cell>
          <cell r="AB152">
            <v>5611.15</v>
          </cell>
          <cell r="AC152">
            <v>10061.17</v>
          </cell>
        </row>
        <row r="153"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</row>
        <row r="154">
          <cell r="R154">
            <v>2018209.71</v>
          </cell>
          <cell r="S154">
            <v>2119767.42</v>
          </cell>
          <cell r="T154">
            <v>646197.65</v>
          </cell>
          <cell r="U154">
            <v>758800</v>
          </cell>
          <cell r="V154">
            <v>844413.58</v>
          </cell>
          <cell r="W154">
            <v>929493.5</v>
          </cell>
          <cell r="X154">
            <v>1014229.71</v>
          </cell>
          <cell r="Y154">
            <v>1084592.13</v>
          </cell>
          <cell r="Z154">
            <v>1154929.01</v>
          </cell>
          <cell r="AA154">
            <v>1217261.67</v>
          </cell>
          <cell r="AB154">
            <v>1279125.15</v>
          </cell>
          <cell r="AC154">
            <v>571945.46</v>
          </cell>
        </row>
        <row r="155">
          <cell r="R155">
            <v>-432028.91</v>
          </cell>
          <cell r="S155">
            <v>-443936.4</v>
          </cell>
          <cell r="T155">
            <v>-459060.92</v>
          </cell>
          <cell r="U155">
            <v>-465904.11</v>
          </cell>
          <cell r="V155">
            <v>-482135.84</v>
          </cell>
          <cell r="W155">
            <v>-492919.8</v>
          </cell>
          <cell r="X155">
            <v>-501367.52</v>
          </cell>
          <cell r="Y155">
            <v>-510242.88</v>
          </cell>
          <cell r="Z155">
            <v>-518318.62</v>
          </cell>
          <cell r="AA155">
            <v>-526937.2</v>
          </cell>
          <cell r="AB155">
            <v>-539206.08</v>
          </cell>
          <cell r="AC155">
            <v>-549633</v>
          </cell>
        </row>
        <row r="156">
          <cell r="R156">
            <v>-53699.8</v>
          </cell>
          <cell r="S156">
            <v>-53465.34</v>
          </cell>
          <cell r="T156">
            <v>-53438.49</v>
          </cell>
          <cell r="U156">
            <v>-53438.49</v>
          </cell>
          <cell r="V156">
            <v>-53438.49</v>
          </cell>
          <cell r="W156">
            <v>-53374.42</v>
          </cell>
          <cell r="X156">
            <v>-53374.42</v>
          </cell>
          <cell r="Y156">
            <v>-53374.42</v>
          </cell>
          <cell r="Z156">
            <v>-53374.42</v>
          </cell>
          <cell r="AA156">
            <v>-53253.62</v>
          </cell>
          <cell r="AB156">
            <v>0</v>
          </cell>
          <cell r="AC156">
            <v>0</v>
          </cell>
        </row>
        <row r="157"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</row>
        <row r="158"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</row>
        <row r="159"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</row>
        <row r="160"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C160">
            <v>0</v>
          </cell>
        </row>
        <row r="161"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</row>
        <row r="162"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</row>
        <row r="163"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</row>
        <row r="164"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0</v>
          </cell>
          <cell r="AB164">
            <v>0</v>
          </cell>
          <cell r="AC164">
            <v>0</v>
          </cell>
        </row>
        <row r="165">
          <cell r="R165">
            <v>0</v>
          </cell>
          <cell r="S165">
            <v>53784.54</v>
          </cell>
          <cell r="T165">
            <v>70411.24</v>
          </cell>
          <cell r="U165">
            <v>0</v>
          </cell>
          <cell r="V165">
            <v>254028.29</v>
          </cell>
          <cell r="W165">
            <v>740090.16</v>
          </cell>
          <cell r="X165">
            <v>1289479.68</v>
          </cell>
          <cell r="Y165">
            <v>522711.89</v>
          </cell>
          <cell r="Z165">
            <v>1068327.26</v>
          </cell>
          <cell r="AA165">
            <v>0</v>
          </cell>
          <cell r="AB165">
            <v>312706.23</v>
          </cell>
          <cell r="AC165">
            <v>366889.59</v>
          </cell>
        </row>
        <row r="166">
          <cell r="R166">
            <v>373.37</v>
          </cell>
          <cell r="S166">
            <v>373.66</v>
          </cell>
          <cell r="T166">
            <v>373.97</v>
          </cell>
          <cell r="U166">
            <v>374.27</v>
          </cell>
          <cell r="V166">
            <v>374.58</v>
          </cell>
          <cell r="W166">
            <v>374.88</v>
          </cell>
          <cell r="X166">
            <v>375.21</v>
          </cell>
          <cell r="Y166">
            <v>375.56</v>
          </cell>
          <cell r="Z166">
            <v>1606491.08</v>
          </cell>
          <cell r="AA166">
            <v>5032923.66</v>
          </cell>
          <cell r="AB166">
            <v>5293981.49</v>
          </cell>
          <cell r="AC166">
            <v>163424</v>
          </cell>
        </row>
        <row r="167">
          <cell r="R167">
            <v>-5.1</v>
          </cell>
          <cell r="S167">
            <v>-5.1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-2329.58</v>
          </cell>
          <cell r="AB167">
            <v>0</v>
          </cell>
          <cell r="AC167">
            <v>0</v>
          </cell>
        </row>
        <row r="168">
          <cell r="R168">
            <v>3637875.04</v>
          </cell>
          <cell r="S168">
            <v>4444286.58</v>
          </cell>
          <cell r="T168">
            <v>2866157.71</v>
          </cell>
          <cell r="U168">
            <v>1666305.98</v>
          </cell>
          <cell r="V168">
            <v>1854503.29</v>
          </cell>
          <cell r="W168">
            <v>2119728.88</v>
          </cell>
          <cell r="X168">
            <v>1738758.12</v>
          </cell>
          <cell r="Y168">
            <v>1310962.77</v>
          </cell>
          <cell r="Z168">
            <v>1885218.81</v>
          </cell>
          <cell r="AA168">
            <v>1237325.6</v>
          </cell>
          <cell r="AB168">
            <v>2447438.2</v>
          </cell>
          <cell r="AC168">
            <v>2552470.09</v>
          </cell>
        </row>
        <row r="169"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-49871.24</v>
          </cell>
        </row>
        <row r="170">
          <cell r="R170">
            <v>21793968.67</v>
          </cell>
          <cell r="S170">
            <v>11413662.1</v>
          </cell>
          <cell r="T170">
            <v>5800258.11</v>
          </cell>
          <cell r="U170">
            <v>6390527.56</v>
          </cell>
          <cell r="V170">
            <v>6067565.99</v>
          </cell>
          <cell r="W170">
            <v>7292429.95</v>
          </cell>
          <cell r="X170">
            <v>4603174.91</v>
          </cell>
          <cell r="Y170">
            <v>1742889.68</v>
          </cell>
          <cell r="Z170">
            <v>6281183.25</v>
          </cell>
          <cell r="AA170">
            <v>5187408.28</v>
          </cell>
          <cell r="AB170">
            <v>17865398.04</v>
          </cell>
          <cell r="AC170">
            <v>742412.87</v>
          </cell>
        </row>
        <row r="171">
          <cell r="R171">
            <v>-10282793.79</v>
          </cell>
          <cell r="S171">
            <v>711791.64</v>
          </cell>
          <cell r="T171">
            <v>333661.01</v>
          </cell>
          <cell r="U171">
            <v>438679.49</v>
          </cell>
          <cell r="V171">
            <v>439936.99</v>
          </cell>
          <cell r="W171">
            <v>400429.07</v>
          </cell>
          <cell r="X171">
            <v>410132.12</v>
          </cell>
          <cell r="Y171">
            <v>225554.05</v>
          </cell>
          <cell r="Z171">
            <v>159433.6</v>
          </cell>
          <cell r="AA171">
            <v>378828.8</v>
          </cell>
          <cell r="AB171">
            <v>438371.38</v>
          </cell>
          <cell r="AC171">
            <v>227223.26</v>
          </cell>
        </row>
        <row r="172">
          <cell r="R172">
            <v>1349.54</v>
          </cell>
          <cell r="S172">
            <v>812.31</v>
          </cell>
          <cell r="T172">
            <v>1185.86</v>
          </cell>
          <cell r="U172">
            <v>981.22</v>
          </cell>
          <cell r="V172">
            <v>97.37</v>
          </cell>
          <cell r="W172">
            <v>428.48</v>
          </cell>
          <cell r="X172">
            <v>1963.83</v>
          </cell>
          <cell r="Y172">
            <v>587438.65</v>
          </cell>
          <cell r="Z172">
            <v>1384.72</v>
          </cell>
          <cell r="AA172">
            <v>608.51</v>
          </cell>
          <cell r="AB172">
            <v>190.01</v>
          </cell>
          <cell r="AC172">
            <v>3845</v>
          </cell>
        </row>
        <row r="173">
          <cell r="R173">
            <v>258.71</v>
          </cell>
          <cell r="S173">
            <v>-2126.26</v>
          </cell>
          <cell r="T173">
            <v>125.18</v>
          </cell>
          <cell r="U173">
            <v>-290.3</v>
          </cell>
          <cell r="V173">
            <v>-584.35</v>
          </cell>
          <cell r="W173">
            <v>336.06</v>
          </cell>
          <cell r="X173">
            <v>2425.68</v>
          </cell>
          <cell r="Y173">
            <v>-144.57</v>
          </cell>
          <cell r="Z173">
            <v>2422.9</v>
          </cell>
          <cell r="AA173">
            <v>694.25</v>
          </cell>
          <cell r="AB173">
            <v>61.53</v>
          </cell>
          <cell r="AC173">
            <v>0</v>
          </cell>
        </row>
        <row r="174">
          <cell r="R174">
            <v>0</v>
          </cell>
          <cell r="S174">
            <v>-10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-26539.14</v>
          </cell>
          <cell r="AA174">
            <v>0</v>
          </cell>
          <cell r="AB174">
            <v>-29526.72</v>
          </cell>
          <cell r="AC174">
            <v>-125820.42</v>
          </cell>
        </row>
        <row r="175">
          <cell r="R175">
            <v>50023.31</v>
          </cell>
          <cell r="S175">
            <v>81001.33</v>
          </cell>
          <cell r="T175">
            <v>83952.38</v>
          </cell>
          <cell r="U175">
            <v>80493.28</v>
          </cell>
          <cell r="V175">
            <v>70258.98</v>
          </cell>
          <cell r="W175">
            <v>59795.4</v>
          </cell>
          <cell r="X175">
            <v>48983.98</v>
          </cell>
          <cell r="Y175">
            <v>42193.89</v>
          </cell>
          <cell r="Z175">
            <v>40836.08</v>
          </cell>
          <cell r="AA175">
            <v>42595.67</v>
          </cell>
          <cell r="AB175">
            <v>41690.53</v>
          </cell>
          <cell r="AC175">
            <v>-179237.41</v>
          </cell>
        </row>
        <row r="176">
          <cell r="R176">
            <v>-288610.01</v>
          </cell>
          <cell r="S176">
            <v>-257663.26</v>
          </cell>
          <cell r="T176">
            <v>-68501.27</v>
          </cell>
          <cell r="U176">
            <v>-465443.75</v>
          </cell>
          <cell r="V176">
            <v>-521951.9</v>
          </cell>
          <cell r="W176">
            <v>-110461.76</v>
          </cell>
          <cell r="X176">
            <v>-118642.08</v>
          </cell>
          <cell r="Y176">
            <v>-582765.07</v>
          </cell>
          <cell r="Z176">
            <v>-79151.67</v>
          </cell>
          <cell r="AA176">
            <v>670773.37</v>
          </cell>
          <cell r="AB176">
            <v>-219982.69</v>
          </cell>
          <cell r="AC176">
            <v>-81408.36</v>
          </cell>
        </row>
        <row r="177">
          <cell r="R177">
            <v>-114091.72</v>
          </cell>
          <cell r="S177">
            <v>-110578.02</v>
          </cell>
          <cell r="T177">
            <v>-107487.17</v>
          </cell>
          <cell r="U177">
            <v>-77277.46</v>
          </cell>
          <cell r="V177">
            <v>-72399.38</v>
          </cell>
          <cell r="W177">
            <v>-62442.24</v>
          </cell>
          <cell r="X177">
            <v>-50530.61</v>
          </cell>
          <cell r="Y177">
            <v>-44861.65</v>
          </cell>
          <cell r="Z177">
            <v>-44204.39</v>
          </cell>
          <cell r="AA177">
            <v>-44186.68</v>
          </cell>
          <cell r="AB177">
            <v>-16.39</v>
          </cell>
          <cell r="AC177">
            <v>-16.39</v>
          </cell>
        </row>
        <row r="178">
          <cell r="R178">
            <v>-13595474.89</v>
          </cell>
          <cell r="S178">
            <v>-9417196.7</v>
          </cell>
          <cell r="T178">
            <v>-7157683.73</v>
          </cell>
          <cell r="U178">
            <v>-32447469.65</v>
          </cell>
          <cell r="V178">
            <v>-12268270.22</v>
          </cell>
          <cell r="W178">
            <v>-7168704.1</v>
          </cell>
          <cell r="X178">
            <v>-10821969.04</v>
          </cell>
          <cell r="Y178">
            <v>-5669030.22</v>
          </cell>
          <cell r="Z178">
            <v>-6021756.34</v>
          </cell>
          <cell r="AA178">
            <v>-9205624.18</v>
          </cell>
          <cell r="AB178">
            <v>-12922434.85</v>
          </cell>
          <cell r="AC178">
            <v>-7408084.68</v>
          </cell>
        </row>
        <row r="179">
          <cell r="R179">
            <v>-355100.66</v>
          </cell>
          <cell r="S179">
            <v>-377347.41</v>
          </cell>
          <cell r="T179">
            <v>-461543.78</v>
          </cell>
          <cell r="U179">
            <v>-656102.67</v>
          </cell>
          <cell r="V179">
            <v>-491578.24</v>
          </cell>
          <cell r="W179">
            <v>-573253.71</v>
          </cell>
          <cell r="X179">
            <v>-699708.73</v>
          </cell>
          <cell r="Y179">
            <v>-661371.65</v>
          </cell>
          <cell r="Z179">
            <v>-645499.58</v>
          </cell>
          <cell r="AA179">
            <v>-652551.9</v>
          </cell>
          <cell r="AB179">
            <v>-669876.87</v>
          </cell>
          <cell r="AC179">
            <v>-786062.75</v>
          </cell>
        </row>
        <row r="180">
          <cell r="X180">
            <v>-731.03</v>
          </cell>
          <cell r="Y180">
            <v>0</v>
          </cell>
          <cell r="Z180">
            <v>0</v>
          </cell>
          <cell r="AA180">
            <v>0</v>
          </cell>
          <cell r="AB180">
            <v>0</v>
          </cell>
          <cell r="AC180">
            <v>-628081.24</v>
          </cell>
        </row>
        <row r="181">
          <cell r="R181">
            <v>-90906.61</v>
          </cell>
          <cell r="S181">
            <v>-102138.3</v>
          </cell>
          <cell r="T181">
            <v>-90994.8</v>
          </cell>
          <cell r="U181">
            <v>-90994.8</v>
          </cell>
          <cell r="V181">
            <v>-90994.8</v>
          </cell>
          <cell r="W181">
            <v>-90994.8</v>
          </cell>
          <cell r="X181">
            <v>-90994.8</v>
          </cell>
          <cell r="Y181">
            <v>-90994.8</v>
          </cell>
          <cell r="Z181">
            <v>-90994.8</v>
          </cell>
          <cell r="AA181">
            <v>-72608.27</v>
          </cell>
          <cell r="AB181">
            <v>-55764.04</v>
          </cell>
          <cell r="AC181">
            <v>0</v>
          </cell>
        </row>
        <row r="182"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</row>
        <row r="183"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</row>
        <row r="184">
          <cell r="R184">
            <v>-67</v>
          </cell>
          <cell r="S184">
            <v>-67</v>
          </cell>
          <cell r="T184">
            <v>-67</v>
          </cell>
          <cell r="U184">
            <v>-67</v>
          </cell>
          <cell r="V184">
            <v>-67</v>
          </cell>
          <cell r="W184">
            <v>-67</v>
          </cell>
          <cell r="X184">
            <v>-67</v>
          </cell>
          <cell r="Y184">
            <v>-67</v>
          </cell>
          <cell r="Z184">
            <v>-67</v>
          </cell>
          <cell r="AA184">
            <v>-67</v>
          </cell>
          <cell r="AB184">
            <v>0</v>
          </cell>
          <cell r="AC184">
            <v>0</v>
          </cell>
        </row>
        <row r="185">
          <cell r="R185">
            <v>262565.28</v>
          </cell>
          <cell r="S185">
            <v>332192.55</v>
          </cell>
          <cell r="T185">
            <v>305035.27</v>
          </cell>
          <cell r="U185">
            <v>364610.48</v>
          </cell>
          <cell r="V185">
            <v>296926.4</v>
          </cell>
          <cell r="W185">
            <v>196577.4</v>
          </cell>
          <cell r="X185">
            <v>184531.23</v>
          </cell>
          <cell r="Y185">
            <v>172888.4</v>
          </cell>
          <cell r="Z185">
            <v>176816.87</v>
          </cell>
          <cell r="AA185">
            <v>118916.28</v>
          </cell>
          <cell r="AB185">
            <v>191167.99</v>
          </cell>
          <cell r="AC185">
            <v>110926.01</v>
          </cell>
        </row>
        <row r="186"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</row>
        <row r="187">
          <cell r="R187">
            <v>41580</v>
          </cell>
          <cell r="S187">
            <v>51580</v>
          </cell>
          <cell r="T187">
            <v>51580</v>
          </cell>
          <cell r="U187">
            <v>51580</v>
          </cell>
          <cell r="V187">
            <v>51580</v>
          </cell>
          <cell r="W187">
            <v>51580</v>
          </cell>
          <cell r="X187">
            <v>51580</v>
          </cell>
          <cell r="Y187">
            <v>51580</v>
          </cell>
          <cell r="Z187">
            <v>51580</v>
          </cell>
          <cell r="AA187">
            <v>51580</v>
          </cell>
          <cell r="AB187">
            <v>51580</v>
          </cell>
          <cell r="AC187">
            <v>51580</v>
          </cell>
        </row>
        <row r="188">
          <cell r="R188">
            <v>0</v>
          </cell>
          <cell r="S188">
            <v>10000</v>
          </cell>
          <cell r="T188">
            <v>10000</v>
          </cell>
          <cell r="U188">
            <v>10000</v>
          </cell>
          <cell r="V188">
            <v>10000</v>
          </cell>
          <cell r="W188">
            <v>10000</v>
          </cell>
          <cell r="X188">
            <v>10000</v>
          </cell>
          <cell r="Y188">
            <v>10000</v>
          </cell>
          <cell r="Z188">
            <v>10000</v>
          </cell>
          <cell r="AA188">
            <v>10000</v>
          </cell>
          <cell r="AB188">
            <v>10000</v>
          </cell>
          <cell r="AC188">
            <v>10000</v>
          </cell>
        </row>
        <row r="189">
          <cell r="R189">
            <v>24017.54</v>
          </cell>
          <cell r="S189">
            <v>4017.54</v>
          </cell>
          <cell r="T189">
            <v>4017.54</v>
          </cell>
          <cell r="U189">
            <v>4017.54</v>
          </cell>
          <cell r="V189">
            <v>4017.54</v>
          </cell>
          <cell r="W189">
            <v>4017.54</v>
          </cell>
          <cell r="X189">
            <v>4017.54</v>
          </cell>
          <cell r="Y189">
            <v>4017.54</v>
          </cell>
          <cell r="Z189">
            <v>4017.54</v>
          </cell>
          <cell r="AA189">
            <v>4017.54</v>
          </cell>
          <cell r="AB189">
            <v>4017.54</v>
          </cell>
          <cell r="AC189">
            <v>4017.54</v>
          </cell>
        </row>
        <row r="190">
          <cell r="R190">
            <v>2684968.82</v>
          </cell>
          <cell r="S190">
            <v>2684968.82</v>
          </cell>
          <cell r="T190">
            <v>2684968.82</v>
          </cell>
          <cell r="U190">
            <v>2684968.82</v>
          </cell>
          <cell r="V190">
            <v>2684968.82</v>
          </cell>
          <cell r="W190">
            <v>2694695.45</v>
          </cell>
          <cell r="X190">
            <v>2694695.45</v>
          </cell>
          <cell r="Y190">
            <v>2694695.45</v>
          </cell>
          <cell r="Z190">
            <v>2694695.45</v>
          </cell>
          <cell r="AA190">
            <v>2694695.45</v>
          </cell>
          <cell r="AB190">
            <v>2694695.45</v>
          </cell>
          <cell r="AC190">
            <v>3153762.89</v>
          </cell>
        </row>
        <row r="191">
          <cell r="R191">
            <v>0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  <cell r="AA191">
            <v>0</v>
          </cell>
          <cell r="AB191">
            <v>0</v>
          </cell>
          <cell r="AC191">
            <v>0</v>
          </cell>
        </row>
        <row r="192">
          <cell r="R192">
            <v>114235</v>
          </cell>
          <cell r="S192">
            <v>114190.54</v>
          </cell>
          <cell r="T192">
            <v>113190.54</v>
          </cell>
          <cell r="U192">
            <v>112690.54</v>
          </cell>
          <cell r="V192">
            <v>112690.54</v>
          </cell>
          <cell r="W192">
            <v>110812.07</v>
          </cell>
          <cell r="X192">
            <v>110812.07</v>
          </cell>
          <cell r="Y192">
            <v>108690.51</v>
          </cell>
          <cell r="Z192">
            <v>108690.51</v>
          </cell>
          <cell r="AA192">
            <v>108690.51</v>
          </cell>
          <cell r="AB192">
            <v>108690.51</v>
          </cell>
          <cell r="AC192">
            <v>108473.27</v>
          </cell>
        </row>
        <row r="193"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  <cell r="AA193">
            <v>0</v>
          </cell>
          <cell r="AB193">
            <v>0</v>
          </cell>
          <cell r="AC193">
            <v>0</v>
          </cell>
        </row>
        <row r="194"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157823.7</v>
          </cell>
          <cell r="W194">
            <v>115652</v>
          </cell>
          <cell r="X194">
            <v>115652</v>
          </cell>
          <cell r="Y194">
            <v>311327.22</v>
          </cell>
          <cell r="Z194">
            <v>515065.14</v>
          </cell>
          <cell r="AA194">
            <v>234617.61</v>
          </cell>
          <cell r="AB194">
            <v>233607.73</v>
          </cell>
          <cell r="AC194">
            <v>157409.43</v>
          </cell>
        </row>
        <row r="195"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</row>
        <row r="196">
          <cell r="R196">
            <v>73353</v>
          </cell>
          <cell r="S196">
            <v>73353</v>
          </cell>
          <cell r="T196">
            <v>73353</v>
          </cell>
          <cell r="U196">
            <v>73353</v>
          </cell>
          <cell r="V196">
            <v>73353</v>
          </cell>
          <cell r="W196">
            <v>73353</v>
          </cell>
          <cell r="X196">
            <v>73353</v>
          </cell>
          <cell r="Y196">
            <v>73353</v>
          </cell>
          <cell r="Z196">
            <v>73353</v>
          </cell>
          <cell r="AA196">
            <v>73353</v>
          </cell>
          <cell r="AB196">
            <v>73353</v>
          </cell>
          <cell r="AC196">
            <v>73353</v>
          </cell>
        </row>
        <row r="197">
          <cell r="R197">
            <v>812655</v>
          </cell>
          <cell r="S197">
            <v>812655</v>
          </cell>
          <cell r="T197">
            <v>812655</v>
          </cell>
          <cell r="U197">
            <v>812655</v>
          </cell>
          <cell r="V197">
            <v>812655</v>
          </cell>
          <cell r="W197">
            <v>812655</v>
          </cell>
          <cell r="X197">
            <v>812655</v>
          </cell>
          <cell r="Y197">
            <v>812655</v>
          </cell>
          <cell r="Z197">
            <v>812655</v>
          </cell>
          <cell r="AA197">
            <v>987204</v>
          </cell>
          <cell r="AB197">
            <v>987204</v>
          </cell>
          <cell r="AC197">
            <v>987204</v>
          </cell>
        </row>
        <row r="198"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  <cell r="AA198">
            <v>0</v>
          </cell>
          <cell r="AB198">
            <v>0</v>
          </cell>
          <cell r="AC198">
            <v>0</v>
          </cell>
        </row>
        <row r="199">
          <cell r="R199">
            <v>717254</v>
          </cell>
          <cell r="S199">
            <v>717254</v>
          </cell>
          <cell r="T199">
            <v>717254</v>
          </cell>
          <cell r="U199">
            <v>717254</v>
          </cell>
          <cell r="V199">
            <v>717254</v>
          </cell>
          <cell r="W199">
            <v>717254</v>
          </cell>
          <cell r="X199">
            <v>717254</v>
          </cell>
          <cell r="Y199">
            <v>717254</v>
          </cell>
          <cell r="Z199">
            <v>717254</v>
          </cell>
          <cell r="AA199">
            <v>622232</v>
          </cell>
          <cell r="AB199">
            <v>622232</v>
          </cell>
          <cell r="AC199">
            <v>622232</v>
          </cell>
        </row>
        <row r="200">
          <cell r="R200">
            <v>3969.64</v>
          </cell>
          <cell r="S200">
            <v>3969.64</v>
          </cell>
          <cell r="T200">
            <v>3904.46</v>
          </cell>
          <cell r="U200">
            <v>3904.46</v>
          </cell>
          <cell r="V200">
            <v>3904.46</v>
          </cell>
          <cell r="W200">
            <v>3885.62</v>
          </cell>
          <cell r="X200">
            <v>3885.62</v>
          </cell>
          <cell r="Y200">
            <v>3885.62</v>
          </cell>
          <cell r="Z200">
            <v>3885.62</v>
          </cell>
          <cell r="AA200">
            <v>3885.62</v>
          </cell>
          <cell r="AB200">
            <v>3885.62</v>
          </cell>
          <cell r="AC200">
            <v>590.63</v>
          </cell>
        </row>
        <row r="201">
          <cell r="R201">
            <v>-3261.84</v>
          </cell>
          <cell r="S201">
            <v>-3261.84</v>
          </cell>
          <cell r="T201">
            <v>-3261.84</v>
          </cell>
          <cell r="U201">
            <v>-3261.84</v>
          </cell>
          <cell r="V201">
            <v>-3261.84</v>
          </cell>
          <cell r="W201">
            <v>-3261.84</v>
          </cell>
          <cell r="X201">
            <v>-3261.84</v>
          </cell>
          <cell r="Y201">
            <v>-3261.84</v>
          </cell>
          <cell r="Z201">
            <v>-3261.84</v>
          </cell>
          <cell r="AA201">
            <v>-3261.84</v>
          </cell>
          <cell r="AB201">
            <v>-3261.84</v>
          </cell>
          <cell r="AC201">
            <v>0</v>
          </cell>
        </row>
        <row r="202"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  <cell r="AA202">
            <v>0</v>
          </cell>
          <cell r="AB202">
            <v>0</v>
          </cell>
          <cell r="AC202">
            <v>0</v>
          </cell>
        </row>
        <row r="203"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  <cell r="AA203">
            <v>0</v>
          </cell>
          <cell r="AB203">
            <v>0</v>
          </cell>
          <cell r="AC203">
            <v>0</v>
          </cell>
        </row>
        <row r="204">
          <cell r="R204">
            <v>16286.22</v>
          </cell>
          <cell r="S204">
            <v>16286.22</v>
          </cell>
          <cell r="T204">
            <v>16286.22</v>
          </cell>
          <cell r="U204">
            <v>16286.22</v>
          </cell>
          <cell r="V204">
            <v>16286.22</v>
          </cell>
          <cell r="W204">
            <v>16286.22</v>
          </cell>
          <cell r="X204">
            <v>16286.22</v>
          </cell>
          <cell r="Y204">
            <v>16286.22</v>
          </cell>
          <cell r="Z204">
            <v>16286.22</v>
          </cell>
          <cell r="AA204">
            <v>16286.22</v>
          </cell>
          <cell r="AB204">
            <v>16286.22</v>
          </cell>
          <cell r="AC204">
            <v>0</v>
          </cell>
        </row>
        <row r="205">
          <cell r="R205">
            <v>282716.15</v>
          </cell>
          <cell r="S205">
            <v>162952.66</v>
          </cell>
          <cell r="T205">
            <v>358711.81</v>
          </cell>
          <cell r="U205">
            <v>250975.75</v>
          </cell>
          <cell r="V205">
            <v>318023.11</v>
          </cell>
          <cell r="W205">
            <v>279224.65</v>
          </cell>
          <cell r="X205">
            <v>231607.19</v>
          </cell>
          <cell r="Y205">
            <v>238232.17</v>
          </cell>
          <cell r="Z205">
            <v>269446.98</v>
          </cell>
          <cell r="AA205">
            <v>56991.84</v>
          </cell>
          <cell r="AB205">
            <v>46620.94</v>
          </cell>
          <cell r="AC205">
            <v>-72165.75</v>
          </cell>
        </row>
        <row r="206">
          <cell r="R206">
            <v>803.66</v>
          </cell>
          <cell r="S206">
            <v>803.66</v>
          </cell>
          <cell r="T206">
            <v>803.66</v>
          </cell>
          <cell r="U206">
            <v>0</v>
          </cell>
          <cell r="V206">
            <v>0</v>
          </cell>
          <cell r="W206">
            <v>0</v>
          </cell>
          <cell r="X206">
            <v>0</v>
          </cell>
          <cell r="Y206">
            <v>0</v>
          </cell>
          <cell r="Z206">
            <v>0</v>
          </cell>
          <cell r="AA206">
            <v>0</v>
          </cell>
          <cell r="AB206">
            <v>0</v>
          </cell>
          <cell r="AC206">
            <v>0</v>
          </cell>
        </row>
        <row r="207">
          <cell r="R207">
            <v>248.86</v>
          </cell>
          <cell r="S207">
            <v>0</v>
          </cell>
          <cell r="T207">
            <v>0</v>
          </cell>
          <cell r="U207">
            <v>0</v>
          </cell>
          <cell r="V207">
            <v>0</v>
          </cell>
          <cell r="W207">
            <v>0</v>
          </cell>
          <cell r="X207">
            <v>0</v>
          </cell>
          <cell r="Y207">
            <v>0</v>
          </cell>
          <cell r="Z207">
            <v>0</v>
          </cell>
          <cell r="AA207">
            <v>0</v>
          </cell>
          <cell r="AB207">
            <v>0</v>
          </cell>
          <cell r="AC207">
            <v>0</v>
          </cell>
        </row>
        <row r="208">
          <cell r="R208">
            <v>89120.69</v>
          </cell>
          <cell r="S208">
            <v>63910.08</v>
          </cell>
          <cell r="T208">
            <v>8490.53</v>
          </cell>
          <cell r="U208">
            <v>36145.06</v>
          </cell>
          <cell r="V208">
            <v>74347.94</v>
          </cell>
          <cell r="W208">
            <v>37649.55</v>
          </cell>
          <cell r="X208">
            <v>92742.32</v>
          </cell>
          <cell r="Y208">
            <v>68198.23</v>
          </cell>
          <cell r="Z208">
            <v>18050.03</v>
          </cell>
          <cell r="AA208">
            <v>58910.35</v>
          </cell>
          <cell r="AB208">
            <v>16062.67</v>
          </cell>
          <cell r="AC208">
            <v>96777.71</v>
          </cell>
        </row>
        <row r="209">
          <cell r="R209">
            <v>0</v>
          </cell>
          <cell r="S209">
            <v>0</v>
          </cell>
          <cell r="T209">
            <v>3500000</v>
          </cell>
          <cell r="U209">
            <v>17600000</v>
          </cell>
          <cell r="V209">
            <v>2000000</v>
          </cell>
          <cell r="W209">
            <v>0</v>
          </cell>
          <cell r="X209">
            <v>37000000</v>
          </cell>
          <cell r="Y209">
            <v>0</v>
          </cell>
          <cell r="Z209">
            <v>4300000</v>
          </cell>
          <cell r="AA209">
            <v>0</v>
          </cell>
          <cell r="AB209">
            <v>18100000</v>
          </cell>
          <cell r="AC209">
            <v>3200000</v>
          </cell>
        </row>
        <row r="210">
          <cell r="R210">
            <v>9750000</v>
          </cell>
          <cell r="S210">
            <v>9500000</v>
          </cell>
          <cell r="T210">
            <v>0</v>
          </cell>
          <cell r="U210">
            <v>0</v>
          </cell>
          <cell r="V210">
            <v>0</v>
          </cell>
          <cell r="W210">
            <v>0</v>
          </cell>
          <cell r="X210">
            <v>5000000</v>
          </cell>
          <cell r="Y210">
            <v>0</v>
          </cell>
          <cell r="Z210">
            <v>0</v>
          </cell>
          <cell r="AA210">
            <v>0</v>
          </cell>
          <cell r="AB210">
            <v>0</v>
          </cell>
          <cell r="AC210">
            <v>0</v>
          </cell>
        </row>
        <row r="211">
          <cell r="R211">
            <v>0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  <cell r="AA211">
            <v>0</v>
          </cell>
          <cell r="AB211">
            <v>0</v>
          </cell>
          <cell r="AC211">
            <v>0</v>
          </cell>
        </row>
        <row r="212">
          <cell r="R212">
            <v>0</v>
          </cell>
          <cell r="S212">
            <v>0</v>
          </cell>
          <cell r="T212">
            <v>0</v>
          </cell>
          <cell r="U212">
            <v>0</v>
          </cell>
          <cell r="V212">
            <v>0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  <cell r="AA212">
            <v>0</v>
          </cell>
          <cell r="AB212">
            <v>0</v>
          </cell>
          <cell r="AC212">
            <v>0</v>
          </cell>
        </row>
        <row r="213"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</row>
        <row r="214">
          <cell r="R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0</v>
          </cell>
          <cell r="W214">
            <v>0</v>
          </cell>
          <cell r="X214">
            <v>0</v>
          </cell>
          <cell r="Y214">
            <v>0</v>
          </cell>
          <cell r="Z214">
            <v>0</v>
          </cell>
          <cell r="AA214">
            <v>0</v>
          </cell>
          <cell r="AB214">
            <v>0</v>
          </cell>
          <cell r="AC214">
            <v>0</v>
          </cell>
        </row>
        <row r="215"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</row>
        <row r="216">
          <cell r="R216">
            <v>9716.9</v>
          </cell>
          <cell r="S216">
            <v>9761.33</v>
          </cell>
          <cell r="T216">
            <v>9806.09</v>
          </cell>
          <cell r="U216">
            <v>7852.97</v>
          </cell>
          <cell r="V216">
            <v>7896.6</v>
          </cell>
          <cell r="W216">
            <v>10281.81</v>
          </cell>
          <cell r="X216">
            <v>10629.75</v>
          </cell>
          <cell r="Y216">
            <v>7559.66</v>
          </cell>
          <cell r="Z216">
            <v>6895.71</v>
          </cell>
          <cell r="AA216">
            <v>7219.56</v>
          </cell>
          <cell r="AB216">
            <v>7243.3</v>
          </cell>
          <cell r="AC216">
            <v>7267.22</v>
          </cell>
        </row>
        <row r="217">
          <cell r="R217">
            <v>612566.94</v>
          </cell>
          <cell r="S217">
            <v>612566.94</v>
          </cell>
          <cell r="T217">
            <v>612566.94</v>
          </cell>
          <cell r="U217">
            <v>612566.94</v>
          </cell>
          <cell r="V217">
            <v>612566.94</v>
          </cell>
          <cell r="W217">
            <v>612566.94</v>
          </cell>
          <cell r="X217">
            <v>612566.94</v>
          </cell>
          <cell r="Y217">
            <v>445352.1</v>
          </cell>
          <cell r="Z217">
            <v>284582.11</v>
          </cell>
          <cell r="AA217">
            <v>284582.11</v>
          </cell>
          <cell r="AB217">
            <v>284582.11</v>
          </cell>
          <cell r="AC217">
            <v>449112.56</v>
          </cell>
        </row>
        <row r="218"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  <cell r="AA218">
            <v>0</v>
          </cell>
          <cell r="AB218">
            <v>0</v>
          </cell>
          <cell r="AC218">
            <v>0</v>
          </cell>
        </row>
        <row r="219"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</row>
        <row r="220">
          <cell r="R220">
            <v>-229314.89</v>
          </cell>
          <cell r="S220">
            <v>-176050.36</v>
          </cell>
          <cell r="T220">
            <v>-175633.57</v>
          </cell>
          <cell r="U220">
            <v>-181171.93</v>
          </cell>
          <cell r="V220">
            <v>-89410.79</v>
          </cell>
          <cell r="W220">
            <v>-74828.88</v>
          </cell>
          <cell r="X220">
            <v>-27693.21</v>
          </cell>
          <cell r="Y220">
            <v>-221620.52</v>
          </cell>
          <cell r="Z220">
            <v>-191550.08</v>
          </cell>
          <cell r="AA220">
            <v>-157496.48</v>
          </cell>
          <cell r="AB220">
            <v>-63196.77</v>
          </cell>
          <cell r="AC220">
            <v>-54371.22</v>
          </cell>
        </row>
        <row r="221">
          <cell r="R221">
            <v>126903251.67</v>
          </cell>
          <cell r="S221">
            <v>126606489.07</v>
          </cell>
          <cell r="T221">
            <v>110825919.32</v>
          </cell>
          <cell r="U221">
            <v>96428332.53</v>
          </cell>
          <cell r="V221">
            <v>91004908.51</v>
          </cell>
          <cell r="W221">
            <v>87079897.83</v>
          </cell>
          <cell r="X221">
            <v>87880215.32</v>
          </cell>
          <cell r="Y221">
            <v>85696975.45</v>
          </cell>
          <cell r="Z221">
            <v>84023890.49</v>
          </cell>
          <cell r="AA221">
            <v>91309033.65</v>
          </cell>
          <cell r="AB221">
            <v>104860659.65</v>
          </cell>
          <cell r="AC221">
            <v>116471057.51</v>
          </cell>
        </row>
        <row r="222">
          <cell r="R222">
            <v>0</v>
          </cell>
          <cell r="S222">
            <v>0</v>
          </cell>
          <cell r="T222">
            <v>0</v>
          </cell>
          <cell r="U222">
            <v>0</v>
          </cell>
          <cell r="V222">
            <v>0</v>
          </cell>
          <cell r="W222">
            <v>912600</v>
          </cell>
          <cell r="X222">
            <v>912600</v>
          </cell>
          <cell r="Y222">
            <v>912600</v>
          </cell>
          <cell r="Z222">
            <v>1466400</v>
          </cell>
          <cell r="AA222">
            <v>1466400</v>
          </cell>
          <cell r="AB222">
            <v>1536600</v>
          </cell>
          <cell r="AC222">
            <v>1536600</v>
          </cell>
        </row>
        <row r="223"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</row>
        <row r="224">
          <cell r="R224">
            <v>0</v>
          </cell>
          <cell r="S224">
            <v>0</v>
          </cell>
          <cell r="T224">
            <v>0</v>
          </cell>
          <cell r="U224">
            <v>0</v>
          </cell>
          <cell r="V224">
            <v>0</v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  <cell r="AA224">
            <v>0</v>
          </cell>
          <cell r="AB224">
            <v>0</v>
          </cell>
          <cell r="AC224">
            <v>0</v>
          </cell>
        </row>
        <row r="225">
          <cell r="R225">
            <v>99328633.17</v>
          </cell>
          <cell r="S225">
            <v>95964074.53</v>
          </cell>
          <cell r="T225">
            <v>77921232.35</v>
          </cell>
          <cell r="U225">
            <v>61410171.39</v>
          </cell>
          <cell r="V225">
            <v>49003609.79</v>
          </cell>
          <cell r="W225">
            <v>38110029.79</v>
          </cell>
          <cell r="X225">
            <v>30176361.5</v>
          </cell>
          <cell r="Y225">
            <v>26785366.48</v>
          </cell>
          <cell r="Z225">
            <v>28828837.34</v>
          </cell>
          <cell r="AA225">
            <v>40748108.19</v>
          </cell>
          <cell r="AB225">
            <v>71473875.06</v>
          </cell>
          <cell r="AC225">
            <v>94692912.98</v>
          </cell>
        </row>
        <row r="226">
          <cell r="R226">
            <v>-126903252</v>
          </cell>
          <cell r="S226">
            <v>-126606489</v>
          </cell>
          <cell r="T226">
            <v>-110825919</v>
          </cell>
          <cell r="U226">
            <v>-96428333</v>
          </cell>
          <cell r="V226">
            <v>-91004909</v>
          </cell>
          <cell r="W226">
            <v>-87079898</v>
          </cell>
          <cell r="X226">
            <v>-87880215</v>
          </cell>
          <cell r="Y226">
            <v>-85696975</v>
          </cell>
          <cell r="Z226">
            <v>-84023890</v>
          </cell>
          <cell r="AA226">
            <v>-91309034</v>
          </cell>
          <cell r="AB226">
            <v>-104860660</v>
          </cell>
          <cell r="AC226">
            <v>-116471058</v>
          </cell>
        </row>
        <row r="227">
          <cell r="R227">
            <v>-99328633</v>
          </cell>
          <cell r="S227">
            <v>-95964075</v>
          </cell>
          <cell r="T227">
            <v>-77921232</v>
          </cell>
          <cell r="U227">
            <v>-61410171</v>
          </cell>
          <cell r="V227">
            <v>-49003610</v>
          </cell>
          <cell r="W227">
            <v>-38110030</v>
          </cell>
          <cell r="X227">
            <v>-30176362</v>
          </cell>
          <cell r="Y227">
            <v>-26785366</v>
          </cell>
          <cell r="Z227">
            <v>-28828837</v>
          </cell>
          <cell r="AA227">
            <v>-40748108</v>
          </cell>
          <cell r="AB227">
            <v>-71473875</v>
          </cell>
          <cell r="AC227">
            <v>-94692913</v>
          </cell>
        </row>
        <row r="228">
          <cell r="R228">
            <v>312357584</v>
          </cell>
          <cell r="S228">
            <v>295094749</v>
          </cell>
          <cell r="T228">
            <v>254677853</v>
          </cell>
          <cell r="U228">
            <v>212920042</v>
          </cell>
          <cell r="V228">
            <v>194581027</v>
          </cell>
          <cell r="W228">
            <v>172830812</v>
          </cell>
          <cell r="X228">
            <v>167578446</v>
          </cell>
          <cell r="Y228">
            <v>165281605</v>
          </cell>
          <cell r="Z228">
            <v>168132778</v>
          </cell>
          <cell r="AA228">
            <v>211746484</v>
          </cell>
          <cell r="AB228">
            <v>273304955</v>
          </cell>
          <cell r="AC228">
            <v>314380081</v>
          </cell>
        </row>
        <row r="229">
          <cell r="R229">
            <v>-59000000</v>
          </cell>
          <cell r="S229">
            <v>0</v>
          </cell>
          <cell r="T229">
            <v>-37000000</v>
          </cell>
          <cell r="U229">
            <v>-123000000</v>
          </cell>
          <cell r="V229">
            <v>-123000000</v>
          </cell>
          <cell r="W229">
            <v>-145000000</v>
          </cell>
          <cell r="X229">
            <v>0</v>
          </cell>
          <cell r="Y229">
            <v>0</v>
          </cell>
          <cell r="Z229">
            <v>-61000000</v>
          </cell>
          <cell r="AA229">
            <v>0</v>
          </cell>
          <cell r="AB229">
            <v>-102200000</v>
          </cell>
          <cell r="AC229">
            <v>-150000000</v>
          </cell>
        </row>
        <row r="230">
          <cell r="R230">
            <v>76633</v>
          </cell>
          <cell r="S230">
            <v>73174</v>
          </cell>
          <cell r="T230">
            <v>65797</v>
          </cell>
          <cell r="U230">
            <v>58461</v>
          </cell>
          <cell r="V230">
            <v>56590</v>
          </cell>
          <cell r="W230">
            <v>54144</v>
          </cell>
          <cell r="X230">
            <v>55698</v>
          </cell>
          <cell r="Y230">
            <v>54977</v>
          </cell>
          <cell r="Z230">
            <v>53455</v>
          </cell>
          <cell r="AA230">
            <v>60057</v>
          </cell>
          <cell r="AB230">
            <v>68063</v>
          </cell>
          <cell r="AC230">
            <v>73979</v>
          </cell>
        </row>
        <row r="231">
          <cell r="R231">
            <v>57342</v>
          </cell>
          <cell r="S231">
            <v>53398</v>
          </cell>
          <cell r="T231">
            <v>43439</v>
          </cell>
          <cell r="U231">
            <v>32864</v>
          </cell>
          <cell r="V231">
            <v>26869</v>
          </cell>
          <cell r="W231">
            <v>19986</v>
          </cell>
          <cell r="X231">
            <v>16180</v>
          </cell>
          <cell r="Y231">
            <v>15915</v>
          </cell>
          <cell r="Z231">
            <v>18660</v>
          </cell>
          <cell r="AA231">
            <v>30765</v>
          </cell>
          <cell r="AB231">
            <v>49162</v>
          </cell>
          <cell r="AC231">
            <v>60864</v>
          </cell>
        </row>
        <row r="232">
          <cell r="R232">
            <v>-10151277.18</v>
          </cell>
          <cell r="S232">
            <v>-9973150.13</v>
          </cell>
          <cell r="T232">
            <v>-9281484.44</v>
          </cell>
          <cell r="U232">
            <v>-9720420.92</v>
          </cell>
          <cell r="V232">
            <v>-9821244.3</v>
          </cell>
          <cell r="W232">
            <v>-11412603</v>
          </cell>
          <cell r="X232">
            <v>-13846729.32</v>
          </cell>
          <cell r="Y232">
            <v>-18306163.8</v>
          </cell>
          <cell r="Z232">
            <v>-23492828.81</v>
          </cell>
          <cell r="AA232">
            <v>-25733689.09</v>
          </cell>
          <cell r="AB232">
            <v>-21302592.68</v>
          </cell>
          <cell r="AC232">
            <v>-15611417.44</v>
          </cell>
        </row>
        <row r="233">
          <cell r="Z233">
            <v>270069.38</v>
          </cell>
          <cell r="AA233">
            <v>174923.93</v>
          </cell>
          <cell r="AB233">
            <v>19014.19</v>
          </cell>
          <cell r="AC233">
            <v>33552.59</v>
          </cell>
        </row>
        <row r="234"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  <cell r="AA234">
            <v>0</v>
          </cell>
          <cell r="AB234">
            <v>0</v>
          </cell>
          <cell r="AC234">
            <v>0</v>
          </cell>
        </row>
        <row r="235">
          <cell r="R235">
            <v>0</v>
          </cell>
          <cell r="S235">
            <v>0</v>
          </cell>
          <cell r="T235">
            <v>0</v>
          </cell>
          <cell r="U235">
            <v>0</v>
          </cell>
          <cell r="V235">
            <v>0</v>
          </cell>
          <cell r="W235">
            <v>0</v>
          </cell>
          <cell r="X235">
            <v>0</v>
          </cell>
          <cell r="Y235">
            <v>0</v>
          </cell>
          <cell r="Z235">
            <v>0</v>
          </cell>
          <cell r="AA235">
            <v>0</v>
          </cell>
          <cell r="AB235">
            <v>0</v>
          </cell>
          <cell r="AC235">
            <v>0</v>
          </cell>
        </row>
        <row r="236">
          <cell r="R236">
            <v>0</v>
          </cell>
          <cell r="S236">
            <v>0</v>
          </cell>
          <cell r="T236">
            <v>0</v>
          </cell>
          <cell r="U236">
            <v>0</v>
          </cell>
          <cell r="V236">
            <v>0</v>
          </cell>
          <cell r="W236">
            <v>0</v>
          </cell>
          <cell r="X236">
            <v>0</v>
          </cell>
          <cell r="Y236">
            <v>0</v>
          </cell>
          <cell r="Z236">
            <v>0</v>
          </cell>
          <cell r="AA236">
            <v>0</v>
          </cell>
          <cell r="AB236">
            <v>0</v>
          </cell>
          <cell r="AC236">
            <v>0</v>
          </cell>
        </row>
        <row r="237"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V237">
            <v>0</v>
          </cell>
          <cell r="W237">
            <v>0</v>
          </cell>
          <cell r="X237">
            <v>0</v>
          </cell>
          <cell r="Y237">
            <v>0</v>
          </cell>
          <cell r="Z237">
            <v>0</v>
          </cell>
          <cell r="AA237">
            <v>0</v>
          </cell>
          <cell r="AB237">
            <v>0</v>
          </cell>
          <cell r="AC237">
            <v>0</v>
          </cell>
        </row>
        <row r="238">
          <cell r="R238">
            <v>0</v>
          </cell>
          <cell r="S238">
            <v>0</v>
          </cell>
          <cell r="T238">
            <v>0</v>
          </cell>
          <cell r="U238">
            <v>0</v>
          </cell>
          <cell r="V238">
            <v>0</v>
          </cell>
          <cell r="W238">
            <v>0</v>
          </cell>
          <cell r="X238">
            <v>0</v>
          </cell>
          <cell r="Y238">
            <v>0</v>
          </cell>
          <cell r="Z238">
            <v>0</v>
          </cell>
          <cell r="AA238">
            <v>0</v>
          </cell>
          <cell r="AB238">
            <v>0</v>
          </cell>
          <cell r="AC238">
            <v>0</v>
          </cell>
        </row>
        <row r="239">
          <cell r="AA239">
            <v>10126674.5</v>
          </cell>
          <cell r="AB239">
            <v>9377321.27</v>
          </cell>
          <cell r="AC239">
            <v>8623146.68</v>
          </cell>
        </row>
        <row r="240">
          <cell r="R240">
            <v>10046017.82</v>
          </cell>
          <cell r="S240">
            <v>11080959.79</v>
          </cell>
          <cell r="T240">
            <v>9373095.86</v>
          </cell>
          <cell r="U240">
            <v>15360866.45</v>
          </cell>
          <cell r="V240">
            <v>17037575.48</v>
          </cell>
          <cell r="W240">
            <v>14357315.62</v>
          </cell>
          <cell r="X240">
            <v>22469550.98</v>
          </cell>
          <cell r="Y240">
            <v>17401027.28</v>
          </cell>
          <cell r="Z240">
            <v>6704431.21</v>
          </cell>
          <cell r="AA240">
            <v>9278709.68</v>
          </cell>
          <cell r="AB240">
            <v>4314722.67</v>
          </cell>
          <cell r="AC240">
            <v>16624230.47</v>
          </cell>
        </row>
        <row r="241">
          <cell r="R241">
            <v>110394.24</v>
          </cell>
          <cell r="S241">
            <v>163522.71</v>
          </cell>
          <cell r="T241">
            <v>114011.63</v>
          </cell>
          <cell r="U241">
            <v>100574</v>
          </cell>
          <cell r="V241">
            <v>79819.56</v>
          </cell>
          <cell r="W241">
            <v>100975.55</v>
          </cell>
          <cell r="X241">
            <v>103213.14</v>
          </cell>
          <cell r="Y241">
            <v>102698.87</v>
          </cell>
          <cell r="Z241">
            <v>235718.7</v>
          </cell>
          <cell r="AA241">
            <v>221398.69</v>
          </cell>
          <cell r="AB241">
            <v>112525.42</v>
          </cell>
          <cell r="AC241">
            <v>176668.16</v>
          </cell>
        </row>
        <row r="242">
          <cell r="R242">
            <v>110394.16</v>
          </cell>
          <cell r="S242">
            <v>85890.36</v>
          </cell>
          <cell r="T242">
            <v>114011.61</v>
          </cell>
          <cell r="U242">
            <v>107696.46</v>
          </cell>
          <cell r="V242">
            <v>86942.05</v>
          </cell>
          <cell r="W242">
            <v>100975.58</v>
          </cell>
          <cell r="X242">
            <v>103213.16</v>
          </cell>
          <cell r="Y242">
            <v>102698.87</v>
          </cell>
          <cell r="Z242">
            <v>235718.74</v>
          </cell>
          <cell r="AA242">
            <v>221398.72</v>
          </cell>
          <cell r="AB242">
            <v>112525.34</v>
          </cell>
          <cell r="AC242">
            <v>176668.09</v>
          </cell>
        </row>
        <row r="243">
          <cell r="R243">
            <v>0</v>
          </cell>
          <cell r="S243">
            <v>0</v>
          </cell>
          <cell r="T243">
            <v>0</v>
          </cell>
          <cell r="U243">
            <v>0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0</v>
          </cell>
          <cell r="AA243">
            <v>0</v>
          </cell>
          <cell r="AB243">
            <v>0</v>
          </cell>
          <cell r="AC243">
            <v>0</v>
          </cell>
        </row>
        <row r="244">
          <cell r="R244">
            <v>0</v>
          </cell>
          <cell r="S244">
            <v>0</v>
          </cell>
          <cell r="T244">
            <v>0</v>
          </cell>
          <cell r="U244">
            <v>0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0</v>
          </cell>
          <cell r="AA244">
            <v>0</v>
          </cell>
          <cell r="AB244">
            <v>0</v>
          </cell>
          <cell r="AC244">
            <v>0</v>
          </cell>
        </row>
        <row r="245">
          <cell r="R245">
            <v>14083456.74</v>
          </cell>
          <cell r="S245">
            <v>8766460.13</v>
          </cell>
          <cell r="T245">
            <v>7882702.87</v>
          </cell>
          <cell r="U245">
            <v>6950187.97</v>
          </cell>
          <cell r="V245">
            <v>2562824.27</v>
          </cell>
          <cell r="W245">
            <v>7126446.17</v>
          </cell>
          <cell r="X245">
            <v>10845740.02</v>
          </cell>
          <cell r="Y245">
            <v>11352968.2</v>
          </cell>
          <cell r="Z245">
            <v>9665943.13</v>
          </cell>
          <cell r="AA245">
            <v>8668805.11</v>
          </cell>
          <cell r="AB245">
            <v>6710315.13</v>
          </cell>
          <cell r="AC245">
            <v>10107003.81</v>
          </cell>
        </row>
        <row r="246">
          <cell r="R246">
            <v>728144.78</v>
          </cell>
          <cell r="S246">
            <v>600027.47</v>
          </cell>
          <cell r="T246">
            <v>599766.28</v>
          </cell>
          <cell r="U246">
            <v>914057.99</v>
          </cell>
          <cell r="V246">
            <v>1122667.57</v>
          </cell>
          <cell r="W246">
            <v>851974.69</v>
          </cell>
          <cell r="X246">
            <v>446053.2</v>
          </cell>
          <cell r="Y246">
            <v>465422.65</v>
          </cell>
          <cell r="Z246">
            <v>581698.04</v>
          </cell>
          <cell r="AA246">
            <v>822603.73</v>
          </cell>
          <cell r="AB246">
            <v>622082.15</v>
          </cell>
          <cell r="AC246">
            <v>687036.37</v>
          </cell>
        </row>
        <row r="247">
          <cell r="R247">
            <v>14669046</v>
          </cell>
          <cell r="S247">
            <v>14669046</v>
          </cell>
          <cell r="T247">
            <v>14669046</v>
          </cell>
          <cell r="U247">
            <v>14669046</v>
          </cell>
          <cell r="V247">
            <v>14669046</v>
          </cell>
          <cell r="W247">
            <v>14669046</v>
          </cell>
          <cell r="X247">
            <v>14669046</v>
          </cell>
          <cell r="Y247">
            <v>14669046</v>
          </cell>
          <cell r="Z247">
            <v>14669046</v>
          </cell>
          <cell r="AA247">
            <v>14628966.4</v>
          </cell>
          <cell r="AB247">
            <v>14628966.8</v>
          </cell>
          <cell r="AC247">
            <v>14628967.2</v>
          </cell>
        </row>
        <row r="248">
          <cell r="R248">
            <v>0</v>
          </cell>
          <cell r="S248">
            <v>0</v>
          </cell>
          <cell r="T248">
            <v>0</v>
          </cell>
          <cell r="U248">
            <v>0</v>
          </cell>
          <cell r="V248">
            <v>0</v>
          </cell>
          <cell r="W248">
            <v>0</v>
          </cell>
          <cell r="X248">
            <v>0</v>
          </cell>
          <cell r="Y248">
            <v>0</v>
          </cell>
          <cell r="Z248">
            <v>0</v>
          </cell>
          <cell r="AA248">
            <v>0</v>
          </cell>
          <cell r="AB248">
            <v>0</v>
          </cell>
          <cell r="AC248">
            <v>0</v>
          </cell>
        </row>
        <row r="249">
          <cell r="R249">
            <v>1010.28</v>
          </cell>
          <cell r="S249">
            <v>10698.53</v>
          </cell>
          <cell r="T249">
            <v>0</v>
          </cell>
          <cell r="U249">
            <v>11096.26</v>
          </cell>
          <cell r="V249">
            <v>195.29</v>
          </cell>
          <cell r="W249">
            <v>0</v>
          </cell>
          <cell r="X249">
            <v>20225.19</v>
          </cell>
          <cell r="Y249">
            <v>0</v>
          </cell>
          <cell r="Z249">
            <v>173.18</v>
          </cell>
          <cell r="AA249">
            <v>0</v>
          </cell>
          <cell r="AB249">
            <v>1990.01</v>
          </cell>
          <cell r="AC249">
            <v>153.69</v>
          </cell>
        </row>
        <row r="250"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</row>
        <row r="251"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0</v>
          </cell>
          <cell r="AB251">
            <v>0</v>
          </cell>
          <cell r="AC251">
            <v>0</v>
          </cell>
        </row>
        <row r="252">
          <cell r="R252">
            <v>0</v>
          </cell>
          <cell r="S252">
            <v>0</v>
          </cell>
          <cell r="T252">
            <v>0</v>
          </cell>
          <cell r="U252">
            <v>0</v>
          </cell>
          <cell r="V252">
            <v>0</v>
          </cell>
          <cell r="W252">
            <v>0</v>
          </cell>
          <cell r="X252">
            <v>0</v>
          </cell>
          <cell r="Y252">
            <v>0</v>
          </cell>
          <cell r="Z252">
            <v>0</v>
          </cell>
          <cell r="AA252">
            <v>0</v>
          </cell>
          <cell r="AB252">
            <v>0</v>
          </cell>
          <cell r="AC252">
            <v>0</v>
          </cell>
        </row>
        <row r="253">
          <cell r="R253">
            <v>0</v>
          </cell>
          <cell r="S253">
            <v>0</v>
          </cell>
          <cell r="T253">
            <v>0</v>
          </cell>
          <cell r="U253">
            <v>0</v>
          </cell>
          <cell r="V253">
            <v>0</v>
          </cell>
          <cell r="W253">
            <v>0</v>
          </cell>
          <cell r="X253">
            <v>0</v>
          </cell>
          <cell r="Y253">
            <v>0</v>
          </cell>
          <cell r="Z253">
            <v>0</v>
          </cell>
          <cell r="AA253">
            <v>0</v>
          </cell>
          <cell r="AB253">
            <v>0</v>
          </cell>
          <cell r="AC253">
            <v>0</v>
          </cell>
        </row>
        <row r="254">
          <cell r="R254">
            <v>0</v>
          </cell>
          <cell r="S254">
            <v>-24</v>
          </cell>
          <cell r="T254">
            <v>-72</v>
          </cell>
          <cell r="U254">
            <v>-12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  <cell r="AC254">
            <v>0</v>
          </cell>
        </row>
        <row r="255">
          <cell r="R255">
            <v>277725.59</v>
          </cell>
          <cell r="S255">
            <v>277725.59</v>
          </cell>
          <cell r="T255">
            <v>276649.83</v>
          </cell>
          <cell r="U255">
            <v>276649.83</v>
          </cell>
          <cell r="V255">
            <v>274778.95</v>
          </cell>
          <cell r="W255">
            <v>271916.31</v>
          </cell>
          <cell r="X255">
            <v>271916.31</v>
          </cell>
          <cell r="Y255">
            <v>271916.31</v>
          </cell>
          <cell r="Z255">
            <v>271916.31</v>
          </cell>
          <cell r="AA255">
            <v>270514.47</v>
          </cell>
          <cell r="AB255">
            <v>270514.47</v>
          </cell>
          <cell r="AC255">
            <v>266178.71</v>
          </cell>
        </row>
        <row r="256">
          <cell r="R256">
            <v>4417994.12</v>
          </cell>
          <cell r="S256">
            <v>4244405.35</v>
          </cell>
          <cell r="T256">
            <v>4410152.44</v>
          </cell>
          <cell r="U256">
            <v>4607093.16</v>
          </cell>
          <cell r="V256">
            <v>4715932.38</v>
          </cell>
          <cell r="W256">
            <v>4501050.78</v>
          </cell>
          <cell r="X256">
            <v>4590097.07</v>
          </cell>
          <cell r="Y256">
            <v>4795002.27</v>
          </cell>
          <cell r="Z256">
            <v>5025271.35</v>
          </cell>
          <cell r="AA256">
            <v>5340321.97</v>
          </cell>
          <cell r="AB256">
            <v>5431759.76</v>
          </cell>
          <cell r="AC256">
            <v>5813712.14</v>
          </cell>
        </row>
        <row r="257">
          <cell r="R257">
            <v>17264.25</v>
          </cell>
          <cell r="S257">
            <v>17264.25</v>
          </cell>
          <cell r="T257">
            <v>17071.24</v>
          </cell>
          <cell r="U257">
            <v>0</v>
          </cell>
          <cell r="V257">
            <v>0</v>
          </cell>
          <cell r="W257">
            <v>5326.65</v>
          </cell>
          <cell r="X257">
            <v>6197.61</v>
          </cell>
          <cell r="Y257">
            <v>5994.18</v>
          </cell>
          <cell r="Z257">
            <v>6043.16</v>
          </cell>
          <cell r="AA257">
            <v>5920.46</v>
          </cell>
          <cell r="AB257">
            <v>5622.76</v>
          </cell>
          <cell r="AC257">
            <v>11509.75</v>
          </cell>
        </row>
        <row r="258">
          <cell r="R258">
            <v>0</v>
          </cell>
          <cell r="S258">
            <v>0</v>
          </cell>
          <cell r="T258">
            <v>0</v>
          </cell>
          <cell r="U258">
            <v>0</v>
          </cell>
          <cell r="V258">
            <v>0</v>
          </cell>
          <cell r="W258">
            <v>305</v>
          </cell>
          <cell r="X258">
            <v>305</v>
          </cell>
          <cell r="Y258">
            <v>0</v>
          </cell>
          <cell r="Z258">
            <v>0</v>
          </cell>
          <cell r="AA258">
            <v>0</v>
          </cell>
          <cell r="AB258">
            <v>0</v>
          </cell>
          <cell r="AC258">
            <v>0</v>
          </cell>
        </row>
        <row r="259">
          <cell r="R259">
            <v>0</v>
          </cell>
          <cell r="S259">
            <v>123900.91</v>
          </cell>
          <cell r="T259">
            <v>126519.14</v>
          </cell>
          <cell r="U259">
            <v>0</v>
          </cell>
          <cell r="V259">
            <v>58116.22</v>
          </cell>
          <cell r="W259">
            <v>0</v>
          </cell>
          <cell r="X259">
            <v>45346.15</v>
          </cell>
          <cell r="Y259">
            <v>45564.77</v>
          </cell>
          <cell r="Z259">
            <v>42737.64</v>
          </cell>
          <cell r="AA259">
            <v>0</v>
          </cell>
          <cell r="AB259">
            <v>47342.5</v>
          </cell>
          <cell r="AC259">
            <v>45204.47</v>
          </cell>
        </row>
        <row r="260">
          <cell r="R260">
            <v>9546880.22</v>
          </cell>
          <cell r="S260">
            <v>9560927.23</v>
          </cell>
          <cell r="T260">
            <v>10981546.21</v>
          </cell>
          <cell r="U260">
            <v>10275321.93</v>
          </cell>
          <cell r="V260">
            <v>12282219.56</v>
          </cell>
          <cell r="W260">
            <v>11604314.27</v>
          </cell>
          <cell r="X260">
            <v>10984031.36</v>
          </cell>
          <cell r="Y260">
            <v>9382520.04</v>
          </cell>
          <cell r="Z260">
            <v>11233094.51</v>
          </cell>
          <cell r="AA260">
            <v>9293783.07</v>
          </cell>
          <cell r="AB260">
            <v>7734180.77</v>
          </cell>
          <cell r="AC260">
            <v>10997239.45</v>
          </cell>
        </row>
        <row r="261">
          <cell r="R261">
            <v>65093539.77</v>
          </cell>
          <cell r="S261">
            <v>64822348.49</v>
          </cell>
          <cell r="T261">
            <v>62836406.34</v>
          </cell>
          <cell r="U261">
            <v>62836406.34</v>
          </cell>
          <cell r="V261">
            <v>62836406.34</v>
          </cell>
          <cell r="W261">
            <v>62836406.34</v>
          </cell>
          <cell r="X261">
            <v>62836406.34</v>
          </cell>
          <cell r="Y261">
            <v>62836406.34</v>
          </cell>
          <cell r="Z261">
            <v>62836406.34</v>
          </cell>
          <cell r="AA261">
            <v>62836406.34</v>
          </cell>
          <cell r="AB261">
            <v>62836406.34</v>
          </cell>
          <cell r="AC261">
            <v>62836406.34</v>
          </cell>
        </row>
        <row r="262">
          <cell r="R262">
            <v>1448.24</v>
          </cell>
          <cell r="S262">
            <v>1448.24</v>
          </cell>
          <cell r="T262">
            <v>0</v>
          </cell>
          <cell r="U262">
            <v>0</v>
          </cell>
          <cell r="V262">
            <v>0</v>
          </cell>
          <cell r="W262">
            <v>0</v>
          </cell>
          <cell r="X262">
            <v>0</v>
          </cell>
          <cell r="Y262">
            <v>0</v>
          </cell>
          <cell r="Z262">
            <v>0</v>
          </cell>
          <cell r="AA262">
            <v>0</v>
          </cell>
          <cell r="AB262">
            <v>0</v>
          </cell>
          <cell r="AC262">
            <v>0</v>
          </cell>
        </row>
        <row r="263">
          <cell r="R263">
            <v>0</v>
          </cell>
          <cell r="S263">
            <v>0</v>
          </cell>
          <cell r="T263">
            <v>0</v>
          </cell>
          <cell r="U263">
            <v>0</v>
          </cell>
          <cell r="V263">
            <v>0</v>
          </cell>
          <cell r="W263">
            <v>0</v>
          </cell>
          <cell r="X263">
            <v>0</v>
          </cell>
          <cell r="Y263">
            <v>0</v>
          </cell>
          <cell r="Z263">
            <v>0</v>
          </cell>
          <cell r="AA263">
            <v>0</v>
          </cell>
          <cell r="AB263">
            <v>0</v>
          </cell>
          <cell r="AC263">
            <v>0</v>
          </cell>
        </row>
        <row r="264"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0</v>
          </cell>
          <cell r="AB264">
            <v>0</v>
          </cell>
          <cell r="AC264">
            <v>0</v>
          </cell>
        </row>
        <row r="265">
          <cell r="R265">
            <v>0</v>
          </cell>
          <cell r="S265">
            <v>0</v>
          </cell>
          <cell r="T265">
            <v>0</v>
          </cell>
          <cell r="U265">
            <v>0</v>
          </cell>
          <cell r="V265">
            <v>0</v>
          </cell>
          <cell r="W265">
            <v>0</v>
          </cell>
          <cell r="X265">
            <v>0</v>
          </cell>
          <cell r="Y265">
            <v>0</v>
          </cell>
          <cell r="Z265">
            <v>0</v>
          </cell>
          <cell r="AA265">
            <v>0</v>
          </cell>
          <cell r="AB265">
            <v>0</v>
          </cell>
          <cell r="AC265">
            <v>0</v>
          </cell>
        </row>
        <row r="266">
          <cell r="R266">
            <v>0</v>
          </cell>
          <cell r="S266">
            <v>0</v>
          </cell>
          <cell r="T266">
            <v>0</v>
          </cell>
          <cell r="U266">
            <v>0</v>
          </cell>
          <cell r="V266">
            <v>0</v>
          </cell>
          <cell r="W266">
            <v>0</v>
          </cell>
          <cell r="X266">
            <v>0</v>
          </cell>
          <cell r="Y266">
            <v>0</v>
          </cell>
          <cell r="Z266">
            <v>0</v>
          </cell>
          <cell r="AA266">
            <v>0</v>
          </cell>
          <cell r="AB266">
            <v>0</v>
          </cell>
          <cell r="AC266">
            <v>0</v>
          </cell>
        </row>
        <row r="267"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  <cell r="AA267">
            <v>0</v>
          </cell>
          <cell r="AB267">
            <v>0</v>
          </cell>
          <cell r="AC267">
            <v>0</v>
          </cell>
        </row>
        <row r="268">
          <cell r="R268">
            <v>0</v>
          </cell>
          <cell r="S268">
            <v>0</v>
          </cell>
          <cell r="T268">
            <v>0</v>
          </cell>
          <cell r="U268">
            <v>0</v>
          </cell>
          <cell r="V268">
            <v>0</v>
          </cell>
          <cell r="W268">
            <v>0</v>
          </cell>
          <cell r="X268">
            <v>0</v>
          </cell>
          <cell r="Y268">
            <v>0</v>
          </cell>
          <cell r="Z268">
            <v>0</v>
          </cell>
          <cell r="AA268">
            <v>0</v>
          </cell>
          <cell r="AB268">
            <v>0</v>
          </cell>
          <cell r="AC268">
            <v>0</v>
          </cell>
        </row>
        <row r="269">
          <cell r="R269">
            <v>46944.1</v>
          </cell>
          <cell r="S269">
            <v>77961.98</v>
          </cell>
          <cell r="T269">
            <v>0</v>
          </cell>
          <cell r="U269">
            <v>58881.48</v>
          </cell>
          <cell r="V269">
            <v>105963</v>
          </cell>
          <cell r="W269">
            <v>0</v>
          </cell>
          <cell r="X269">
            <v>58748.72</v>
          </cell>
          <cell r="Y269">
            <v>0</v>
          </cell>
          <cell r="Z269">
            <v>0</v>
          </cell>
          <cell r="AA269">
            <v>51812.62</v>
          </cell>
          <cell r="AB269">
            <v>0</v>
          </cell>
          <cell r="AC269">
            <v>37507.38</v>
          </cell>
        </row>
        <row r="270">
          <cell r="R270">
            <v>333512.17</v>
          </cell>
          <cell r="S270">
            <v>266471.24</v>
          </cell>
          <cell r="T270">
            <v>246117.78</v>
          </cell>
          <cell r="U270">
            <v>292849.09</v>
          </cell>
          <cell r="V270">
            <v>319638.89</v>
          </cell>
          <cell r="W270">
            <v>332480.3</v>
          </cell>
          <cell r="X270">
            <v>369931.39</v>
          </cell>
          <cell r="Y270">
            <v>391391.75</v>
          </cell>
          <cell r="Z270">
            <v>522506.7</v>
          </cell>
          <cell r="AA270">
            <v>665145.58</v>
          </cell>
          <cell r="AB270">
            <v>690545.03</v>
          </cell>
          <cell r="AC270">
            <v>655619.65</v>
          </cell>
        </row>
        <row r="271">
          <cell r="R271">
            <v>1961.31</v>
          </cell>
          <cell r="S271">
            <v>1878.87</v>
          </cell>
          <cell r="T271">
            <v>2799.94</v>
          </cell>
          <cell r="U271">
            <v>2615.7</v>
          </cell>
          <cell r="V271">
            <v>2540.7</v>
          </cell>
          <cell r="W271">
            <v>2390.7</v>
          </cell>
          <cell r="X271">
            <v>2115.7</v>
          </cell>
          <cell r="Y271">
            <v>1890.7</v>
          </cell>
          <cell r="Z271">
            <v>1890.7</v>
          </cell>
          <cell r="AA271">
            <v>528.51</v>
          </cell>
          <cell r="AB271">
            <v>453.51</v>
          </cell>
          <cell r="AC271">
            <v>453.51</v>
          </cell>
        </row>
        <row r="272">
          <cell r="R272">
            <v>94807.26</v>
          </cell>
          <cell r="S272">
            <v>89808.06</v>
          </cell>
          <cell r="T272">
            <v>39435.36</v>
          </cell>
          <cell r="U272">
            <v>13979.92</v>
          </cell>
          <cell r="V272">
            <v>15914.9</v>
          </cell>
          <cell r="W272">
            <v>5425.88</v>
          </cell>
          <cell r="X272">
            <v>1936.49</v>
          </cell>
          <cell r="Y272">
            <v>880.55</v>
          </cell>
          <cell r="Z272">
            <v>1019.04</v>
          </cell>
          <cell r="AA272">
            <v>675.75</v>
          </cell>
          <cell r="AB272">
            <v>995.72</v>
          </cell>
          <cell r="AC272">
            <v>675.75</v>
          </cell>
        </row>
        <row r="273">
          <cell r="R273">
            <v>478405.92</v>
          </cell>
          <cell r="S273">
            <v>438847.89</v>
          </cell>
          <cell r="T273">
            <v>413378.66</v>
          </cell>
          <cell r="U273">
            <v>357134.88</v>
          </cell>
          <cell r="V273">
            <v>330335.99</v>
          </cell>
          <cell r="W273">
            <v>287472.37</v>
          </cell>
          <cell r="X273">
            <v>268903.78</v>
          </cell>
          <cell r="Y273">
            <v>256972.83</v>
          </cell>
          <cell r="Z273">
            <v>226925.56</v>
          </cell>
          <cell r="AA273">
            <v>203451.36</v>
          </cell>
          <cell r="AB273">
            <v>167261.44</v>
          </cell>
          <cell r="AC273">
            <v>156104.68</v>
          </cell>
        </row>
        <row r="274">
          <cell r="R274">
            <v>75346.46</v>
          </cell>
          <cell r="S274">
            <v>331091</v>
          </cell>
          <cell r="T274">
            <v>535324.87</v>
          </cell>
          <cell r="U274">
            <v>503768.29</v>
          </cell>
          <cell r="V274">
            <v>385533.27</v>
          </cell>
          <cell r="W274">
            <v>531164.63</v>
          </cell>
          <cell r="X274">
            <v>433839.65</v>
          </cell>
          <cell r="Y274">
            <v>264576.9</v>
          </cell>
          <cell r="Z274">
            <v>532630.85</v>
          </cell>
          <cell r="AA274">
            <v>392597.86</v>
          </cell>
          <cell r="AB274">
            <v>179544.63</v>
          </cell>
          <cell r="AC274">
            <v>589513.21</v>
          </cell>
        </row>
        <row r="275"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  <cell r="AA275">
            <v>0</v>
          </cell>
          <cell r="AB275">
            <v>0</v>
          </cell>
          <cell r="AC275">
            <v>0</v>
          </cell>
        </row>
        <row r="276">
          <cell r="R276">
            <v>0</v>
          </cell>
          <cell r="S276">
            <v>0</v>
          </cell>
          <cell r="T276">
            <v>0</v>
          </cell>
          <cell r="U276">
            <v>0</v>
          </cell>
          <cell r="V276">
            <v>0</v>
          </cell>
          <cell r="W276">
            <v>0</v>
          </cell>
          <cell r="X276">
            <v>0</v>
          </cell>
          <cell r="Y276">
            <v>0</v>
          </cell>
          <cell r="Z276">
            <v>0</v>
          </cell>
          <cell r="AA276">
            <v>0</v>
          </cell>
          <cell r="AB276">
            <v>0</v>
          </cell>
          <cell r="AC276">
            <v>0</v>
          </cell>
        </row>
        <row r="277">
          <cell r="R277">
            <v>678889.25</v>
          </cell>
          <cell r="S277">
            <v>678889.25</v>
          </cell>
          <cell r="T277">
            <v>678889.25</v>
          </cell>
          <cell r="U277">
            <v>678889.25</v>
          </cell>
          <cell r="V277">
            <v>678889.25</v>
          </cell>
          <cell r="W277">
            <v>678889.25</v>
          </cell>
          <cell r="X277">
            <v>678889.25</v>
          </cell>
          <cell r="Y277">
            <v>516927.66</v>
          </cell>
          <cell r="Z277">
            <v>461865.66</v>
          </cell>
          <cell r="AA277">
            <v>516927.66</v>
          </cell>
          <cell r="AB277">
            <v>516927.66</v>
          </cell>
          <cell r="AC277">
            <v>516927.66</v>
          </cell>
        </row>
        <row r="278">
          <cell r="R278">
            <v>99497.51</v>
          </cell>
          <cell r="S278">
            <v>88642.77</v>
          </cell>
          <cell r="T278">
            <v>175941.5</v>
          </cell>
          <cell r="U278">
            <v>82199.9</v>
          </cell>
          <cell r="V278">
            <v>80791.86</v>
          </cell>
          <cell r="W278">
            <v>56155.35</v>
          </cell>
          <cell r="X278">
            <v>62977.97</v>
          </cell>
          <cell r="Y278">
            <v>80864.39</v>
          </cell>
          <cell r="Z278">
            <v>158333.84</v>
          </cell>
          <cell r="AA278">
            <v>71311.03</v>
          </cell>
          <cell r="AB278">
            <v>156747.56</v>
          </cell>
          <cell r="AC278">
            <v>82289.5</v>
          </cell>
        </row>
        <row r="279">
          <cell r="R279">
            <v>0</v>
          </cell>
          <cell r="S279">
            <v>0</v>
          </cell>
          <cell r="T279">
            <v>0</v>
          </cell>
          <cell r="U279">
            <v>0</v>
          </cell>
          <cell r="V279">
            <v>0</v>
          </cell>
          <cell r="W279">
            <v>0</v>
          </cell>
          <cell r="X279">
            <v>0</v>
          </cell>
          <cell r="Y279">
            <v>0</v>
          </cell>
          <cell r="Z279">
            <v>0</v>
          </cell>
          <cell r="AA279">
            <v>0</v>
          </cell>
          <cell r="AB279">
            <v>0</v>
          </cell>
          <cell r="AC279">
            <v>0</v>
          </cell>
        </row>
        <row r="280"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0</v>
          </cell>
          <cell r="AB280">
            <v>0</v>
          </cell>
          <cell r="AC280">
            <v>0</v>
          </cell>
        </row>
        <row r="281"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</row>
        <row r="282">
          <cell r="R282">
            <v>-948447.56</v>
          </cell>
          <cell r="S282">
            <v>-902401.82</v>
          </cell>
          <cell r="T282">
            <v>-818691.45</v>
          </cell>
          <cell r="U282">
            <v>-718519.3</v>
          </cell>
          <cell r="V282">
            <v>-705506.51</v>
          </cell>
          <cell r="W282">
            <v>-670255.8</v>
          </cell>
          <cell r="X282">
            <v>-562548.38</v>
          </cell>
          <cell r="Y282">
            <v>-556638.68</v>
          </cell>
          <cell r="Z282">
            <v>-516022.5</v>
          </cell>
          <cell r="AA282">
            <v>-552130.57</v>
          </cell>
          <cell r="AB282">
            <v>-652576.75</v>
          </cell>
          <cell r="AC282">
            <v>-733329.84</v>
          </cell>
        </row>
        <row r="283">
          <cell r="R283">
            <v>0</v>
          </cell>
          <cell r="S283">
            <v>0</v>
          </cell>
          <cell r="T283">
            <v>0</v>
          </cell>
          <cell r="U283">
            <v>0</v>
          </cell>
          <cell r="V283">
            <v>0</v>
          </cell>
          <cell r="W283">
            <v>0</v>
          </cell>
          <cell r="X283">
            <v>0</v>
          </cell>
          <cell r="Y283">
            <v>0</v>
          </cell>
          <cell r="Z283">
            <v>0</v>
          </cell>
          <cell r="AA283">
            <v>0</v>
          </cell>
          <cell r="AB283">
            <v>0</v>
          </cell>
          <cell r="AC283">
            <v>0</v>
          </cell>
        </row>
        <row r="284">
          <cell r="R284">
            <v>-551163.33</v>
          </cell>
          <cell r="S284">
            <v>-512678.95</v>
          </cell>
          <cell r="T284">
            <v>-415797.28</v>
          </cell>
          <cell r="U284">
            <v>-311217.99</v>
          </cell>
          <cell r="V284">
            <v>-253137.69</v>
          </cell>
          <cell r="W284">
            <v>-184800.41</v>
          </cell>
          <cell r="X284">
            <v>-108200.94</v>
          </cell>
          <cell r="Y284">
            <v>-39851.68</v>
          </cell>
          <cell r="Z284">
            <v>-178753.09</v>
          </cell>
          <cell r="AA284">
            <v>-202349.83</v>
          </cell>
          <cell r="AB284">
            <v>-334705</v>
          </cell>
          <cell r="AC284">
            <v>-424703.92</v>
          </cell>
        </row>
        <row r="285">
          <cell r="R285">
            <v>-41487700</v>
          </cell>
          <cell r="S285">
            <v>-41487700</v>
          </cell>
          <cell r="T285">
            <v>-41487700</v>
          </cell>
          <cell r="U285">
            <v>-41487700</v>
          </cell>
          <cell r="V285">
            <v>-41487700</v>
          </cell>
          <cell r="W285">
            <v>-41487700</v>
          </cell>
          <cell r="X285">
            <v>-41487700</v>
          </cell>
          <cell r="Y285">
            <v>-41487700</v>
          </cell>
          <cell r="Z285">
            <v>-41487700</v>
          </cell>
          <cell r="AA285">
            <v>-41487700</v>
          </cell>
          <cell r="AB285">
            <v>-41487700</v>
          </cell>
          <cell r="AC285">
            <v>-41487700</v>
          </cell>
        </row>
        <row r="286"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0</v>
          </cell>
          <cell r="AB286">
            <v>0</v>
          </cell>
          <cell r="AC286">
            <v>0</v>
          </cell>
        </row>
        <row r="287">
          <cell r="R287">
            <v>1198763</v>
          </cell>
          <cell r="S287">
            <v>1144645</v>
          </cell>
          <cell r="T287">
            <v>1029248</v>
          </cell>
          <cell r="U287">
            <v>914498</v>
          </cell>
          <cell r="V287">
            <v>885225</v>
          </cell>
          <cell r="W287">
            <v>846972</v>
          </cell>
          <cell r="X287">
            <v>871272</v>
          </cell>
          <cell r="Y287">
            <v>859993</v>
          </cell>
          <cell r="Z287">
            <v>836195</v>
          </cell>
          <cell r="AA287">
            <v>939462</v>
          </cell>
          <cell r="AB287">
            <v>1064705</v>
          </cell>
          <cell r="AC287">
            <v>1157249</v>
          </cell>
        </row>
        <row r="288">
          <cell r="R288">
            <v>897000</v>
          </cell>
          <cell r="S288">
            <v>835293</v>
          </cell>
          <cell r="T288">
            <v>679513</v>
          </cell>
          <cell r="U288">
            <v>514088</v>
          </cell>
          <cell r="V288">
            <v>420315</v>
          </cell>
          <cell r="W288">
            <v>312636</v>
          </cell>
          <cell r="X288">
            <v>253095</v>
          </cell>
          <cell r="Y288">
            <v>248964</v>
          </cell>
          <cell r="Z288">
            <v>291892</v>
          </cell>
          <cell r="AA288">
            <v>481250</v>
          </cell>
          <cell r="AB288">
            <v>769034</v>
          </cell>
          <cell r="AC288">
            <v>952084</v>
          </cell>
        </row>
        <row r="289">
          <cell r="R289">
            <v>0</v>
          </cell>
          <cell r="S289">
            <v>0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0</v>
          </cell>
          <cell r="Y289">
            <v>0</v>
          </cell>
          <cell r="Z289">
            <v>0</v>
          </cell>
          <cell r="AA289">
            <v>0</v>
          </cell>
          <cell r="AB289">
            <v>0</v>
          </cell>
          <cell r="AC289">
            <v>0</v>
          </cell>
        </row>
        <row r="290">
          <cell r="R290">
            <v>-701183.27</v>
          </cell>
          <cell r="S290">
            <v>-684896.4</v>
          </cell>
          <cell r="T290">
            <v>-715177.17</v>
          </cell>
          <cell r="U290">
            <v>-713643.75</v>
          </cell>
          <cell r="V290">
            <v>-700939.45</v>
          </cell>
          <cell r="W290">
            <v>-686147.48</v>
          </cell>
          <cell r="X290">
            <v>-697155.17</v>
          </cell>
          <cell r="Y290">
            <v>-713368.59</v>
          </cell>
          <cell r="Z290">
            <v>-718827.54</v>
          </cell>
          <cell r="AA290">
            <v>-732267.31</v>
          </cell>
          <cell r="AB290">
            <v>-743188.76</v>
          </cell>
          <cell r="AC290">
            <v>-781473.28</v>
          </cell>
        </row>
        <row r="291">
          <cell r="R291">
            <v>0</v>
          </cell>
          <cell r="S291">
            <v>0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0</v>
          </cell>
          <cell r="Y291">
            <v>0</v>
          </cell>
          <cell r="Z291">
            <v>0</v>
          </cell>
          <cell r="AA291">
            <v>-98.75</v>
          </cell>
          <cell r="AB291">
            <v>-98.75</v>
          </cell>
          <cell r="AC291">
            <v>-98.75</v>
          </cell>
        </row>
        <row r="292">
          <cell r="R292">
            <v>40604.21</v>
          </cell>
          <cell r="S292">
            <v>105045.51</v>
          </cell>
          <cell r="T292">
            <v>65107.58</v>
          </cell>
          <cell r="U292">
            <v>44985.57</v>
          </cell>
          <cell r="V292">
            <v>52251.15</v>
          </cell>
          <cell r="W292">
            <v>-12573.2</v>
          </cell>
          <cell r="X292">
            <v>-40925.29</v>
          </cell>
          <cell r="Y292">
            <v>0</v>
          </cell>
          <cell r="Z292">
            <v>23395.59</v>
          </cell>
          <cell r="AA292">
            <v>27069.1</v>
          </cell>
          <cell r="AB292">
            <v>17671.91</v>
          </cell>
          <cell r="AC292">
            <v>24431.09</v>
          </cell>
        </row>
        <row r="293">
          <cell r="R293">
            <v>-1850.15</v>
          </cell>
          <cell r="S293">
            <v>-1900.15</v>
          </cell>
          <cell r="T293">
            <v>-3045.5</v>
          </cell>
          <cell r="U293">
            <v>-3045.5</v>
          </cell>
          <cell r="V293">
            <v>-3045.5</v>
          </cell>
          <cell r="W293">
            <v>-3045.5</v>
          </cell>
          <cell r="X293">
            <v>-3045.5</v>
          </cell>
          <cell r="Y293">
            <v>0</v>
          </cell>
          <cell r="Z293">
            <v>0</v>
          </cell>
          <cell r="AA293">
            <v>-4636.7</v>
          </cell>
          <cell r="AB293">
            <v>-4636.7</v>
          </cell>
          <cell r="AC293">
            <v>0</v>
          </cell>
        </row>
        <row r="294">
          <cell r="R294">
            <v>14632.24</v>
          </cell>
          <cell r="S294">
            <v>-8597.11</v>
          </cell>
          <cell r="T294">
            <v>-9071.18</v>
          </cell>
          <cell r="U294">
            <v>-19781.01</v>
          </cell>
          <cell r="V294">
            <v>-23183.19</v>
          </cell>
          <cell r="W294">
            <v>-24647.16</v>
          </cell>
          <cell r="X294">
            <v>-25691.33</v>
          </cell>
          <cell r="Y294">
            <v>-966.13</v>
          </cell>
          <cell r="Z294">
            <v>-245.34</v>
          </cell>
          <cell r="AA294">
            <v>-523.58</v>
          </cell>
          <cell r="AB294">
            <v>-5884.15</v>
          </cell>
          <cell r="AC294">
            <v>0</v>
          </cell>
        </row>
        <row r="295"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A295">
            <v>0</v>
          </cell>
          <cell r="AB295">
            <v>0</v>
          </cell>
          <cell r="AC295">
            <v>0</v>
          </cell>
        </row>
        <row r="296">
          <cell r="R296">
            <v>-333512.17</v>
          </cell>
          <cell r="S296">
            <v>-266471.24</v>
          </cell>
          <cell r="T296">
            <v>-246117.78</v>
          </cell>
          <cell r="U296">
            <v>-292849.09</v>
          </cell>
          <cell r="V296">
            <v>-319638.89</v>
          </cell>
          <cell r="W296">
            <v>-332480.3</v>
          </cell>
          <cell r="X296">
            <v>-369931.39</v>
          </cell>
          <cell r="Y296">
            <v>-391391.75</v>
          </cell>
          <cell r="Z296">
            <v>-522506.7</v>
          </cell>
          <cell r="AA296">
            <v>-665145.58</v>
          </cell>
          <cell r="AB296">
            <v>-690545.03</v>
          </cell>
          <cell r="AC296">
            <v>-655619.65</v>
          </cell>
        </row>
        <row r="297">
          <cell r="R297">
            <v>11771082.97</v>
          </cell>
          <cell r="S297">
            <v>11912914.84</v>
          </cell>
          <cell r="T297">
            <v>13739925.58</v>
          </cell>
          <cell r="U297">
            <v>14598570.12</v>
          </cell>
          <cell r="V297">
            <v>14862263.25</v>
          </cell>
          <cell r="W297">
            <v>15105201.79</v>
          </cell>
          <cell r="X297">
            <v>15589500.42</v>
          </cell>
          <cell r="Y297">
            <v>16207491.12</v>
          </cell>
          <cell r="Z297">
            <v>16898312.44</v>
          </cell>
          <cell r="AA297">
            <v>17630813.37</v>
          </cell>
          <cell r="AB297">
            <v>16090573.65</v>
          </cell>
          <cell r="AC297">
            <v>17089938.81</v>
          </cell>
        </row>
        <row r="298">
          <cell r="R298">
            <v>0</v>
          </cell>
          <cell r="S298">
            <v>0</v>
          </cell>
          <cell r="T298">
            <v>0</v>
          </cell>
          <cell r="U298">
            <v>0</v>
          </cell>
          <cell r="V298">
            <v>0</v>
          </cell>
          <cell r="W298">
            <v>0</v>
          </cell>
          <cell r="X298">
            <v>0</v>
          </cell>
          <cell r="Y298">
            <v>0</v>
          </cell>
          <cell r="Z298">
            <v>0</v>
          </cell>
          <cell r="AA298">
            <v>0</v>
          </cell>
          <cell r="AB298">
            <v>0</v>
          </cell>
          <cell r="AC298">
            <v>0</v>
          </cell>
        </row>
        <row r="299">
          <cell r="R299">
            <v>636382.17</v>
          </cell>
          <cell r="S299">
            <v>639360.43</v>
          </cell>
          <cell r="T299">
            <v>619039.8</v>
          </cell>
          <cell r="U299">
            <v>706882.76</v>
          </cell>
          <cell r="V299">
            <v>613021.3</v>
          </cell>
          <cell r="W299">
            <v>777048.26</v>
          </cell>
          <cell r="X299">
            <v>773023.27</v>
          </cell>
          <cell r="Y299">
            <v>657229.86</v>
          </cell>
          <cell r="Z299">
            <v>753435.02</v>
          </cell>
          <cell r="AA299">
            <v>794712.38</v>
          </cell>
          <cell r="AB299">
            <v>740137</v>
          </cell>
          <cell r="AC299">
            <v>792223.97</v>
          </cell>
        </row>
        <row r="300">
          <cell r="R300">
            <v>717940.84</v>
          </cell>
          <cell r="S300">
            <v>717845.17</v>
          </cell>
          <cell r="T300">
            <v>825920.05</v>
          </cell>
          <cell r="U300">
            <v>858343.1</v>
          </cell>
          <cell r="V300">
            <v>789731.98</v>
          </cell>
          <cell r="W300">
            <v>850956.27</v>
          </cell>
          <cell r="X300">
            <v>909682.72</v>
          </cell>
          <cell r="Y300">
            <v>968409.17</v>
          </cell>
          <cell r="Z300">
            <v>1060390.13</v>
          </cell>
          <cell r="AA300">
            <v>770338.57</v>
          </cell>
          <cell r="AB300">
            <v>804945.9</v>
          </cell>
          <cell r="AC300">
            <v>800345.5</v>
          </cell>
        </row>
        <row r="301">
          <cell r="R301">
            <v>122373.99</v>
          </cell>
          <cell r="S301">
            <v>131034.99</v>
          </cell>
          <cell r="T301">
            <v>118055.99</v>
          </cell>
          <cell r="U301">
            <v>112478.99</v>
          </cell>
          <cell r="V301">
            <v>125978.99</v>
          </cell>
          <cell r="W301">
            <v>115760.99</v>
          </cell>
          <cell r="X301">
            <v>144639.99</v>
          </cell>
          <cell r="Y301">
            <v>147258.99</v>
          </cell>
          <cell r="Z301">
            <v>164911.99</v>
          </cell>
          <cell r="AA301">
            <v>153655.99</v>
          </cell>
          <cell r="AB301">
            <v>147117.99</v>
          </cell>
          <cell r="AC301">
            <v>173620.99</v>
          </cell>
        </row>
        <row r="302">
          <cell r="R302">
            <v>21561.8</v>
          </cell>
          <cell r="S302">
            <v>21561.8</v>
          </cell>
          <cell r="T302">
            <v>21561.8</v>
          </cell>
          <cell r="U302">
            <v>19825.96</v>
          </cell>
          <cell r="V302">
            <v>19825.96</v>
          </cell>
          <cell r="W302">
            <v>19153.58</v>
          </cell>
          <cell r="X302">
            <v>19153.58</v>
          </cell>
          <cell r="Y302">
            <v>19090.01</v>
          </cell>
          <cell r="Z302">
            <v>18945.45</v>
          </cell>
          <cell r="AA302">
            <v>17404.74</v>
          </cell>
          <cell r="AB302">
            <v>17404.74</v>
          </cell>
          <cell r="AC302">
            <v>30881.83</v>
          </cell>
        </row>
        <row r="303">
          <cell r="R303">
            <v>0</v>
          </cell>
          <cell r="S303">
            <v>0</v>
          </cell>
          <cell r="T303">
            <v>0</v>
          </cell>
          <cell r="U303">
            <v>0</v>
          </cell>
          <cell r="V303">
            <v>0</v>
          </cell>
          <cell r="W303">
            <v>0</v>
          </cell>
          <cell r="X303">
            <v>0</v>
          </cell>
          <cell r="Y303">
            <v>0</v>
          </cell>
          <cell r="Z303">
            <v>0</v>
          </cell>
          <cell r="AA303">
            <v>0</v>
          </cell>
          <cell r="AB303">
            <v>0</v>
          </cell>
          <cell r="AC303">
            <v>0</v>
          </cell>
        </row>
        <row r="304">
          <cell r="R304">
            <v>3629805.81</v>
          </cell>
          <cell r="S304">
            <v>3626506.15</v>
          </cell>
          <cell r="T304">
            <v>3626506.15</v>
          </cell>
          <cell r="U304">
            <v>3626506.15</v>
          </cell>
          <cell r="V304">
            <v>3626506.15</v>
          </cell>
          <cell r="W304">
            <v>3614622.28</v>
          </cell>
          <cell r="X304">
            <v>3614622.28</v>
          </cell>
          <cell r="Y304">
            <v>3614622.28</v>
          </cell>
          <cell r="Z304">
            <v>3612183.35</v>
          </cell>
          <cell r="AA304">
            <v>3612183.35</v>
          </cell>
          <cell r="AB304">
            <v>3599219.6</v>
          </cell>
          <cell r="AC304">
            <v>3583811.65</v>
          </cell>
        </row>
        <row r="305">
          <cell r="R305">
            <v>873605.52</v>
          </cell>
          <cell r="S305">
            <v>873605.52</v>
          </cell>
          <cell r="T305">
            <v>862194.12</v>
          </cell>
          <cell r="U305">
            <v>862194.12</v>
          </cell>
          <cell r="V305">
            <v>862194.12</v>
          </cell>
          <cell r="W305">
            <v>862194.12</v>
          </cell>
          <cell r="X305">
            <v>858652.59</v>
          </cell>
          <cell r="Y305">
            <v>858652.59</v>
          </cell>
          <cell r="Z305">
            <v>858652.59</v>
          </cell>
          <cell r="AA305">
            <v>858652.59</v>
          </cell>
          <cell r="AB305">
            <v>846265.18</v>
          </cell>
          <cell r="AC305">
            <v>846265.18</v>
          </cell>
        </row>
        <row r="306"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  <cell r="AA306">
            <v>0</v>
          </cell>
          <cell r="AB306">
            <v>0</v>
          </cell>
          <cell r="AC306">
            <v>0</v>
          </cell>
        </row>
        <row r="307">
          <cell r="R307">
            <v>2194343.84</v>
          </cell>
          <cell r="S307">
            <v>2180402.28</v>
          </cell>
          <cell r="T307">
            <v>2150725.31</v>
          </cell>
          <cell r="U307">
            <v>2147321.31</v>
          </cell>
          <cell r="V307">
            <v>2147321.31</v>
          </cell>
          <cell r="W307">
            <v>2147321.31</v>
          </cell>
          <cell r="X307">
            <v>2147321.31</v>
          </cell>
          <cell r="Y307">
            <v>1903951.96</v>
          </cell>
          <cell r="Z307">
            <v>1903951.96</v>
          </cell>
          <cell r="AA307">
            <v>1903951.96</v>
          </cell>
          <cell r="AB307">
            <v>1894771.35</v>
          </cell>
          <cell r="AC307">
            <v>1894771.35</v>
          </cell>
        </row>
        <row r="308"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A308">
            <v>0</v>
          </cell>
          <cell r="AB308">
            <v>0</v>
          </cell>
          <cell r="AC308">
            <v>0</v>
          </cell>
        </row>
        <row r="309"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-79023.04</v>
          </cell>
          <cell r="W309">
            <v>-276.92</v>
          </cell>
          <cell r="X309">
            <v>23655.29</v>
          </cell>
          <cell r="Y309">
            <v>115715.79</v>
          </cell>
          <cell r="Z309">
            <v>213793.86</v>
          </cell>
          <cell r="AA309">
            <v>112862.41</v>
          </cell>
          <cell r="AB309">
            <v>127755.82</v>
          </cell>
          <cell r="AC309">
            <v>221376.91</v>
          </cell>
        </row>
        <row r="310">
          <cell r="R310">
            <v>354008.19</v>
          </cell>
          <cell r="S310">
            <v>354008.19</v>
          </cell>
          <cell r="T310">
            <v>354008.19</v>
          </cell>
          <cell r="U310">
            <v>354008.19</v>
          </cell>
          <cell r="V310">
            <v>354008.19</v>
          </cell>
          <cell r="W310">
            <v>354008.19</v>
          </cell>
          <cell r="X310">
            <v>354008.19</v>
          </cell>
          <cell r="Y310">
            <v>354008.19</v>
          </cell>
          <cell r="Z310">
            <v>354008.19</v>
          </cell>
          <cell r="AA310">
            <v>354008.19</v>
          </cell>
          <cell r="AB310">
            <v>354008.19</v>
          </cell>
          <cell r="AC310">
            <v>295632.84</v>
          </cell>
        </row>
        <row r="311"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0</v>
          </cell>
          <cell r="AC311">
            <v>0</v>
          </cell>
        </row>
        <row r="312"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0</v>
          </cell>
          <cell r="AB312">
            <v>0</v>
          </cell>
          <cell r="AC312">
            <v>0</v>
          </cell>
        </row>
        <row r="313">
          <cell r="R313">
            <v>73.08</v>
          </cell>
          <cell r="S313">
            <v>279.45</v>
          </cell>
          <cell r="T313">
            <v>377.08</v>
          </cell>
          <cell r="U313">
            <v>377.08</v>
          </cell>
          <cell r="V313">
            <v>288.32</v>
          </cell>
          <cell r="W313">
            <v>-3895.86</v>
          </cell>
          <cell r="X313">
            <v>-3651.01</v>
          </cell>
          <cell r="Y313">
            <v>-3651.01</v>
          </cell>
          <cell r="Z313">
            <v>-18.21</v>
          </cell>
          <cell r="AA313">
            <v>-18.21</v>
          </cell>
          <cell r="AB313">
            <v>0</v>
          </cell>
          <cell r="AC313">
            <v>-66.67</v>
          </cell>
        </row>
        <row r="314"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  <cell r="AA314">
            <v>0</v>
          </cell>
          <cell r="AB314">
            <v>0</v>
          </cell>
          <cell r="AC314">
            <v>0</v>
          </cell>
        </row>
        <row r="315">
          <cell r="R315">
            <v>1984.66</v>
          </cell>
          <cell r="S315">
            <v>3124.74</v>
          </cell>
          <cell r="T315">
            <v>2993.4</v>
          </cell>
          <cell r="U315">
            <v>3874.11</v>
          </cell>
          <cell r="V315">
            <v>4031.6</v>
          </cell>
          <cell r="W315">
            <v>4031.6</v>
          </cell>
          <cell r="X315">
            <v>-4.33</v>
          </cell>
          <cell r="Y315">
            <v>0</v>
          </cell>
          <cell r="Z315">
            <v>0</v>
          </cell>
          <cell r="AA315">
            <v>0</v>
          </cell>
          <cell r="AB315">
            <v>-45.3</v>
          </cell>
          <cell r="AC315">
            <v>0</v>
          </cell>
        </row>
        <row r="316">
          <cell r="R316">
            <v>127752.11</v>
          </cell>
          <cell r="S316">
            <v>132834.11</v>
          </cell>
          <cell r="T316">
            <v>140727.11</v>
          </cell>
          <cell r="U316">
            <v>131404.11</v>
          </cell>
          <cell r="V316">
            <v>125325.11</v>
          </cell>
          <cell r="W316">
            <v>124639.11</v>
          </cell>
          <cell r="X316">
            <v>133730.11</v>
          </cell>
          <cell r="Y316">
            <v>124673.11</v>
          </cell>
          <cell r="Z316">
            <v>167013.11</v>
          </cell>
          <cell r="AA316">
            <v>162561.11</v>
          </cell>
          <cell r="AB316">
            <v>181197.11</v>
          </cell>
          <cell r="AC316">
            <v>175069.11</v>
          </cell>
        </row>
        <row r="317"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  <cell r="AA317">
            <v>0</v>
          </cell>
          <cell r="AB317">
            <v>0</v>
          </cell>
          <cell r="AC317">
            <v>0</v>
          </cell>
        </row>
        <row r="318">
          <cell r="R318">
            <v>1327239.27</v>
          </cell>
          <cell r="S318">
            <v>1327239.27</v>
          </cell>
          <cell r="T318">
            <v>1332221.57</v>
          </cell>
          <cell r="U318">
            <v>1332221.57</v>
          </cell>
          <cell r="V318">
            <v>1332221.57</v>
          </cell>
          <cell r="W318">
            <v>1340491.23</v>
          </cell>
          <cell r="X318">
            <v>1340491.23</v>
          </cell>
          <cell r="Y318">
            <v>1340491.23</v>
          </cell>
          <cell r="Z318">
            <v>1340727.78</v>
          </cell>
          <cell r="AA318">
            <v>1340727.78</v>
          </cell>
          <cell r="AB318">
            <v>1340727.78</v>
          </cell>
          <cell r="AC318">
            <v>1325455.02</v>
          </cell>
        </row>
        <row r="319">
          <cell r="R319">
            <v>484951.19</v>
          </cell>
          <cell r="S319">
            <v>484951.19</v>
          </cell>
          <cell r="T319">
            <v>484951.19</v>
          </cell>
          <cell r="U319">
            <v>484951.19</v>
          </cell>
          <cell r="V319">
            <v>483310.98</v>
          </cell>
          <cell r="W319">
            <v>483310.98</v>
          </cell>
          <cell r="X319">
            <v>482217.52</v>
          </cell>
          <cell r="Y319">
            <v>481124.06</v>
          </cell>
          <cell r="Z319">
            <v>481124.06</v>
          </cell>
          <cell r="AA319">
            <v>481124.06</v>
          </cell>
          <cell r="AB319">
            <v>480577.32</v>
          </cell>
          <cell r="AC319">
            <v>479483.86</v>
          </cell>
        </row>
        <row r="320">
          <cell r="R320">
            <v>689534.55</v>
          </cell>
          <cell r="S320">
            <v>176444.13</v>
          </cell>
          <cell r="T320">
            <v>71950.98</v>
          </cell>
          <cell r="U320">
            <v>232362.6</v>
          </cell>
          <cell r="V320">
            <v>172392.32</v>
          </cell>
          <cell r="W320">
            <v>405810.23</v>
          </cell>
          <cell r="X320">
            <v>308442.65</v>
          </cell>
          <cell r="Y320">
            <v>342808.47</v>
          </cell>
          <cell r="Z320">
            <v>1274.54</v>
          </cell>
          <cell r="AA320">
            <v>61554.24</v>
          </cell>
          <cell r="AB320">
            <v>1286.8</v>
          </cell>
          <cell r="AC320">
            <v>34476.46</v>
          </cell>
        </row>
        <row r="321"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  <cell r="AC321">
            <v>0</v>
          </cell>
        </row>
        <row r="322"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</row>
        <row r="323"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</row>
        <row r="324"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V324">
            <v>0</v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  <cell r="AA324">
            <v>0</v>
          </cell>
          <cell r="AB324">
            <v>0</v>
          </cell>
          <cell r="AC324">
            <v>0</v>
          </cell>
        </row>
        <row r="325"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  <cell r="AA325">
            <v>0</v>
          </cell>
          <cell r="AB325">
            <v>0</v>
          </cell>
          <cell r="AC325">
            <v>0</v>
          </cell>
        </row>
        <row r="326"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  <cell r="AA326">
            <v>0</v>
          </cell>
          <cell r="AB326">
            <v>0</v>
          </cell>
          <cell r="AC326">
            <v>0</v>
          </cell>
        </row>
        <row r="327"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</row>
        <row r="328">
          <cell r="R328">
            <v>5026498.06</v>
          </cell>
          <cell r="S328">
            <v>5184087.96</v>
          </cell>
          <cell r="T328">
            <v>5030758.57</v>
          </cell>
          <cell r="U328">
            <v>5177545.59</v>
          </cell>
          <cell r="V328">
            <v>5194629.55</v>
          </cell>
          <cell r="W328">
            <v>5145654.73</v>
          </cell>
          <cell r="X328">
            <v>5338066.72</v>
          </cell>
          <cell r="Y328">
            <v>5639524.29</v>
          </cell>
          <cell r="Z328">
            <v>5671980.37</v>
          </cell>
          <cell r="AA328">
            <v>5848690.82</v>
          </cell>
          <cell r="AB328">
            <v>6125200.82</v>
          </cell>
          <cell r="AC328">
            <v>6102391.71</v>
          </cell>
        </row>
        <row r="329">
          <cell r="R329">
            <v>2876825.87</v>
          </cell>
          <cell r="S329">
            <v>2886782.87</v>
          </cell>
          <cell r="T329">
            <v>2908066.87</v>
          </cell>
          <cell r="U329">
            <v>2966562.87</v>
          </cell>
          <cell r="V329">
            <v>2929794.87</v>
          </cell>
          <cell r="W329">
            <v>2883968.87</v>
          </cell>
          <cell r="X329">
            <v>2910232.87</v>
          </cell>
          <cell r="Y329">
            <v>2939978.87</v>
          </cell>
          <cell r="Z329">
            <v>2947562.87</v>
          </cell>
          <cell r="AA329">
            <v>2946024.87</v>
          </cell>
          <cell r="AB329">
            <v>2965376.87</v>
          </cell>
          <cell r="AC329">
            <v>2946972.87</v>
          </cell>
        </row>
        <row r="330">
          <cell r="R330">
            <v>-5026498.06</v>
          </cell>
          <cell r="S330">
            <v>-5184087.96</v>
          </cell>
          <cell r="T330">
            <v>-5030758.57</v>
          </cell>
          <cell r="U330">
            <v>-5177545.59</v>
          </cell>
          <cell r="V330">
            <v>-5194629.55</v>
          </cell>
          <cell r="W330">
            <v>-5152139.11</v>
          </cell>
          <cell r="X330">
            <v>-5338066.72</v>
          </cell>
          <cell r="Y330">
            <v>-5640416.25</v>
          </cell>
          <cell r="Z330">
            <v>-5672872.33</v>
          </cell>
          <cell r="AA330">
            <v>-5849582.78</v>
          </cell>
          <cell r="AB330">
            <v>-6125200.82</v>
          </cell>
          <cell r="AC330">
            <v>-6102391.71</v>
          </cell>
        </row>
        <row r="331">
          <cell r="R331">
            <v>2222592.79</v>
          </cell>
          <cell r="S331">
            <v>2230062.79</v>
          </cell>
          <cell r="T331">
            <v>2246024.79</v>
          </cell>
          <cell r="U331">
            <v>2289897.79</v>
          </cell>
          <cell r="V331">
            <v>2262323.79</v>
          </cell>
          <cell r="W331">
            <v>2227956.79</v>
          </cell>
          <cell r="X331">
            <v>2247656.79</v>
          </cell>
          <cell r="Y331">
            <v>2269967.79</v>
          </cell>
          <cell r="Z331">
            <v>2275657.79</v>
          </cell>
          <cell r="AA331">
            <v>2274505.79</v>
          </cell>
          <cell r="AB331">
            <v>2289019.79</v>
          </cell>
          <cell r="AC331">
            <v>2275217.79</v>
          </cell>
        </row>
        <row r="332"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  <cell r="AA332">
            <v>0</v>
          </cell>
          <cell r="AB332">
            <v>0</v>
          </cell>
          <cell r="AC332">
            <v>0</v>
          </cell>
        </row>
        <row r="333">
          <cell r="R333">
            <v>12023641.85</v>
          </cell>
          <cell r="S333">
            <v>12079722.88</v>
          </cell>
          <cell r="T333">
            <v>12103290.72</v>
          </cell>
          <cell r="U333">
            <v>11767250.17</v>
          </cell>
          <cell r="V333">
            <v>12118123.88</v>
          </cell>
          <cell r="W333">
            <v>12128014.23</v>
          </cell>
          <cell r="X333">
            <v>12703908.22</v>
          </cell>
          <cell r="Y333">
            <v>13932732.8</v>
          </cell>
          <cell r="Z333">
            <v>14452396.43</v>
          </cell>
          <cell r="AA333">
            <v>15006854.12</v>
          </cell>
          <cell r="AB333">
            <v>13503424.57</v>
          </cell>
          <cell r="AC333">
            <v>14127941.86</v>
          </cell>
        </row>
        <row r="334">
          <cell r="R334">
            <v>4274442.41</v>
          </cell>
          <cell r="S334">
            <v>4194278.98</v>
          </cell>
          <cell r="T334">
            <v>4083677.73</v>
          </cell>
          <cell r="U334">
            <v>4346810.82</v>
          </cell>
          <cell r="V334">
            <v>4357783.96</v>
          </cell>
          <cell r="W334">
            <v>4378615.91</v>
          </cell>
          <cell r="X334">
            <v>4491843.67</v>
          </cell>
          <cell r="Y334">
            <v>4425247.22</v>
          </cell>
          <cell r="Z334">
            <v>4531704.03</v>
          </cell>
          <cell r="AA334">
            <v>4497525.11</v>
          </cell>
          <cell r="AB334">
            <v>4523453.17</v>
          </cell>
          <cell r="AC334">
            <v>4766364.96</v>
          </cell>
        </row>
        <row r="335">
          <cell r="R335">
            <v>2157014.95</v>
          </cell>
          <cell r="S335">
            <v>2133074.05</v>
          </cell>
          <cell r="T335">
            <v>2080017.53</v>
          </cell>
          <cell r="U335">
            <v>1978999.62</v>
          </cell>
          <cell r="V335">
            <v>2116735.15</v>
          </cell>
          <cell r="W335">
            <v>2128435.01</v>
          </cell>
          <cell r="X335">
            <v>2111747.38</v>
          </cell>
          <cell r="Y335">
            <v>2222194.11</v>
          </cell>
          <cell r="Z335">
            <v>2288468.09</v>
          </cell>
          <cell r="AA335">
            <v>2263237.8</v>
          </cell>
          <cell r="AB335">
            <v>2324446.05</v>
          </cell>
          <cell r="AC335">
            <v>2387278.23</v>
          </cell>
        </row>
        <row r="336">
          <cell r="R336">
            <v>2956608.28</v>
          </cell>
          <cell r="S336">
            <v>2962219.68</v>
          </cell>
          <cell r="T336">
            <v>2962219.68</v>
          </cell>
          <cell r="U336">
            <v>2962219.68</v>
          </cell>
          <cell r="V336">
            <v>2996892.47</v>
          </cell>
          <cell r="W336">
            <v>2996892.47</v>
          </cell>
          <cell r="X336">
            <v>2996892.47</v>
          </cell>
          <cell r="Y336">
            <v>3008988.47</v>
          </cell>
          <cell r="Z336">
            <v>3008988.47</v>
          </cell>
          <cell r="AA336">
            <v>3059383.14</v>
          </cell>
          <cell r="AB336">
            <v>3059383.14</v>
          </cell>
          <cell r="AC336">
            <v>3059383.14</v>
          </cell>
        </row>
        <row r="337">
          <cell r="R337">
            <v>0</v>
          </cell>
          <cell r="S337">
            <v>0</v>
          </cell>
          <cell r="T337">
            <v>0</v>
          </cell>
          <cell r="U337">
            <v>0</v>
          </cell>
          <cell r="V337">
            <v>0</v>
          </cell>
          <cell r="W337">
            <v>0</v>
          </cell>
          <cell r="X337">
            <v>0</v>
          </cell>
          <cell r="Y337">
            <v>0</v>
          </cell>
          <cell r="Z337">
            <v>0</v>
          </cell>
          <cell r="AA337">
            <v>0</v>
          </cell>
          <cell r="AB337">
            <v>0</v>
          </cell>
          <cell r="AC337">
            <v>0</v>
          </cell>
        </row>
        <row r="338">
          <cell r="R338">
            <v>1389612.78</v>
          </cell>
          <cell r="S338">
            <v>1316841.58</v>
          </cell>
          <cell r="T338">
            <v>1242237.14</v>
          </cell>
          <cell r="U338">
            <v>1130941.08</v>
          </cell>
          <cell r="V338">
            <v>1148415.87</v>
          </cell>
          <cell r="W338">
            <v>1010252.41</v>
          </cell>
          <cell r="X338">
            <v>927636.68</v>
          </cell>
          <cell r="Y338">
            <v>831929.04</v>
          </cell>
          <cell r="Z338">
            <v>1694071.65</v>
          </cell>
          <cell r="AA338">
            <v>1690360.13</v>
          </cell>
          <cell r="AB338">
            <v>1724878.92</v>
          </cell>
          <cell r="AC338">
            <v>1763925.68</v>
          </cell>
        </row>
        <row r="339">
          <cell r="R339">
            <v>0</v>
          </cell>
          <cell r="S339">
            <v>0</v>
          </cell>
          <cell r="T339">
            <v>0</v>
          </cell>
          <cell r="U339">
            <v>0</v>
          </cell>
          <cell r="V339">
            <v>0</v>
          </cell>
          <cell r="W339">
            <v>0</v>
          </cell>
          <cell r="X339">
            <v>0</v>
          </cell>
          <cell r="Y339">
            <v>0</v>
          </cell>
          <cell r="Z339">
            <v>0</v>
          </cell>
          <cell r="AA339">
            <v>0</v>
          </cell>
          <cell r="AB339">
            <v>0</v>
          </cell>
          <cell r="AC339">
            <v>0</v>
          </cell>
        </row>
        <row r="340">
          <cell r="R340">
            <v>218545.64</v>
          </cell>
          <cell r="S340">
            <v>227048.04</v>
          </cell>
          <cell r="T340">
            <v>222488.78</v>
          </cell>
          <cell r="U340">
            <v>206669.37</v>
          </cell>
          <cell r="V340">
            <v>213649.61</v>
          </cell>
          <cell r="W340">
            <v>237106.81</v>
          </cell>
          <cell r="X340">
            <v>270676.88</v>
          </cell>
          <cell r="Y340">
            <v>311314.08</v>
          </cell>
          <cell r="Z340">
            <v>311314.08</v>
          </cell>
          <cell r="AA340">
            <v>311314.08</v>
          </cell>
          <cell r="AB340">
            <v>311315.82</v>
          </cell>
          <cell r="AC340">
            <v>355864.87</v>
          </cell>
        </row>
        <row r="341">
          <cell r="R341">
            <v>42792.49</v>
          </cell>
          <cell r="S341">
            <v>45715.32</v>
          </cell>
          <cell r="T341">
            <v>49860.88</v>
          </cell>
          <cell r="U341">
            <v>48382.18</v>
          </cell>
          <cell r="V341">
            <v>48382.18</v>
          </cell>
          <cell r="W341">
            <v>49750.82</v>
          </cell>
          <cell r="X341">
            <v>46245.82</v>
          </cell>
          <cell r="Y341">
            <v>0</v>
          </cell>
          <cell r="Z341">
            <v>0</v>
          </cell>
          <cell r="AA341">
            <v>0</v>
          </cell>
          <cell r="AB341">
            <v>0</v>
          </cell>
          <cell r="AC341">
            <v>0</v>
          </cell>
        </row>
        <row r="342">
          <cell r="R342">
            <v>-21117.83</v>
          </cell>
          <cell r="S342">
            <v>-11726.21</v>
          </cell>
          <cell r="T342">
            <v>-10537.88</v>
          </cell>
          <cell r="U342">
            <v>-8463.7</v>
          </cell>
          <cell r="V342">
            <v>-8463.7</v>
          </cell>
          <cell r="W342">
            <v>-5355.28</v>
          </cell>
          <cell r="X342">
            <v>-3499.51</v>
          </cell>
          <cell r="Y342">
            <v>0</v>
          </cell>
          <cell r="Z342">
            <v>0</v>
          </cell>
          <cell r="AA342">
            <v>0</v>
          </cell>
          <cell r="AB342">
            <v>0</v>
          </cell>
          <cell r="AC342">
            <v>0</v>
          </cell>
        </row>
        <row r="343">
          <cell r="R343">
            <v>13367794.52</v>
          </cell>
          <cell r="S343">
            <v>8298625.12</v>
          </cell>
          <cell r="T343">
            <v>10703825.66</v>
          </cell>
          <cell r="U343">
            <v>15069363.23</v>
          </cell>
          <cell r="V343">
            <v>20461836.97</v>
          </cell>
          <cell r="W343">
            <v>21135555.96</v>
          </cell>
          <cell r="X343">
            <v>18991479.68</v>
          </cell>
          <cell r="Y343">
            <v>22704969.45</v>
          </cell>
          <cell r="Z343">
            <v>28118767.51</v>
          </cell>
          <cell r="AA343">
            <v>25314520.03</v>
          </cell>
          <cell r="AB343">
            <v>26119013.67</v>
          </cell>
          <cell r="AC343">
            <v>25718627.24</v>
          </cell>
        </row>
        <row r="344">
          <cell r="R344">
            <v>3265365.42</v>
          </cell>
          <cell r="S344">
            <v>3153390.53</v>
          </cell>
          <cell r="T344">
            <v>1928890.83</v>
          </cell>
          <cell r="U344">
            <v>1955319.85</v>
          </cell>
          <cell r="V344">
            <v>2052007.24</v>
          </cell>
          <cell r="W344">
            <v>7221982.25</v>
          </cell>
          <cell r="X344">
            <v>6050901.46</v>
          </cell>
          <cell r="Y344">
            <v>6143551.49</v>
          </cell>
          <cell r="Z344">
            <v>6155978.68</v>
          </cell>
          <cell r="AA344">
            <v>6161354.4</v>
          </cell>
          <cell r="AB344">
            <v>6409437.32</v>
          </cell>
          <cell r="AC344">
            <v>5852077.9</v>
          </cell>
        </row>
        <row r="345">
          <cell r="R345">
            <v>9805614.19</v>
          </cell>
          <cell r="S345">
            <v>8605986.98</v>
          </cell>
          <cell r="T345">
            <v>13883558.85</v>
          </cell>
          <cell r="U345">
            <v>15309021.7</v>
          </cell>
          <cell r="V345">
            <v>21248381.03</v>
          </cell>
          <cell r="W345">
            <v>26277347.73</v>
          </cell>
          <cell r="X345">
            <v>22711051.18</v>
          </cell>
          <cell r="Y345">
            <v>25001490.22</v>
          </cell>
          <cell r="Z345">
            <v>30076768.72</v>
          </cell>
          <cell r="AA345">
            <v>29835113.38</v>
          </cell>
          <cell r="AB345">
            <v>32734715.3</v>
          </cell>
          <cell r="AC345">
            <v>23050108.02</v>
          </cell>
        </row>
        <row r="346">
          <cell r="R346">
            <v>576201.3</v>
          </cell>
          <cell r="S346">
            <v>576201.3</v>
          </cell>
          <cell r="T346">
            <v>576201.3</v>
          </cell>
          <cell r="U346">
            <v>576201.3</v>
          </cell>
          <cell r="V346">
            <v>576201.3</v>
          </cell>
          <cell r="W346">
            <v>576201.3</v>
          </cell>
          <cell r="X346">
            <v>576201.3</v>
          </cell>
          <cell r="Y346">
            <v>576201.3</v>
          </cell>
          <cell r="Z346">
            <v>576201.3</v>
          </cell>
          <cell r="AA346">
            <v>576201.3</v>
          </cell>
          <cell r="AB346">
            <v>576201.3</v>
          </cell>
          <cell r="AC346">
            <v>576201.3</v>
          </cell>
        </row>
        <row r="347">
          <cell r="R347">
            <v>0</v>
          </cell>
          <cell r="S347">
            <v>0</v>
          </cell>
          <cell r="T347">
            <v>36683.36</v>
          </cell>
          <cell r="U347">
            <v>36683.36</v>
          </cell>
          <cell r="V347">
            <v>36683.36</v>
          </cell>
          <cell r="W347">
            <v>5585.41</v>
          </cell>
          <cell r="X347">
            <v>5585.41</v>
          </cell>
          <cell r="Y347">
            <v>5585.41</v>
          </cell>
          <cell r="Z347">
            <v>8909.38</v>
          </cell>
          <cell r="AA347">
            <v>8909.38</v>
          </cell>
          <cell r="AB347">
            <v>8909.38</v>
          </cell>
          <cell r="AC347">
            <v>44223.52</v>
          </cell>
        </row>
        <row r="348">
          <cell r="R348">
            <v>2131.67</v>
          </cell>
          <cell r="S348">
            <v>1065.82</v>
          </cell>
          <cell r="T348">
            <v>0</v>
          </cell>
          <cell r="U348">
            <v>9079.44</v>
          </cell>
          <cell r="V348">
            <v>8254.04</v>
          </cell>
          <cell r="W348">
            <v>7428.64</v>
          </cell>
          <cell r="X348">
            <v>6603.24</v>
          </cell>
          <cell r="Y348">
            <v>5777.84</v>
          </cell>
          <cell r="Z348">
            <v>4952.44</v>
          </cell>
          <cell r="AA348">
            <v>4127.04</v>
          </cell>
          <cell r="AB348">
            <v>3301.64</v>
          </cell>
          <cell r="AC348">
            <v>2476.24</v>
          </cell>
        </row>
        <row r="349">
          <cell r="R349">
            <v>0</v>
          </cell>
          <cell r="S349">
            <v>0</v>
          </cell>
          <cell r="T349">
            <v>0</v>
          </cell>
          <cell r="U349">
            <v>0</v>
          </cell>
          <cell r="V349">
            <v>0</v>
          </cell>
          <cell r="W349">
            <v>0</v>
          </cell>
          <cell r="X349">
            <v>0</v>
          </cell>
          <cell r="Y349">
            <v>0</v>
          </cell>
          <cell r="Z349">
            <v>0</v>
          </cell>
          <cell r="AA349">
            <v>0</v>
          </cell>
          <cell r="AB349">
            <v>0</v>
          </cell>
          <cell r="AC349">
            <v>0</v>
          </cell>
        </row>
        <row r="350">
          <cell r="R350">
            <v>1344380.09</v>
          </cell>
          <cell r="S350">
            <v>1203780.8</v>
          </cell>
          <cell r="T350">
            <v>1063181.51</v>
          </cell>
          <cell r="U350">
            <v>1042622.24</v>
          </cell>
          <cell r="V350">
            <v>899698.97</v>
          </cell>
          <cell r="W350">
            <v>756775.7</v>
          </cell>
          <cell r="X350">
            <v>613852.43</v>
          </cell>
          <cell r="Y350">
            <v>470929.16</v>
          </cell>
          <cell r="Z350">
            <v>326634.54</v>
          </cell>
          <cell r="AA350">
            <v>183711.27</v>
          </cell>
          <cell r="AB350">
            <v>40788</v>
          </cell>
          <cell r="AC350">
            <v>1646113.31</v>
          </cell>
        </row>
        <row r="351">
          <cell r="R351">
            <v>2425.45</v>
          </cell>
          <cell r="S351">
            <v>1820.43</v>
          </cell>
          <cell r="T351">
            <v>1215.41</v>
          </cell>
          <cell r="U351">
            <v>610.39</v>
          </cell>
          <cell r="V351">
            <v>5.37</v>
          </cell>
          <cell r="W351">
            <v>17209.5</v>
          </cell>
          <cell r="X351">
            <v>15645</v>
          </cell>
          <cell r="Y351">
            <v>14080.5</v>
          </cell>
          <cell r="Z351">
            <v>12516</v>
          </cell>
          <cell r="AA351">
            <v>10951.5</v>
          </cell>
          <cell r="AB351">
            <v>9387</v>
          </cell>
          <cell r="AC351">
            <v>7822.5</v>
          </cell>
        </row>
        <row r="352">
          <cell r="R352">
            <v>0</v>
          </cell>
          <cell r="S352">
            <v>16375.33</v>
          </cell>
          <cell r="T352">
            <v>14886.66</v>
          </cell>
          <cell r="U352">
            <v>13397.99</v>
          </cell>
          <cell r="V352">
            <v>11909.32</v>
          </cell>
          <cell r="W352">
            <v>10420.65</v>
          </cell>
          <cell r="X352">
            <v>8931.98</v>
          </cell>
          <cell r="Y352">
            <v>7443.31</v>
          </cell>
          <cell r="Z352">
            <v>5954.64</v>
          </cell>
          <cell r="AA352">
            <v>4465.97</v>
          </cell>
          <cell r="AB352">
            <v>2977.3</v>
          </cell>
          <cell r="AC352">
            <v>1488.63</v>
          </cell>
        </row>
        <row r="353">
          <cell r="R353">
            <v>316796.41</v>
          </cell>
          <cell r="S353">
            <v>190077.84</v>
          </cell>
          <cell r="T353">
            <v>63359.27</v>
          </cell>
          <cell r="U353">
            <v>1814554.03</v>
          </cell>
          <cell r="V353">
            <v>1656766.72</v>
          </cell>
          <cell r="W353">
            <v>1498979.41</v>
          </cell>
          <cell r="X353">
            <v>1341192.1</v>
          </cell>
          <cell r="Y353">
            <v>1183404.79</v>
          </cell>
          <cell r="Z353">
            <v>1025617.48</v>
          </cell>
          <cell r="AA353">
            <v>867830.17</v>
          </cell>
          <cell r="AB353">
            <v>710042.86</v>
          </cell>
          <cell r="AC353">
            <v>552255.55</v>
          </cell>
        </row>
        <row r="354">
          <cell r="R354">
            <v>18208.36</v>
          </cell>
          <cell r="S354">
            <v>14250.03</v>
          </cell>
          <cell r="T354">
            <v>10291.7</v>
          </cell>
          <cell r="U354">
            <v>6333.37</v>
          </cell>
          <cell r="V354">
            <v>2375.04</v>
          </cell>
          <cell r="W354">
            <v>42168.51</v>
          </cell>
          <cell r="X354">
            <v>38535.01</v>
          </cell>
          <cell r="Y354">
            <v>34901.51</v>
          </cell>
          <cell r="Z354">
            <v>31268.01</v>
          </cell>
          <cell r="AA354">
            <v>27634.51</v>
          </cell>
          <cell r="AB354">
            <v>24217.82</v>
          </cell>
          <cell r="AC354">
            <v>20758.13</v>
          </cell>
        </row>
        <row r="355">
          <cell r="R355">
            <v>0</v>
          </cell>
          <cell r="S355">
            <v>0</v>
          </cell>
          <cell r="T355">
            <v>0</v>
          </cell>
          <cell r="U355">
            <v>0</v>
          </cell>
          <cell r="V355">
            <v>0</v>
          </cell>
          <cell r="W355">
            <v>0</v>
          </cell>
          <cell r="X355">
            <v>0</v>
          </cell>
          <cell r="Y355">
            <v>0</v>
          </cell>
          <cell r="Z355">
            <v>0</v>
          </cell>
          <cell r="AA355">
            <v>0</v>
          </cell>
          <cell r="AB355">
            <v>0</v>
          </cell>
          <cell r="AC355">
            <v>0</v>
          </cell>
        </row>
        <row r="356">
          <cell r="R356">
            <v>80518.84</v>
          </cell>
          <cell r="S356">
            <v>72466.96</v>
          </cell>
          <cell r="T356">
            <v>64415.08</v>
          </cell>
          <cell r="U356">
            <v>56363.2</v>
          </cell>
          <cell r="V356">
            <v>48311.32</v>
          </cell>
          <cell r="W356">
            <v>40259.44</v>
          </cell>
          <cell r="X356">
            <v>32207.56</v>
          </cell>
          <cell r="Y356">
            <v>24155.68</v>
          </cell>
          <cell r="Z356">
            <v>16103.8</v>
          </cell>
          <cell r="AA356">
            <v>8051.92</v>
          </cell>
          <cell r="AB356">
            <v>0</v>
          </cell>
          <cell r="AC356">
            <v>115364.01</v>
          </cell>
        </row>
        <row r="357">
          <cell r="R357">
            <v>18437.5</v>
          </cell>
          <cell r="S357">
            <v>14750</v>
          </cell>
          <cell r="T357">
            <v>11062.5</v>
          </cell>
          <cell r="U357">
            <v>7195.58</v>
          </cell>
          <cell r="V357">
            <v>5481.74</v>
          </cell>
          <cell r="W357">
            <v>46177</v>
          </cell>
          <cell r="X357">
            <v>42310.08</v>
          </cell>
          <cell r="Y357">
            <v>38443.16</v>
          </cell>
          <cell r="Z357">
            <v>34576.24</v>
          </cell>
          <cell r="AA357">
            <v>30709.32</v>
          </cell>
          <cell r="AB357">
            <v>26842.4</v>
          </cell>
          <cell r="AC357">
            <v>22975.48</v>
          </cell>
        </row>
        <row r="358">
          <cell r="R358">
            <v>254108</v>
          </cell>
          <cell r="S358">
            <v>127054</v>
          </cell>
          <cell r="T358">
            <v>0</v>
          </cell>
          <cell r="U358">
            <v>1204066.42</v>
          </cell>
          <cell r="V358">
            <v>1094605.84</v>
          </cell>
          <cell r="W358">
            <v>985145.26</v>
          </cell>
          <cell r="X358">
            <v>875684.68</v>
          </cell>
          <cell r="Y358">
            <v>766224.1</v>
          </cell>
          <cell r="Z358">
            <v>656763.52</v>
          </cell>
          <cell r="AA358">
            <v>547302.94</v>
          </cell>
          <cell r="AB358">
            <v>437842.36</v>
          </cell>
          <cell r="AC358">
            <v>328381.78</v>
          </cell>
        </row>
        <row r="359">
          <cell r="R359">
            <v>22045</v>
          </cell>
          <cell r="S359">
            <v>19840.5</v>
          </cell>
          <cell r="T359">
            <v>17636</v>
          </cell>
          <cell r="U359">
            <v>15431.5</v>
          </cell>
          <cell r="V359">
            <v>13227</v>
          </cell>
          <cell r="W359">
            <v>11022.5</v>
          </cell>
          <cell r="X359">
            <v>8818</v>
          </cell>
          <cell r="Y359">
            <v>6613.5</v>
          </cell>
          <cell r="Z359">
            <v>30702.75</v>
          </cell>
          <cell r="AA359">
            <v>28341</v>
          </cell>
          <cell r="AB359">
            <v>25979.25</v>
          </cell>
          <cell r="AC359">
            <v>23617.5</v>
          </cell>
        </row>
        <row r="360"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  <cell r="AA360">
            <v>0</v>
          </cell>
          <cell r="AB360">
            <v>0</v>
          </cell>
          <cell r="AC360">
            <v>0</v>
          </cell>
        </row>
        <row r="361">
          <cell r="R361">
            <v>-16666.67</v>
          </cell>
          <cell r="S361">
            <v>16666.67</v>
          </cell>
          <cell r="T361">
            <v>50000</v>
          </cell>
          <cell r="U361">
            <v>33333.34</v>
          </cell>
          <cell r="V361">
            <v>16666.68</v>
          </cell>
          <cell r="W361">
            <v>50000.02</v>
          </cell>
          <cell r="X361">
            <v>33333.36</v>
          </cell>
          <cell r="Y361">
            <v>16666.7</v>
          </cell>
          <cell r="Z361">
            <v>50000.04</v>
          </cell>
          <cell r="AA361">
            <v>33333.38</v>
          </cell>
          <cell r="AB361">
            <v>16666.72</v>
          </cell>
          <cell r="AC361">
            <v>0</v>
          </cell>
        </row>
        <row r="362"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  <cell r="AA362">
            <v>0</v>
          </cell>
          <cell r="AB362">
            <v>0</v>
          </cell>
          <cell r="AC362">
            <v>0</v>
          </cell>
        </row>
        <row r="363">
          <cell r="R363">
            <v>0</v>
          </cell>
          <cell r="S363">
            <v>0</v>
          </cell>
          <cell r="T363">
            <v>0</v>
          </cell>
          <cell r="U363">
            <v>0</v>
          </cell>
          <cell r="V363">
            <v>0</v>
          </cell>
          <cell r="W363">
            <v>0</v>
          </cell>
          <cell r="X363">
            <v>0</v>
          </cell>
          <cell r="Y363">
            <v>0</v>
          </cell>
          <cell r="Z363">
            <v>0</v>
          </cell>
          <cell r="AA363">
            <v>0</v>
          </cell>
          <cell r="AB363">
            <v>0</v>
          </cell>
          <cell r="AC363">
            <v>0</v>
          </cell>
        </row>
        <row r="364">
          <cell r="AA364">
            <v>19708.33</v>
          </cell>
          <cell r="AB364">
            <v>18416.66</v>
          </cell>
          <cell r="AC364">
            <v>35424.99</v>
          </cell>
        </row>
        <row r="365">
          <cell r="R365">
            <v>0</v>
          </cell>
          <cell r="S365">
            <v>0</v>
          </cell>
          <cell r="T365">
            <v>0</v>
          </cell>
          <cell r="U365">
            <v>0</v>
          </cell>
          <cell r="V365">
            <v>0</v>
          </cell>
          <cell r="W365">
            <v>0</v>
          </cell>
          <cell r="X365">
            <v>0</v>
          </cell>
          <cell r="Y365">
            <v>0</v>
          </cell>
          <cell r="Z365">
            <v>0</v>
          </cell>
          <cell r="AA365">
            <v>0</v>
          </cell>
          <cell r="AB365">
            <v>0</v>
          </cell>
          <cell r="AC365">
            <v>0</v>
          </cell>
        </row>
        <row r="366">
          <cell r="R366">
            <v>0</v>
          </cell>
          <cell r="S366">
            <v>0</v>
          </cell>
          <cell r="T366">
            <v>0</v>
          </cell>
          <cell r="U366">
            <v>0</v>
          </cell>
          <cell r="V366">
            <v>0</v>
          </cell>
          <cell r="W366">
            <v>0</v>
          </cell>
          <cell r="X366">
            <v>0</v>
          </cell>
          <cell r="Y366">
            <v>0</v>
          </cell>
          <cell r="Z366">
            <v>0</v>
          </cell>
          <cell r="AA366">
            <v>0</v>
          </cell>
          <cell r="AB366">
            <v>0</v>
          </cell>
          <cell r="AC366">
            <v>0</v>
          </cell>
        </row>
        <row r="367"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B367">
            <v>0</v>
          </cell>
          <cell r="AC367">
            <v>0</v>
          </cell>
        </row>
        <row r="368"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B368">
            <v>0</v>
          </cell>
          <cell r="AC368">
            <v>0</v>
          </cell>
        </row>
        <row r="369"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B369">
            <v>0</v>
          </cell>
          <cell r="AC369">
            <v>0</v>
          </cell>
        </row>
        <row r="370">
          <cell r="R370">
            <v>0</v>
          </cell>
          <cell r="S370">
            <v>0</v>
          </cell>
          <cell r="T370">
            <v>0</v>
          </cell>
          <cell r="U370">
            <v>0</v>
          </cell>
          <cell r="V370">
            <v>0</v>
          </cell>
          <cell r="W370">
            <v>0</v>
          </cell>
          <cell r="X370">
            <v>0</v>
          </cell>
          <cell r="Y370">
            <v>0</v>
          </cell>
          <cell r="Z370">
            <v>0</v>
          </cell>
          <cell r="AA370">
            <v>0</v>
          </cell>
          <cell r="AB370">
            <v>0</v>
          </cell>
          <cell r="AC370">
            <v>0</v>
          </cell>
        </row>
        <row r="371">
          <cell r="R371">
            <v>0</v>
          </cell>
          <cell r="S371">
            <v>0</v>
          </cell>
          <cell r="T371">
            <v>0</v>
          </cell>
          <cell r="U371">
            <v>0</v>
          </cell>
          <cell r="V371">
            <v>0</v>
          </cell>
          <cell r="W371">
            <v>0</v>
          </cell>
          <cell r="X371">
            <v>0</v>
          </cell>
          <cell r="Y371">
            <v>0</v>
          </cell>
          <cell r="Z371">
            <v>0</v>
          </cell>
          <cell r="AA371">
            <v>0</v>
          </cell>
          <cell r="AB371">
            <v>0</v>
          </cell>
          <cell r="AC371">
            <v>0</v>
          </cell>
        </row>
        <row r="372">
          <cell r="R372">
            <v>0</v>
          </cell>
          <cell r="S372">
            <v>0</v>
          </cell>
          <cell r="T372">
            <v>0</v>
          </cell>
          <cell r="U372">
            <v>0</v>
          </cell>
          <cell r="V372">
            <v>0</v>
          </cell>
          <cell r="W372">
            <v>0</v>
          </cell>
          <cell r="X372">
            <v>0</v>
          </cell>
          <cell r="Y372">
            <v>0</v>
          </cell>
          <cell r="Z372">
            <v>0</v>
          </cell>
          <cell r="AA372">
            <v>0</v>
          </cell>
          <cell r="AB372">
            <v>0</v>
          </cell>
          <cell r="AC372">
            <v>0</v>
          </cell>
        </row>
        <row r="373">
          <cell r="R373">
            <v>0</v>
          </cell>
          <cell r="S373">
            <v>0</v>
          </cell>
          <cell r="T373">
            <v>0</v>
          </cell>
          <cell r="U373">
            <v>0</v>
          </cell>
          <cell r="V373">
            <v>0</v>
          </cell>
          <cell r="W373">
            <v>0</v>
          </cell>
          <cell r="X373">
            <v>0</v>
          </cell>
          <cell r="Y373">
            <v>0</v>
          </cell>
          <cell r="Z373">
            <v>0</v>
          </cell>
          <cell r="AA373">
            <v>0</v>
          </cell>
          <cell r="AB373">
            <v>0</v>
          </cell>
          <cell r="AC373">
            <v>0</v>
          </cell>
        </row>
        <row r="374">
          <cell r="R374">
            <v>5195</v>
          </cell>
          <cell r="S374">
            <v>4321.76</v>
          </cell>
          <cell r="T374">
            <v>4486.09</v>
          </cell>
          <cell r="U374">
            <v>3648.42</v>
          </cell>
          <cell r="V374">
            <v>2810.75</v>
          </cell>
          <cell r="W374">
            <v>6817.08</v>
          </cell>
          <cell r="X374">
            <v>5979.41</v>
          </cell>
          <cell r="Y374">
            <v>5138.71</v>
          </cell>
          <cell r="Z374">
            <v>4845.11</v>
          </cell>
          <cell r="AA374">
            <v>5507.94</v>
          </cell>
          <cell r="AB374">
            <v>5627.2</v>
          </cell>
          <cell r="AC374">
            <v>22545.14</v>
          </cell>
        </row>
        <row r="375">
          <cell r="R375">
            <v>0</v>
          </cell>
          <cell r="S375">
            <v>0</v>
          </cell>
          <cell r="T375">
            <v>1328905.98</v>
          </cell>
          <cell r="U375">
            <v>0</v>
          </cell>
          <cell r="V375">
            <v>0</v>
          </cell>
          <cell r="W375">
            <v>51762.07</v>
          </cell>
          <cell r="X375">
            <v>0</v>
          </cell>
          <cell r="Y375">
            <v>0</v>
          </cell>
          <cell r="Z375">
            <v>0</v>
          </cell>
          <cell r="AA375">
            <v>0</v>
          </cell>
          <cell r="AB375">
            <v>0</v>
          </cell>
          <cell r="AC375">
            <v>0</v>
          </cell>
        </row>
        <row r="376">
          <cell r="R376">
            <v>47132.51</v>
          </cell>
          <cell r="S376">
            <v>41895.51</v>
          </cell>
          <cell r="T376">
            <v>36658.51</v>
          </cell>
          <cell r="U376">
            <v>31421.51</v>
          </cell>
          <cell r="V376">
            <v>26184.51</v>
          </cell>
          <cell r="W376">
            <v>20947.51</v>
          </cell>
          <cell r="X376">
            <v>15710.51</v>
          </cell>
          <cell r="Y376">
            <v>10473.51</v>
          </cell>
          <cell r="Z376">
            <v>5236.51</v>
          </cell>
          <cell r="AA376">
            <v>0</v>
          </cell>
          <cell r="AB376">
            <v>0</v>
          </cell>
          <cell r="AC376">
            <v>0</v>
          </cell>
        </row>
        <row r="377">
          <cell r="R377">
            <v>608774.24</v>
          </cell>
          <cell r="S377">
            <v>553431.13</v>
          </cell>
          <cell r="T377">
            <v>498088.02</v>
          </cell>
          <cell r="U377">
            <v>442744.91</v>
          </cell>
          <cell r="V377">
            <v>387401.8</v>
          </cell>
          <cell r="W377">
            <v>332058.69</v>
          </cell>
          <cell r="X377">
            <v>276715.58</v>
          </cell>
          <cell r="Y377">
            <v>221372.47</v>
          </cell>
          <cell r="Z377">
            <v>166029.36</v>
          </cell>
          <cell r="AA377">
            <v>110686.25</v>
          </cell>
          <cell r="AB377">
            <v>55343.14</v>
          </cell>
          <cell r="AC377">
            <v>750013.98</v>
          </cell>
        </row>
        <row r="378">
          <cell r="R378">
            <v>0</v>
          </cell>
          <cell r="S378">
            <v>0</v>
          </cell>
          <cell r="T378">
            <v>0</v>
          </cell>
          <cell r="U378">
            <v>0</v>
          </cell>
          <cell r="V378">
            <v>0</v>
          </cell>
          <cell r="W378">
            <v>0</v>
          </cell>
          <cell r="X378">
            <v>0</v>
          </cell>
          <cell r="Y378">
            <v>0</v>
          </cell>
          <cell r="Z378">
            <v>0</v>
          </cell>
          <cell r="AA378">
            <v>0</v>
          </cell>
          <cell r="AB378">
            <v>0</v>
          </cell>
          <cell r="AC378">
            <v>0</v>
          </cell>
        </row>
        <row r="379">
          <cell r="R379">
            <v>0</v>
          </cell>
          <cell r="S379">
            <v>0</v>
          </cell>
          <cell r="T379">
            <v>0</v>
          </cell>
          <cell r="U379">
            <v>0</v>
          </cell>
          <cell r="V379">
            <v>0</v>
          </cell>
          <cell r="W379">
            <v>0</v>
          </cell>
          <cell r="X379">
            <v>0</v>
          </cell>
          <cell r="Y379">
            <v>0</v>
          </cell>
          <cell r="Z379">
            <v>0</v>
          </cell>
          <cell r="AA379">
            <v>0</v>
          </cell>
          <cell r="AB379">
            <v>0</v>
          </cell>
          <cell r="AC379">
            <v>0</v>
          </cell>
        </row>
        <row r="380">
          <cell r="R380">
            <v>1589.96</v>
          </cell>
          <cell r="S380">
            <v>1324.96</v>
          </cell>
          <cell r="T380">
            <v>1059.96</v>
          </cell>
          <cell r="U380">
            <v>794.96</v>
          </cell>
          <cell r="V380">
            <v>529.96</v>
          </cell>
          <cell r="W380">
            <v>264.96</v>
          </cell>
          <cell r="X380">
            <v>0</v>
          </cell>
          <cell r="Y380">
            <v>2915</v>
          </cell>
          <cell r="Z380">
            <v>2650</v>
          </cell>
          <cell r="AA380">
            <v>2385</v>
          </cell>
          <cell r="AB380">
            <v>2120</v>
          </cell>
          <cell r="AC380">
            <v>1855</v>
          </cell>
        </row>
        <row r="381">
          <cell r="R381">
            <v>12394.15</v>
          </cell>
          <cell r="S381">
            <v>12394.15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</v>
          </cell>
          <cell r="AB381">
            <v>0</v>
          </cell>
          <cell r="AC381">
            <v>0</v>
          </cell>
        </row>
        <row r="382">
          <cell r="R382">
            <v>86975.79</v>
          </cell>
          <cell r="S382">
            <v>84490.77</v>
          </cell>
          <cell r="T382">
            <v>82005.75</v>
          </cell>
          <cell r="U382">
            <v>79520.73</v>
          </cell>
          <cell r="V382">
            <v>77035.71</v>
          </cell>
          <cell r="W382">
            <v>74550.69</v>
          </cell>
          <cell r="X382">
            <v>72065.67</v>
          </cell>
          <cell r="Y382">
            <v>69580.65</v>
          </cell>
          <cell r="Z382">
            <v>67095.63</v>
          </cell>
          <cell r="AA382">
            <v>64610.61</v>
          </cell>
          <cell r="AB382">
            <v>62125.59</v>
          </cell>
          <cell r="AC382">
            <v>59640.57</v>
          </cell>
        </row>
        <row r="383">
          <cell r="R383">
            <v>38000</v>
          </cell>
          <cell r="S383">
            <v>36000</v>
          </cell>
          <cell r="T383">
            <v>35000</v>
          </cell>
          <cell r="U383">
            <v>34000</v>
          </cell>
          <cell r="V383">
            <v>33000</v>
          </cell>
          <cell r="W383">
            <v>32000</v>
          </cell>
          <cell r="X383">
            <v>31000</v>
          </cell>
          <cell r="Y383">
            <v>30000</v>
          </cell>
          <cell r="Z383">
            <v>29000</v>
          </cell>
          <cell r="AA383">
            <v>28000</v>
          </cell>
          <cell r="AB383">
            <v>27000</v>
          </cell>
          <cell r="AC383">
            <v>26000</v>
          </cell>
        </row>
        <row r="384">
          <cell r="R384">
            <v>28294.38</v>
          </cell>
          <cell r="S384">
            <v>11543.7</v>
          </cell>
          <cell r="T384">
            <v>0</v>
          </cell>
          <cell r="U384">
            <v>0</v>
          </cell>
          <cell r="V384">
            <v>4875</v>
          </cell>
          <cell r="W384">
            <v>6632.23</v>
          </cell>
          <cell r="X384">
            <v>0</v>
          </cell>
          <cell r="Y384">
            <v>3788.33</v>
          </cell>
          <cell r="Z384">
            <v>0</v>
          </cell>
          <cell r="AA384">
            <v>4660.09</v>
          </cell>
          <cell r="AB384">
            <v>0</v>
          </cell>
          <cell r="AC384">
            <v>0</v>
          </cell>
        </row>
        <row r="385">
          <cell r="R385">
            <v>9066.64</v>
          </cell>
          <cell r="S385">
            <v>6799.97</v>
          </cell>
          <cell r="T385">
            <v>4533.3</v>
          </cell>
          <cell r="U385">
            <v>2266.63</v>
          </cell>
          <cell r="V385">
            <v>0</v>
          </cell>
          <cell r="W385">
            <v>0</v>
          </cell>
          <cell r="X385">
            <v>0</v>
          </cell>
          <cell r="Y385">
            <v>0</v>
          </cell>
          <cell r="Z385">
            <v>0</v>
          </cell>
          <cell r="AA385">
            <v>0</v>
          </cell>
          <cell r="AB385">
            <v>0</v>
          </cell>
          <cell r="AC385">
            <v>0</v>
          </cell>
        </row>
        <row r="386">
          <cell r="R386">
            <v>93775.98</v>
          </cell>
          <cell r="S386">
            <v>85250.89</v>
          </cell>
          <cell r="T386">
            <v>76725.8</v>
          </cell>
          <cell r="U386">
            <v>68200.71</v>
          </cell>
          <cell r="V386">
            <v>59675.62</v>
          </cell>
          <cell r="W386">
            <v>51150.53</v>
          </cell>
          <cell r="X386">
            <v>42625.44</v>
          </cell>
          <cell r="Y386">
            <v>34100.35</v>
          </cell>
          <cell r="Z386">
            <v>25575.26</v>
          </cell>
          <cell r="AA386">
            <v>17050.17</v>
          </cell>
          <cell r="AB386">
            <v>8525.08</v>
          </cell>
          <cell r="AC386">
            <v>0</v>
          </cell>
        </row>
        <row r="387">
          <cell r="R387">
            <v>93775.97</v>
          </cell>
          <cell r="S387">
            <v>85250.88</v>
          </cell>
          <cell r="T387">
            <v>76725.79</v>
          </cell>
          <cell r="U387">
            <v>68200.7</v>
          </cell>
          <cell r="V387">
            <v>59675.61</v>
          </cell>
          <cell r="W387">
            <v>51150.52</v>
          </cell>
          <cell r="X387">
            <v>42625.43</v>
          </cell>
          <cell r="Y387">
            <v>34100.34</v>
          </cell>
          <cell r="Z387">
            <v>25575.25</v>
          </cell>
          <cell r="AA387">
            <v>17050.16</v>
          </cell>
          <cell r="AB387">
            <v>8525.07</v>
          </cell>
          <cell r="AC387">
            <v>0</v>
          </cell>
        </row>
        <row r="388">
          <cell r="R388">
            <v>551225.35</v>
          </cell>
          <cell r="S388">
            <v>539497.14</v>
          </cell>
          <cell r="T388">
            <v>527768.93</v>
          </cell>
          <cell r="U388">
            <v>516040.72</v>
          </cell>
          <cell r="V388">
            <v>504312.51</v>
          </cell>
          <cell r="W388">
            <v>492584.3</v>
          </cell>
          <cell r="X388">
            <v>480856.09</v>
          </cell>
          <cell r="Y388">
            <v>469127.88</v>
          </cell>
          <cell r="Z388">
            <v>457399.67</v>
          </cell>
          <cell r="AA388">
            <v>445671.46</v>
          </cell>
          <cell r="AB388">
            <v>433943.25</v>
          </cell>
          <cell r="AC388">
            <v>422215.04</v>
          </cell>
        </row>
        <row r="389">
          <cell r="R389">
            <v>1269777</v>
          </cell>
          <cell r="S389">
            <v>856400</v>
          </cell>
          <cell r="T389">
            <v>864000</v>
          </cell>
          <cell r="U389">
            <v>864000</v>
          </cell>
          <cell r="V389">
            <v>864000</v>
          </cell>
          <cell r="W389">
            <v>864000</v>
          </cell>
          <cell r="X389">
            <v>864000</v>
          </cell>
          <cell r="Y389">
            <v>864000</v>
          </cell>
          <cell r="Z389">
            <v>864000</v>
          </cell>
          <cell r="AA389">
            <v>864000</v>
          </cell>
          <cell r="AB389">
            <v>864000</v>
          </cell>
          <cell r="AC389">
            <v>432000</v>
          </cell>
        </row>
        <row r="390">
          <cell r="R390">
            <v>0</v>
          </cell>
          <cell r="S390">
            <v>0</v>
          </cell>
          <cell r="T390">
            <v>0</v>
          </cell>
          <cell r="U390">
            <v>0</v>
          </cell>
          <cell r="V390">
            <v>0</v>
          </cell>
          <cell r="W390">
            <v>0</v>
          </cell>
          <cell r="X390">
            <v>0</v>
          </cell>
          <cell r="Y390">
            <v>0</v>
          </cell>
          <cell r="Z390">
            <v>0</v>
          </cell>
          <cell r="AA390">
            <v>0</v>
          </cell>
          <cell r="AB390">
            <v>0</v>
          </cell>
          <cell r="AC390">
            <v>0</v>
          </cell>
        </row>
        <row r="391">
          <cell r="R391">
            <v>0</v>
          </cell>
          <cell r="S391">
            <v>0</v>
          </cell>
          <cell r="T391">
            <v>0</v>
          </cell>
          <cell r="U391">
            <v>0</v>
          </cell>
          <cell r="V391">
            <v>0</v>
          </cell>
          <cell r="W391">
            <v>0</v>
          </cell>
          <cell r="X391">
            <v>0</v>
          </cell>
          <cell r="Y391">
            <v>0</v>
          </cell>
          <cell r="Z391">
            <v>0</v>
          </cell>
          <cell r="AA391">
            <v>0</v>
          </cell>
          <cell r="AB391">
            <v>0</v>
          </cell>
          <cell r="AC391">
            <v>0</v>
          </cell>
        </row>
        <row r="392">
          <cell r="R392">
            <v>0</v>
          </cell>
          <cell r="S392">
            <v>0</v>
          </cell>
          <cell r="T392">
            <v>0</v>
          </cell>
          <cell r="U392">
            <v>0</v>
          </cell>
          <cell r="V392">
            <v>0</v>
          </cell>
          <cell r="W392">
            <v>0</v>
          </cell>
          <cell r="X392">
            <v>0</v>
          </cell>
          <cell r="Y392">
            <v>0</v>
          </cell>
          <cell r="Z392">
            <v>0</v>
          </cell>
          <cell r="AA392">
            <v>0</v>
          </cell>
          <cell r="AB392">
            <v>0</v>
          </cell>
          <cell r="AC392">
            <v>0</v>
          </cell>
        </row>
        <row r="393">
          <cell r="R393">
            <v>24243.35</v>
          </cell>
          <cell r="S393">
            <v>17744.66</v>
          </cell>
          <cell r="T393">
            <v>12155.97</v>
          </cell>
          <cell r="U393">
            <v>6567.28</v>
          </cell>
          <cell r="V393">
            <v>23178.59</v>
          </cell>
          <cell r="W393">
            <v>86406.32</v>
          </cell>
          <cell r="X393">
            <v>80569.38</v>
          </cell>
          <cell r="Y393">
            <v>71672.44</v>
          </cell>
          <cell r="Z393">
            <v>-128926.58</v>
          </cell>
          <cell r="AA393">
            <v>-151563.52</v>
          </cell>
          <cell r="AB393">
            <v>50791.62</v>
          </cell>
          <cell r="AC393">
            <v>-8047.27</v>
          </cell>
        </row>
        <row r="394">
          <cell r="R394">
            <v>132984.86</v>
          </cell>
          <cell r="S394">
            <v>120895.32</v>
          </cell>
          <cell r="T394">
            <v>108805.78</v>
          </cell>
          <cell r="U394">
            <v>96716.24</v>
          </cell>
          <cell r="V394">
            <v>84626.7</v>
          </cell>
          <cell r="W394">
            <v>72537.16</v>
          </cell>
          <cell r="X394">
            <v>60447.62</v>
          </cell>
          <cell r="Y394">
            <v>48358.08</v>
          </cell>
          <cell r="Z394">
            <v>36268.54</v>
          </cell>
          <cell r="AA394">
            <v>24179</v>
          </cell>
          <cell r="AB394">
            <v>151343.64</v>
          </cell>
          <cell r="AC394">
            <v>143570.05</v>
          </cell>
        </row>
        <row r="395">
          <cell r="R395">
            <v>0</v>
          </cell>
          <cell r="S395">
            <v>0</v>
          </cell>
          <cell r="T395">
            <v>0</v>
          </cell>
          <cell r="U395">
            <v>0</v>
          </cell>
          <cell r="V395">
            <v>0</v>
          </cell>
          <cell r="W395">
            <v>0</v>
          </cell>
          <cell r="X395">
            <v>0</v>
          </cell>
          <cell r="Y395">
            <v>0</v>
          </cell>
          <cell r="Z395">
            <v>0</v>
          </cell>
          <cell r="AA395">
            <v>0</v>
          </cell>
          <cell r="AB395">
            <v>0</v>
          </cell>
          <cell r="AC395">
            <v>0</v>
          </cell>
        </row>
        <row r="396">
          <cell r="R396">
            <v>19179.93</v>
          </cell>
          <cell r="S396">
            <v>15858.26</v>
          </cell>
          <cell r="T396">
            <v>12536.59</v>
          </cell>
          <cell r="U396">
            <v>9214.92</v>
          </cell>
          <cell r="V396">
            <v>5893.25</v>
          </cell>
          <cell r="W396">
            <v>2571.58</v>
          </cell>
          <cell r="X396">
            <v>0</v>
          </cell>
          <cell r="Y396">
            <v>36538.33</v>
          </cell>
          <cell r="Z396">
            <v>33216.66</v>
          </cell>
          <cell r="AA396">
            <v>29894.99</v>
          </cell>
          <cell r="AB396">
            <v>12382.32</v>
          </cell>
          <cell r="AC396">
            <v>23251.65</v>
          </cell>
        </row>
        <row r="397">
          <cell r="R397">
            <v>21306.69</v>
          </cell>
          <cell r="S397">
            <v>17045.36</v>
          </cell>
          <cell r="T397">
            <v>12784.03</v>
          </cell>
          <cell r="U397">
            <v>8522.7</v>
          </cell>
          <cell r="V397">
            <v>4261.37</v>
          </cell>
          <cell r="W397">
            <v>54148.67</v>
          </cell>
          <cell r="X397">
            <v>49636.28</v>
          </cell>
          <cell r="Y397">
            <v>45123.89</v>
          </cell>
          <cell r="Z397">
            <v>40611.5</v>
          </cell>
          <cell r="AA397">
            <v>36099.11</v>
          </cell>
          <cell r="AB397">
            <v>31586.72</v>
          </cell>
          <cell r="AC397">
            <v>27074.33</v>
          </cell>
        </row>
        <row r="398">
          <cell r="R398">
            <v>20400</v>
          </cell>
          <cell r="S398">
            <v>16320</v>
          </cell>
          <cell r="T398">
            <v>12240</v>
          </cell>
          <cell r="U398">
            <v>8160</v>
          </cell>
          <cell r="V398">
            <v>4080</v>
          </cell>
          <cell r="W398">
            <v>50281.92</v>
          </cell>
          <cell r="X398">
            <v>46091.76</v>
          </cell>
          <cell r="Y398">
            <v>41901.6</v>
          </cell>
          <cell r="Z398">
            <v>37711.44</v>
          </cell>
          <cell r="AA398">
            <v>33521.28</v>
          </cell>
          <cell r="AB398">
            <v>29331.12</v>
          </cell>
          <cell r="AC398">
            <v>25140.96</v>
          </cell>
        </row>
        <row r="399"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  <cell r="AA399">
            <v>0</v>
          </cell>
          <cell r="AB399">
            <v>0</v>
          </cell>
          <cell r="AC399">
            <v>0</v>
          </cell>
        </row>
        <row r="400">
          <cell r="R400">
            <v>488211.17</v>
          </cell>
          <cell r="S400">
            <v>443828.34</v>
          </cell>
          <cell r="T400">
            <v>399445.51</v>
          </cell>
          <cell r="U400">
            <v>355062.68</v>
          </cell>
          <cell r="V400">
            <v>310679.85</v>
          </cell>
          <cell r="W400">
            <v>266297.02</v>
          </cell>
          <cell r="X400">
            <v>221914.19</v>
          </cell>
          <cell r="Y400">
            <v>177531.36</v>
          </cell>
          <cell r="Z400">
            <v>133148.53</v>
          </cell>
          <cell r="AA400">
            <v>88765.7</v>
          </cell>
          <cell r="AB400">
            <v>44382.87</v>
          </cell>
          <cell r="AC400">
            <v>0</v>
          </cell>
        </row>
        <row r="401">
          <cell r="R401">
            <v>134934.25</v>
          </cell>
          <cell r="S401">
            <v>122667.5</v>
          </cell>
          <cell r="T401">
            <v>110400.75</v>
          </cell>
          <cell r="U401">
            <v>98134</v>
          </cell>
          <cell r="V401">
            <v>85867.25</v>
          </cell>
          <cell r="W401">
            <v>73600.5</v>
          </cell>
          <cell r="X401">
            <v>61333.75</v>
          </cell>
          <cell r="Y401">
            <v>49067</v>
          </cell>
          <cell r="Z401">
            <v>36800.25</v>
          </cell>
          <cell r="AA401">
            <v>24533.5</v>
          </cell>
          <cell r="AB401">
            <v>12266.75</v>
          </cell>
          <cell r="AC401">
            <v>0</v>
          </cell>
        </row>
        <row r="402">
          <cell r="R402">
            <v>0</v>
          </cell>
          <cell r="S402">
            <v>0</v>
          </cell>
          <cell r="T402">
            <v>0</v>
          </cell>
          <cell r="U402">
            <v>0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0</v>
          </cell>
          <cell r="AA402">
            <v>0</v>
          </cell>
          <cell r="AB402">
            <v>0</v>
          </cell>
          <cell r="AC402">
            <v>0</v>
          </cell>
        </row>
        <row r="403">
          <cell r="R403">
            <v>257306.67</v>
          </cell>
          <cell r="S403">
            <v>231733.34</v>
          </cell>
          <cell r="T403">
            <v>212160</v>
          </cell>
          <cell r="U403">
            <v>188586.67</v>
          </cell>
          <cell r="V403">
            <v>165013.34</v>
          </cell>
          <cell r="W403">
            <v>141440.01</v>
          </cell>
          <cell r="X403">
            <v>117866.68</v>
          </cell>
          <cell r="Y403">
            <v>94293.35</v>
          </cell>
          <cell r="Z403">
            <v>70720.02</v>
          </cell>
          <cell r="AA403">
            <v>47146.69</v>
          </cell>
          <cell r="AB403">
            <v>23573.36</v>
          </cell>
          <cell r="AC403">
            <v>297589.79</v>
          </cell>
        </row>
        <row r="404">
          <cell r="R404">
            <v>0</v>
          </cell>
          <cell r="S404">
            <v>0</v>
          </cell>
          <cell r="T404">
            <v>0</v>
          </cell>
          <cell r="U404">
            <v>0</v>
          </cell>
          <cell r="V404">
            <v>0</v>
          </cell>
          <cell r="W404">
            <v>0</v>
          </cell>
          <cell r="X404">
            <v>0</v>
          </cell>
          <cell r="Y404">
            <v>0</v>
          </cell>
          <cell r="Z404">
            <v>0</v>
          </cell>
          <cell r="AA404">
            <v>0</v>
          </cell>
          <cell r="AB404">
            <v>0</v>
          </cell>
          <cell r="AC404">
            <v>0</v>
          </cell>
        </row>
        <row r="405">
          <cell r="R405">
            <v>915</v>
          </cell>
          <cell r="S405">
            <v>3915</v>
          </cell>
          <cell r="T405">
            <v>3500</v>
          </cell>
          <cell r="U405">
            <v>6100</v>
          </cell>
          <cell r="V405">
            <v>6000</v>
          </cell>
          <cell r="W405">
            <v>1800</v>
          </cell>
          <cell r="X405">
            <v>1800</v>
          </cell>
          <cell r="Y405">
            <v>800</v>
          </cell>
          <cell r="Z405">
            <v>210862.08</v>
          </cell>
          <cell r="AA405">
            <v>211162.08</v>
          </cell>
          <cell r="AB405">
            <v>210012.08</v>
          </cell>
          <cell r="AC405">
            <v>108355.04</v>
          </cell>
        </row>
        <row r="406">
          <cell r="R406">
            <v>0</v>
          </cell>
          <cell r="S406">
            <v>0</v>
          </cell>
          <cell r="T406">
            <v>0</v>
          </cell>
          <cell r="U406">
            <v>0</v>
          </cell>
          <cell r="V406">
            <v>0</v>
          </cell>
          <cell r="W406">
            <v>0</v>
          </cell>
          <cell r="X406">
            <v>0</v>
          </cell>
          <cell r="Y406">
            <v>0</v>
          </cell>
          <cell r="Z406">
            <v>0</v>
          </cell>
          <cell r="AA406">
            <v>0</v>
          </cell>
          <cell r="AB406">
            <v>0</v>
          </cell>
          <cell r="AC406">
            <v>0</v>
          </cell>
        </row>
        <row r="407">
          <cell r="R407">
            <v>0</v>
          </cell>
          <cell r="S407">
            <v>0</v>
          </cell>
          <cell r="T407">
            <v>0</v>
          </cell>
          <cell r="U407">
            <v>0</v>
          </cell>
          <cell r="V407">
            <v>0</v>
          </cell>
          <cell r="W407">
            <v>0</v>
          </cell>
          <cell r="X407">
            <v>0</v>
          </cell>
          <cell r="Y407">
            <v>0</v>
          </cell>
          <cell r="Z407">
            <v>0</v>
          </cell>
          <cell r="AA407">
            <v>0</v>
          </cell>
          <cell r="AB407">
            <v>0</v>
          </cell>
          <cell r="AC407">
            <v>0</v>
          </cell>
        </row>
        <row r="408">
          <cell r="R408">
            <v>0</v>
          </cell>
          <cell r="S408">
            <v>0</v>
          </cell>
          <cell r="T408">
            <v>0</v>
          </cell>
          <cell r="U408">
            <v>0</v>
          </cell>
          <cell r="V408">
            <v>0</v>
          </cell>
          <cell r="W408">
            <v>0</v>
          </cell>
          <cell r="X408">
            <v>0</v>
          </cell>
          <cell r="Y408">
            <v>0</v>
          </cell>
          <cell r="Z408">
            <v>0</v>
          </cell>
          <cell r="AA408">
            <v>0</v>
          </cell>
          <cell r="AB408">
            <v>0</v>
          </cell>
          <cell r="AC408">
            <v>0</v>
          </cell>
        </row>
        <row r="409"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  <cell r="AA409">
            <v>0</v>
          </cell>
          <cell r="AB409">
            <v>0</v>
          </cell>
          <cell r="AC409">
            <v>0</v>
          </cell>
        </row>
        <row r="410"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  <cell r="AA410">
            <v>0</v>
          </cell>
          <cell r="AB410">
            <v>0</v>
          </cell>
          <cell r="AC410">
            <v>0</v>
          </cell>
        </row>
        <row r="411"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  <cell r="AA411">
            <v>0</v>
          </cell>
          <cell r="AB411">
            <v>0</v>
          </cell>
          <cell r="AC411">
            <v>0</v>
          </cell>
        </row>
        <row r="412">
          <cell r="R412">
            <v>0</v>
          </cell>
          <cell r="S412">
            <v>0</v>
          </cell>
          <cell r="T412">
            <v>0</v>
          </cell>
          <cell r="U412">
            <v>0</v>
          </cell>
          <cell r="V412">
            <v>0</v>
          </cell>
          <cell r="W412">
            <v>0</v>
          </cell>
          <cell r="X412">
            <v>0</v>
          </cell>
          <cell r="Y412">
            <v>0</v>
          </cell>
          <cell r="Z412">
            <v>0</v>
          </cell>
          <cell r="AA412">
            <v>0</v>
          </cell>
          <cell r="AB412">
            <v>0</v>
          </cell>
          <cell r="AC412">
            <v>0</v>
          </cell>
        </row>
        <row r="413">
          <cell r="R413">
            <v>0</v>
          </cell>
          <cell r="S413">
            <v>0</v>
          </cell>
          <cell r="T413">
            <v>0</v>
          </cell>
          <cell r="U413">
            <v>0</v>
          </cell>
          <cell r="V413">
            <v>0</v>
          </cell>
          <cell r="W413">
            <v>0</v>
          </cell>
          <cell r="X413">
            <v>0</v>
          </cell>
          <cell r="Y413">
            <v>0</v>
          </cell>
          <cell r="Z413">
            <v>0</v>
          </cell>
          <cell r="AA413">
            <v>0</v>
          </cell>
          <cell r="AB413">
            <v>0</v>
          </cell>
          <cell r="AC413">
            <v>0</v>
          </cell>
        </row>
        <row r="414">
          <cell r="R414">
            <v>0</v>
          </cell>
          <cell r="S414">
            <v>0</v>
          </cell>
          <cell r="T414">
            <v>0</v>
          </cell>
          <cell r="U414">
            <v>0</v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  <cell r="Z414">
            <v>0</v>
          </cell>
          <cell r="AA414">
            <v>0</v>
          </cell>
          <cell r="AB414">
            <v>0</v>
          </cell>
          <cell r="AC414">
            <v>0</v>
          </cell>
        </row>
        <row r="415">
          <cell r="R415">
            <v>0</v>
          </cell>
          <cell r="S415">
            <v>0</v>
          </cell>
          <cell r="T415">
            <v>0</v>
          </cell>
          <cell r="U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Z415">
            <v>0</v>
          </cell>
          <cell r="AA415">
            <v>0</v>
          </cell>
          <cell r="AB415">
            <v>0</v>
          </cell>
          <cell r="AC415">
            <v>0</v>
          </cell>
        </row>
        <row r="416"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  <cell r="AA416">
            <v>0</v>
          </cell>
          <cell r="AB416">
            <v>0</v>
          </cell>
          <cell r="AC416">
            <v>0</v>
          </cell>
        </row>
        <row r="417"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  <cell r="AA417">
            <v>0</v>
          </cell>
          <cell r="AB417">
            <v>0</v>
          </cell>
          <cell r="AC417">
            <v>0</v>
          </cell>
        </row>
        <row r="418"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  <cell r="AA418">
            <v>0</v>
          </cell>
          <cell r="AB418">
            <v>0</v>
          </cell>
          <cell r="AC418">
            <v>0</v>
          </cell>
        </row>
        <row r="419">
          <cell r="R419">
            <v>721.37</v>
          </cell>
          <cell r="S419">
            <v>719.6</v>
          </cell>
          <cell r="T419">
            <v>717.81</v>
          </cell>
          <cell r="U419">
            <v>714.22</v>
          </cell>
          <cell r="V419">
            <v>714.19</v>
          </cell>
          <cell r="W419">
            <v>1182.74</v>
          </cell>
          <cell r="X419">
            <v>710.52</v>
          </cell>
          <cell r="Y419">
            <v>708.67</v>
          </cell>
          <cell r="Z419">
            <v>706.8</v>
          </cell>
          <cell r="AA419">
            <v>704.91</v>
          </cell>
          <cell r="AB419">
            <v>703.01</v>
          </cell>
          <cell r="AC419">
            <v>701.1</v>
          </cell>
        </row>
        <row r="420">
          <cell r="R420">
            <v>0</v>
          </cell>
          <cell r="S420">
            <v>0</v>
          </cell>
          <cell r="T420">
            <v>0</v>
          </cell>
          <cell r="U420">
            <v>0</v>
          </cell>
          <cell r="V420">
            <v>0</v>
          </cell>
          <cell r="W420">
            <v>0</v>
          </cell>
          <cell r="X420">
            <v>0</v>
          </cell>
          <cell r="Y420">
            <v>0</v>
          </cell>
          <cell r="Z420">
            <v>0</v>
          </cell>
          <cell r="AA420">
            <v>0</v>
          </cell>
          <cell r="AB420">
            <v>0</v>
          </cell>
          <cell r="AC420">
            <v>0</v>
          </cell>
        </row>
        <row r="421">
          <cell r="R421">
            <v>0</v>
          </cell>
          <cell r="S421">
            <v>0</v>
          </cell>
          <cell r="T421">
            <v>0</v>
          </cell>
          <cell r="U421">
            <v>0</v>
          </cell>
          <cell r="V421">
            <v>0</v>
          </cell>
          <cell r="W421">
            <v>0</v>
          </cell>
          <cell r="X421">
            <v>0</v>
          </cell>
          <cell r="Y421">
            <v>0</v>
          </cell>
          <cell r="Z421">
            <v>0</v>
          </cell>
          <cell r="AA421">
            <v>0</v>
          </cell>
          <cell r="AB421">
            <v>0</v>
          </cell>
          <cell r="AC421">
            <v>0</v>
          </cell>
        </row>
        <row r="422"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0</v>
          </cell>
          <cell r="AB422">
            <v>0</v>
          </cell>
          <cell r="AC422">
            <v>0</v>
          </cell>
        </row>
        <row r="423">
          <cell r="R423">
            <v>0</v>
          </cell>
          <cell r="S423">
            <v>0</v>
          </cell>
          <cell r="T423">
            <v>0</v>
          </cell>
          <cell r="U423">
            <v>0</v>
          </cell>
          <cell r="V423">
            <v>0</v>
          </cell>
          <cell r="W423">
            <v>0</v>
          </cell>
          <cell r="X423">
            <v>0</v>
          </cell>
          <cell r="Y423">
            <v>0</v>
          </cell>
          <cell r="Z423">
            <v>0</v>
          </cell>
          <cell r="AA423">
            <v>0</v>
          </cell>
          <cell r="AB423">
            <v>0</v>
          </cell>
          <cell r="AC423">
            <v>0</v>
          </cell>
        </row>
        <row r="424">
          <cell r="R424">
            <v>0</v>
          </cell>
          <cell r="S424">
            <v>0</v>
          </cell>
          <cell r="T424">
            <v>0</v>
          </cell>
          <cell r="U424">
            <v>0</v>
          </cell>
          <cell r="V424">
            <v>0</v>
          </cell>
          <cell r="W424">
            <v>0</v>
          </cell>
          <cell r="X424">
            <v>0</v>
          </cell>
          <cell r="Y424">
            <v>0</v>
          </cell>
          <cell r="Z424">
            <v>0</v>
          </cell>
          <cell r="AA424">
            <v>0</v>
          </cell>
          <cell r="AB424">
            <v>0</v>
          </cell>
          <cell r="AC424">
            <v>0</v>
          </cell>
        </row>
        <row r="425">
          <cell r="R425">
            <v>0</v>
          </cell>
          <cell r="S425">
            <v>0</v>
          </cell>
          <cell r="T425">
            <v>0</v>
          </cell>
          <cell r="U425">
            <v>0</v>
          </cell>
          <cell r="V425">
            <v>0</v>
          </cell>
          <cell r="W425">
            <v>0</v>
          </cell>
          <cell r="X425">
            <v>0</v>
          </cell>
          <cell r="Y425">
            <v>0</v>
          </cell>
          <cell r="Z425">
            <v>0</v>
          </cell>
          <cell r="AA425">
            <v>0</v>
          </cell>
          <cell r="AB425">
            <v>0</v>
          </cell>
          <cell r="AC425">
            <v>0</v>
          </cell>
        </row>
        <row r="426"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  <cell r="AA426">
            <v>0</v>
          </cell>
          <cell r="AB426">
            <v>0</v>
          </cell>
          <cell r="AC426">
            <v>0</v>
          </cell>
        </row>
        <row r="427">
          <cell r="R427">
            <v>591.57</v>
          </cell>
          <cell r="S427">
            <v>788.76</v>
          </cell>
          <cell r="T427">
            <v>985.95</v>
          </cell>
          <cell r="U427">
            <v>1183.14</v>
          </cell>
          <cell r="V427">
            <v>1380.33</v>
          </cell>
          <cell r="W427">
            <v>1577.52</v>
          </cell>
          <cell r="X427">
            <v>1774.71</v>
          </cell>
          <cell r="Y427">
            <v>1971.9</v>
          </cell>
          <cell r="Z427">
            <v>2169.09</v>
          </cell>
          <cell r="AA427">
            <v>0</v>
          </cell>
          <cell r="AB427">
            <v>172.16</v>
          </cell>
          <cell r="AC427">
            <v>344.32</v>
          </cell>
        </row>
        <row r="428">
          <cell r="X428">
            <v>239.82</v>
          </cell>
          <cell r="Y428">
            <v>0</v>
          </cell>
          <cell r="Z428">
            <v>0</v>
          </cell>
          <cell r="AA428">
            <v>0</v>
          </cell>
          <cell r="AB428">
            <v>0</v>
          </cell>
          <cell r="AC428">
            <v>0</v>
          </cell>
        </row>
        <row r="429">
          <cell r="R429">
            <v>72351897</v>
          </cell>
          <cell r="S429">
            <v>63230240</v>
          </cell>
          <cell r="T429">
            <v>60085725</v>
          </cell>
          <cell r="U429">
            <v>53990144</v>
          </cell>
          <cell r="V429">
            <v>56413504</v>
          </cell>
          <cell r="W429">
            <v>53181275</v>
          </cell>
          <cell r="X429">
            <v>56296130</v>
          </cell>
          <cell r="Y429">
            <v>56759995</v>
          </cell>
          <cell r="Z429">
            <v>55341923</v>
          </cell>
          <cell r="AA429">
            <v>64516869</v>
          </cell>
          <cell r="AB429">
            <v>70951402.42</v>
          </cell>
          <cell r="AC429">
            <v>75472123</v>
          </cell>
        </row>
        <row r="430">
          <cell r="R430">
            <v>50171321.49</v>
          </cell>
          <cell r="S430">
            <v>43251381.3</v>
          </cell>
          <cell r="T430">
            <v>35330862.23</v>
          </cell>
          <cell r="U430">
            <v>24271230.14</v>
          </cell>
          <cell r="V430">
            <v>21048965.92</v>
          </cell>
          <cell r="W430">
            <v>13995949.25</v>
          </cell>
          <cell r="X430">
            <v>12006220.74</v>
          </cell>
          <cell r="Y430">
            <v>14705756.02</v>
          </cell>
          <cell r="Z430">
            <v>19819749.94</v>
          </cell>
          <cell r="AA430">
            <v>39460225.1</v>
          </cell>
          <cell r="AB430">
            <v>56698387.07</v>
          </cell>
          <cell r="AC430">
            <v>63987604.69</v>
          </cell>
        </row>
        <row r="431">
          <cell r="R431">
            <v>538617.48</v>
          </cell>
          <cell r="S431">
            <v>937380.07</v>
          </cell>
          <cell r="T431">
            <v>629651.45</v>
          </cell>
          <cell r="U431">
            <v>773489.78</v>
          </cell>
          <cell r="V431">
            <v>648848.35</v>
          </cell>
          <cell r="W431">
            <v>906947.34</v>
          </cell>
          <cell r="X431">
            <v>1035590.13</v>
          </cell>
          <cell r="Y431">
            <v>875179.51</v>
          </cell>
          <cell r="Z431">
            <v>766135.66</v>
          </cell>
          <cell r="AA431">
            <v>751169.3</v>
          </cell>
          <cell r="AB431">
            <v>1638812.17</v>
          </cell>
          <cell r="AC431">
            <v>931678.4</v>
          </cell>
        </row>
        <row r="432">
          <cell r="R432">
            <v>-72890514</v>
          </cell>
          <cell r="S432">
            <v>-64167620</v>
          </cell>
          <cell r="T432">
            <v>-60715376</v>
          </cell>
          <cell r="U432">
            <v>-55988001</v>
          </cell>
          <cell r="V432">
            <v>-56532655</v>
          </cell>
          <cell r="W432">
            <v>-54082097</v>
          </cell>
          <cell r="X432">
            <v>-57331720</v>
          </cell>
          <cell r="Y432">
            <v>-57635175</v>
          </cell>
          <cell r="Z432">
            <v>-55341923</v>
          </cell>
          <cell r="AA432">
            <v>-65268038</v>
          </cell>
          <cell r="AB432">
            <v>-72590214</v>
          </cell>
          <cell r="AC432">
            <v>-76403801</v>
          </cell>
        </row>
        <row r="433">
          <cell r="R433">
            <v>-50171322</v>
          </cell>
          <cell r="S433">
            <v>-43251382</v>
          </cell>
          <cell r="T433">
            <v>-35330863</v>
          </cell>
          <cell r="U433">
            <v>-24271231</v>
          </cell>
          <cell r="V433">
            <v>-21048967</v>
          </cell>
          <cell r="W433">
            <v>-13995950</v>
          </cell>
          <cell r="X433">
            <v>-12006222</v>
          </cell>
          <cell r="Y433">
            <v>-14708562</v>
          </cell>
          <cell r="Z433">
            <v>-19819751</v>
          </cell>
          <cell r="AA433">
            <v>-39460226</v>
          </cell>
          <cell r="AB433">
            <v>-56698388</v>
          </cell>
          <cell r="AC433">
            <v>-63987606</v>
          </cell>
        </row>
        <row r="434">
          <cell r="R434">
            <v>0</v>
          </cell>
          <cell r="S434">
            <v>0</v>
          </cell>
          <cell r="T434">
            <v>0</v>
          </cell>
          <cell r="U434">
            <v>0</v>
          </cell>
          <cell r="V434">
            <v>0</v>
          </cell>
          <cell r="W434">
            <v>0</v>
          </cell>
          <cell r="X434">
            <v>0</v>
          </cell>
          <cell r="Y434">
            <v>0</v>
          </cell>
          <cell r="Z434">
            <v>9072789.03</v>
          </cell>
          <cell r="AA434">
            <v>9072789.03</v>
          </cell>
          <cell r="AB434">
            <v>5164875.31</v>
          </cell>
          <cell r="AC434">
            <v>0</v>
          </cell>
        </row>
        <row r="435"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1102958</v>
          </cell>
          <cell r="X435">
            <v>982281</v>
          </cell>
          <cell r="Y435">
            <v>715681</v>
          </cell>
          <cell r="Z435">
            <v>2440928</v>
          </cell>
          <cell r="AA435">
            <v>2137001</v>
          </cell>
          <cell r="AB435">
            <v>1878368</v>
          </cell>
          <cell r="AC435">
            <v>1858720</v>
          </cell>
        </row>
        <row r="436">
          <cell r="R436">
            <v>7592985</v>
          </cell>
          <cell r="S436">
            <v>7592985</v>
          </cell>
          <cell r="T436">
            <v>10650659</v>
          </cell>
          <cell r="U436">
            <v>10650659</v>
          </cell>
          <cell r="V436">
            <v>10650659</v>
          </cell>
          <cell r="W436">
            <v>9923574</v>
          </cell>
          <cell r="X436">
            <v>9923574</v>
          </cell>
          <cell r="Y436">
            <v>9923574</v>
          </cell>
          <cell r="Z436">
            <v>10864512</v>
          </cell>
          <cell r="AA436">
            <v>10864512</v>
          </cell>
          <cell r="AB436">
            <v>10864512</v>
          </cell>
          <cell r="AC436">
            <v>6228530</v>
          </cell>
        </row>
        <row r="437">
          <cell r="R437">
            <v>0</v>
          </cell>
          <cell r="S437">
            <v>0</v>
          </cell>
          <cell r="T437">
            <v>7111753</v>
          </cell>
          <cell r="U437">
            <v>7111753</v>
          </cell>
          <cell r="V437">
            <v>7111753</v>
          </cell>
          <cell r="W437">
            <v>4178587</v>
          </cell>
          <cell r="X437">
            <v>4178587</v>
          </cell>
          <cell r="Y437">
            <v>4178587</v>
          </cell>
          <cell r="Z437">
            <v>10363101</v>
          </cell>
          <cell r="AA437">
            <v>10363101</v>
          </cell>
          <cell r="AB437">
            <v>10363101</v>
          </cell>
          <cell r="AC437">
            <v>0</v>
          </cell>
        </row>
        <row r="438">
          <cell r="R438">
            <v>8624115</v>
          </cell>
          <cell r="S438">
            <v>8624115</v>
          </cell>
          <cell r="T438">
            <v>10301199</v>
          </cell>
          <cell r="U438">
            <v>10301199</v>
          </cell>
          <cell r="V438">
            <v>10301199</v>
          </cell>
          <cell r="W438">
            <v>13771967</v>
          </cell>
          <cell r="X438">
            <v>13771967</v>
          </cell>
          <cell r="Y438">
            <v>13771967</v>
          </cell>
          <cell r="Z438">
            <v>14289072</v>
          </cell>
          <cell r="AA438">
            <v>14289072</v>
          </cell>
          <cell r="AB438">
            <v>14289072</v>
          </cell>
          <cell r="AC438">
            <v>13765107</v>
          </cell>
        </row>
        <row r="439">
          <cell r="R439">
            <v>0</v>
          </cell>
          <cell r="S439">
            <v>0</v>
          </cell>
          <cell r="T439">
            <v>2559735</v>
          </cell>
          <cell r="U439">
            <v>2559735</v>
          </cell>
          <cell r="V439">
            <v>2559735</v>
          </cell>
          <cell r="W439">
            <v>20206876</v>
          </cell>
          <cell r="X439">
            <v>20206876</v>
          </cell>
          <cell r="Y439">
            <v>20206876</v>
          </cell>
          <cell r="Z439">
            <v>16240145</v>
          </cell>
          <cell r="AA439">
            <v>0</v>
          </cell>
          <cell r="AB439">
            <v>0</v>
          </cell>
          <cell r="AC439">
            <v>9214163</v>
          </cell>
        </row>
        <row r="440">
          <cell r="R440">
            <v>0</v>
          </cell>
          <cell r="S440">
            <v>0</v>
          </cell>
          <cell r="T440">
            <v>7501640</v>
          </cell>
          <cell r="U440">
            <v>6990113</v>
          </cell>
          <cell r="V440">
            <v>6392166</v>
          </cell>
          <cell r="W440">
            <v>12350482</v>
          </cell>
          <cell r="X440">
            <v>11469363</v>
          </cell>
          <cell r="Y440">
            <v>10538277</v>
          </cell>
          <cell r="Z440">
            <v>9717571</v>
          </cell>
          <cell r="AA440">
            <v>9864010</v>
          </cell>
          <cell r="AB440">
            <v>9066384</v>
          </cell>
          <cell r="AC440">
            <v>4757390</v>
          </cell>
        </row>
        <row r="441">
          <cell r="R441">
            <v>0</v>
          </cell>
          <cell r="S441">
            <v>0</v>
          </cell>
          <cell r="T441">
            <v>0</v>
          </cell>
          <cell r="U441">
            <v>0</v>
          </cell>
          <cell r="V441">
            <v>0</v>
          </cell>
          <cell r="W441">
            <v>-18295621</v>
          </cell>
          <cell r="X441">
            <v>-18295621</v>
          </cell>
          <cell r="Y441">
            <v>-18295621</v>
          </cell>
          <cell r="Z441">
            <v>-5452825</v>
          </cell>
          <cell r="AA441">
            <v>0</v>
          </cell>
          <cell r="AB441">
            <v>0</v>
          </cell>
          <cell r="AC441">
            <v>-9214163</v>
          </cell>
        </row>
        <row r="442">
          <cell r="R442">
            <v>0</v>
          </cell>
          <cell r="S442">
            <v>0</v>
          </cell>
          <cell r="T442">
            <v>0</v>
          </cell>
          <cell r="U442">
            <v>0</v>
          </cell>
          <cell r="V442">
            <v>0</v>
          </cell>
          <cell r="W442">
            <v>-4722574</v>
          </cell>
          <cell r="X442">
            <v>-4355949</v>
          </cell>
          <cell r="Y442">
            <v>-3979100</v>
          </cell>
          <cell r="Z442">
            <v>0</v>
          </cell>
          <cell r="AA442">
            <v>0</v>
          </cell>
          <cell r="AB442">
            <v>0</v>
          </cell>
          <cell r="AC442">
            <v>-4757389</v>
          </cell>
        </row>
        <row r="443">
          <cell r="R443">
            <v>1450855.2</v>
          </cell>
          <cell r="S443">
            <v>1442444.45</v>
          </cell>
          <cell r="T443">
            <v>1434033.7</v>
          </cell>
          <cell r="U443">
            <v>1425622.95</v>
          </cell>
          <cell r="V443">
            <v>1417212.2</v>
          </cell>
          <cell r="W443">
            <v>1408751.53</v>
          </cell>
          <cell r="X443">
            <v>1400390.69</v>
          </cell>
          <cell r="Y443">
            <v>1391979.94</v>
          </cell>
          <cell r="Z443">
            <v>1383569.19</v>
          </cell>
          <cell r="AA443">
            <v>1375158.44</v>
          </cell>
          <cell r="AB443">
            <v>1366696.24</v>
          </cell>
          <cell r="AC443">
            <v>1358337.24</v>
          </cell>
        </row>
        <row r="444"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  <cell r="AA444">
            <v>0</v>
          </cell>
          <cell r="AB444">
            <v>0</v>
          </cell>
          <cell r="AC444">
            <v>0</v>
          </cell>
        </row>
        <row r="445">
          <cell r="R445">
            <v>83182</v>
          </cell>
          <cell r="S445">
            <v>82764</v>
          </cell>
          <cell r="T445">
            <v>82346</v>
          </cell>
          <cell r="U445">
            <v>81928</v>
          </cell>
          <cell r="V445">
            <v>81510</v>
          </cell>
          <cell r="W445">
            <v>81092</v>
          </cell>
          <cell r="X445">
            <v>80674</v>
          </cell>
          <cell r="Y445">
            <v>80256</v>
          </cell>
          <cell r="Z445">
            <v>79838</v>
          </cell>
          <cell r="AA445">
            <v>79420</v>
          </cell>
          <cell r="AB445">
            <v>79002</v>
          </cell>
          <cell r="AC445">
            <v>78584</v>
          </cell>
        </row>
        <row r="446"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</row>
        <row r="447">
          <cell r="R447">
            <v>88601.65</v>
          </cell>
          <cell r="S447">
            <v>87689.12</v>
          </cell>
          <cell r="T447">
            <v>86776.59</v>
          </cell>
          <cell r="U447">
            <v>85864.06</v>
          </cell>
          <cell r="V447">
            <v>84951.53</v>
          </cell>
          <cell r="W447">
            <v>84039</v>
          </cell>
          <cell r="X447">
            <v>83126.47</v>
          </cell>
          <cell r="Y447">
            <v>82213.94</v>
          </cell>
          <cell r="Z447">
            <v>81301.41</v>
          </cell>
          <cell r="AA447">
            <v>80388.88</v>
          </cell>
          <cell r="AB447">
            <v>79476.35</v>
          </cell>
          <cell r="AC447">
            <v>78563.82</v>
          </cell>
        </row>
        <row r="448">
          <cell r="R448">
            <v>378565.23</v>
          </cell>
          <cell r="S448">
            <v>371902.98</v>
          </cell>
          <cell r="T448">
            <v>365240.73</v>
          </cell>
          <cell r="U448">
            <v>358578.48</v>
          </cell>
          <cell r="V448">
            <v>351916.23</v>
          </cell>
          <cell r="W448">
            <v>345253.98</v>
          </cell>
          <cell r="X448">
            <v>338591.73</v>
          </cell>
          <cell r="Y448">
            <v>331929.48</v>
          </cell>
          <cell r="Z448">
            <v>325267.23</v>
          </cell>
          <cell r="AA448">
            <v>318604.98</v>
          </cell>
          <cell r="AB448">
            <v>311942.73</v>
          </cell>
          <cell r="AC448">
            <v>305280.48</v>
          </cell>
        </row>
        <row r="449">
          <cell r="R449">
            <v>39095.74</v>
          </cell>
          <cell r="S449">
            <v>37945.87</v>
          </cell>
          <cell r="T449">
            <v>36796</v>
          </cell>
          <cell r="U449">
            <v>35646.13</v>
          </cell>
          <cell r="V449">
            <v>34496.26</v>
          </cell>
          <cell r="W449">
            <v>33346.39</v>
          </cell>
          <cell r="X449">
            <v>32196.52</v>
          </cell>
          <cell r="Y449">
            <v>31046.65</v>
          </cell>
          <cell r="Z449">
            <v>29896.78</v>
          </cell>
          <cell r="AA449">
            <v>28746.91</v>
          </cell>
          <cell r="AB449">
            <v>27597.04</v>
          </cell>
          <cell r="AC449">
            <v>26447.17</v>
          </cell>
        </row>
        <row r="450">
          <cell r="R450">
            <v>167769.26</v>
          </cell>
          <cell r="S450">
            <v>163109</v>
          </cell>
          <cell r="T450">
            <v>158448.74</v>
          </cell>
          <cell r="U450">
            <v>153788.48</v>
          </cell>
          <cell r="V450">
            <v>149128.22</v>
          </cell>
          <cell r="W450">
            <v>144467.96</v>
          </cell>
          <cell r="X450">
            <v>139807.7</v>
          </cell>
          <cell r="Y450">
            <v>135147.44</v>
          </cell>
          <cell r="Z450">
            <v>130487.18</v>
          </cell>
          <cell r="AA450">
            <v>125826.92</v>
          </cell>
          <cell r="AB450">
            <v>121166.66</v>
          </cell>
          <cell r="AC450">
            <v>116506.4</v>
          </cell>
        </row>
        <row r="451">
          <cell r="R451">
            <v>0</v>
          </cell>
          <cell r="S451">
            <v>0</v>
          </cell>
          <cell r="T451">
            <v>0</v>
          </cell>
          <cell r="U451">
            <v>0</v>
          </cell>
          <cell r="V451">
            <v>0</v>
          </cell>
          <cell r="W451">
            <v>0</v>
          </cell>
          <cell r="X451">
            <v>0</v>
          </cell>
          <cell r="Y451">
            <v>0</v>
          </cell>
          <cell r="Z451">
            <v>0</v>
          </cell>
          <cell r="AA451">
            <v>0</v>
          </cell>
          <cell r="AB451">
            <v>0</v>
          </cell>
          <cell r="AC451">
            <v>0</v>
          </cell>
        </row>
        <row r="452"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V452">
            <v>0</v>
          </cell>
          <cell r="W452">
            <v>0</v>
          </cell>
          <cell r="X452">
            <v>0</v>
          </cell>
          <cell r="Y452">
            <v>0</v>
          </cell>
          <cell r="Z452">
            <v>0</v>
          </cell>
          <cell r="AA452">
            <v>0</v>
          </cell>
          <cell r="AB452">
            <v>0</v>
          </cell>
          <cell r="AC452">
            <v>0</v>
          </cell>
        </row>
        <row r="453">
          <cell r="R453">
            <v>0</v>
          </cell>
          <cell r="S453">
            <v>0</v>
          </cell>
          <cell r="T453">
            <v>0</v>
          </cell>
          <cell r="U453">
            <v>0</v>
          </cell>
          <cell r="V453">
            <v>0</v>
          </cell>
          <cell r="W453">
            <v>0</v>
          </cell>
          <cell r="X453">
            <v>0</v>
          </cell>
          <cell r="Y453">
            <v>0</v>
          </cell>
          <cell r="Z453">
            <v>0</v>
          </cell>
          <cell r="AA453">
            <v>0</v>
          </cell>
          <cell r="AB453">
            <v>0</v>
          </cell>
          <cell r="AC453">
            <v>0</v>
          </cell>
        </row>
        <row r="454">
          <cell r="X454">
            <v>387038.63</v>
          </cell>
          <cell r="Y454">
            <v>370210.86</v>
          </cell>
          <cell r="Z454">
            <v>486376</v>
          </cell>
          <cell r="AA454">
            <v>485475.64</v>
          </cell>
          <cell r="AB454">
            <v>499201.86</v>
          </cell>
          <cell r="AC454">
            <v>473820.36</v>
          </cell>
        </row>
        <row r="455">
          <cell r="R455">
            <v>0</v>
          </cell>
          <cell r="S455">
            <v>0</v>
          </cell>
          <cell r="T455">
            <v>0</v>
          </cell>
          <cell r="U455">
            <v>0</v>
          </cell>
          <cell r="V455">
            <v>0</v>
          </cell>
          <cell r="W455">
            <v>0</v>
          </cell>
          <cell r="X455">
            <v>0</v>
          </cell>
          <cell r="Y455">
            <v>0</v>
          </cell>
          <cell r="Z455">
            <v>0</v>
          </cell>
          <cell r="AA455">
            <v>0</v>
          </cell>
          <cell r="AB455">
            <v>0</v>
          </cell>
          <cell r="AC455">
            <v>0</v>
          </cell>
        </row>
        <row r="456">
          <cell r="R456">
            <v>0</v>
          </cell>
          <cell r="S456">
            <v>0</v>
          </cell>
          <cell r="T456">
            <v>0</v>
          </cell>
          <cell r="U456">
            <v>0</v>
          </cell>
          <cell r="V456">
            <v>0</v>
          </cell>
          <cell r="W456">
            <v>0</v>
          </cell>
          <cell r="X456">
            <v>0</v>
          </cell>
          <cell r="Y456">
            <v>0</v>
          </cell>
          <cell r="Z456">
            <v>0</v>
          </cell>
          <cell r="AA456">
            <v>0</v>
          </cell>
          <cell r="AB456">
            <v>0</v>
          </cell>
          <cell r="AC456">
            <v>0</v>
          </cell>
        </row>
        <row r="457"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>
            <v>0</v>
          </cell>
          <cell r="W457">
            <v>0</v>
          </cell>
          <cell r="X457">
            <v>0</v>
          </cell>
          <cell r="Y457">
            <v>0</v>
          </cell>
          <cell r="Z457">
            <v>0</v>
          </cell>
          <cell r="AA457">
            <v>0</v>
          </cell>
          <cell r="AB457">
            <v>0</v>
          </cell>
          <cell r="AC457">
            <v>0</v>
          </cell>
        </row>
        <row r="458">
          <cell r="R458">
            <v>59570.14</v>
          </cell>
          <cell r="S458">
            <v>52167.94</v>
          </cell>
          <cell r="T458">
            <v>44765.75</v>
          </cell>
          <cell r="U458">
            <v>37253.02</v>
          </cell>
          <cell r="V458">
            <v>29740.29</v>
          </cell>
          <cell r="W458">
            <v>22227.56</v>
          </cell>
          <cell r="X458">
            <v>14825.36</v>
          </cell>
          <cell r="Y458">
            <v>7423.16</v>
          </cell>
          <cell r="Z458">
            <v>0</v>
          </cell>
          <cell r="AA458">
            <v>0</v>
          </cell>
          <cell r="AB458">
            <v>0</v>
          </cell>
          <cell r="AC458">
            <v>0</v>
          </cell>
        </row>
        <row r="459">
          <cell r="R459">
            <v>0</v>
          </cell>
          <cell r="S459">
            <v>0</v>
          </cell>
          <cell r="T459">
            <v>0</v>
          </cell>
          <cell r="U459">
            <v>0</v>
          </cell>
          <cell r="V459">
            <v>0</v>
          </cell>
          <cell r="W459">
            <v>0</v>
          </cell>
          <cell r="X459">
            <v>0</v>
          </cell>
          <cell r="Y459">
            <v>0</v>
          </cell>
          <cell r="Z459">
            <v>0</v>
          </cell>
          <cell r="AA459">
            <v>0</v>
          </cell>
          <cell r="AB459">
            <v>0</v>
          </cell>
          <cell r="AC459">
            <v>0</v>
          </cell>
        </row>
        <row r="460">
          <cell r="R460">
            <v>59422.2</v>
          </cell>
          <cell r="S460">
            <v>57299.98</v>
          </cell>
          <cell r="T460">
            <v>55177.76</v>
          </cell>
          <cell r="U460">
            <v>53055.54</v>
          </cell>
          <cell r="V460">
            <v>50933.32</v>
          </cell>
          <cell r="W460">
            <v>48811.1</v>
          </cell>
          <cell r="X460">
            <v>46688.88</v>
          </cell>
          <cell r="Y460">
            <v>44566.66</v>
          </cell>
          <cell r="Z460">
            <v>42444.44</v>
          </cell>
          <cell r="AA460">
            <v>40322.22</v>
          </cell>
          <cell r="AB460">
            <v>38200</v>
          </cell>
          <cell r="AC460">
            <v>36077.78</v>
          </cell>
        </row>
        <row r="461"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>
            <v>0</v>
          </cell>
          <cell r="W461">
            <v>0</v>
          </cell>
          <cell r="X461">
            <v>0</v>
          </cell>
          <cell r="Y461">
            <v>0</v>
          </cell>
          <cell r="Z461">
            <v>0</v>
          </cell>
          <cell r="AA461">
            <v>0</v>
          </cell>
          <cell r="AB461">
            <v>0</v>
          </cell>
          <cell r="AC461">
            <v>0</v>
          </cell>
        </row>
        <row r="462">
          <cell r="R462">
            <v>0</v>
          </cell>
          <cell r="S462">
            <v>0</v>
          </cell>
          <cell r="T462">
            <v>0</v>
          </cell>
          <cell r="U462">
            <v>0</v>
          </cell>
          <cell r="V462">
            <v>0</v>
          </cell>
          <cell r="W462">
            <v>0</v>
          </cell>
          <cell r="X462">
            <v>0</v>
          </cell>
          <cell r="Y462">
            <v>0</v>
          </cell>
          <cell r="Z462">
            <v>0</v>
          </cell>
          <cell r="AA462">
            <v>0</v>
          </cell>
          <cell r="AB462">
            <v>0</v>
          </cell>
          <cell r="AC462">
            <v>0</v>
          </cell>
        </row>
        <row r="463">
          <cell r="R463">
            <v>0</v>
          </cell>
          <cell r="S463">
            <v>0</v>
          </cell>
          <cell r="T463">
            <v>0</v>
          </cell>
          <cell r="U463">
            <v>0</v>
          </cell>
          <cell r="V463">
            <v>0</v>
          </cell>
          <cell r="W463">
            <v>0</v>
          </cell>
          <cell r="X463">
            <v>0</v>
          </cell>
          <cell r="Y463">
            <v>0</v>
          </cell>
          <cell r="Z463">
            <v>0</v>
          </cell>
          <cell r="AA463">
            <v>0</v>
          </cell>
          <cell r="AB463">
            <v>0</v>
          </cell>
          <cell r="AC463">
            <v>0</v>
          </cell>
        </row>
        <row r="464"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V464">
            <v>0</v>
          </cell>
          <cell r="W464">
            <v>0</v>
          </cell>
          <cell r="X464">
            <v>0</v>
          </cell>
          <cell r="Y464">
            <v>0</v>
          </cell>
          <cell r="Z464">
            <v>0</v>
          </cell>
          <cell r="AA464">
            <v>0</v>
          </cell>
          <cell r="AB464">
            <v>0</v>
          </cell>
          <cell r="AC464">
            <v>0</v>
          </cell>
        </row>
        <row r="465">
          <cell r="R465">
            <v>0</v>
          </cell>
          <cell r="S465">
            <v>0</v>
          </cell>
          <cell r="T465">
            <v>0</v>
          </cell>
          <cell r="U465">
            <v>0</v>
          </cell>
          <cell r="V465">
            <v>0</v>
          </cell>
          <cell r="W465">
            <v>0</v>
          </cell>
          <cell r="X465">
            <v>0</v>
          </cell>
          <cell r="Y465">
            <v>0</v>
          </cell>
          <cell r="Z465">
            <v>0</v>
          </cell>
          <cell r="AA465">
            <v>0</v>
          </cell>
          <cell r="AB465">
            <v>0</v>
          </cell>
          <cell r="AC465">
            <v>0</v>
          </cell>
        </row>
        <row r="466">
          <cell r="R466">
            <v>0</v>
          </cell>
          <cell r="S466">
            <v>0</v>
          </cell>
          <cell r="T466">
            <v>0</v>
          </cell>
          <cell r="U466">
            <v>0</v>
          </cell>
          <cell r="V466">
            <v>0</v>
          </cell>
          <cell r="W466">
            <v>0</v>
          </cell>
          <cell r="X466">
            <v>0</v>
          </cell>
          <cell r="Y466">
            <v>0</v>
          </cell>
          <cell r="Z466">
            <v>0</v>
          </cell>
          <cell r="AA466">
            <v>0</v>
          </cell>
          <cell r="AB466">
            <v>0</v>
          </cell>
          <cell r="AC466">
            <v>0</v>
          </cell>
        </row>
        <row r="467">
          <cell r="R467">
            <v>0</v>
          </cell>
          <cell r="S467">
            <v>0</v>
          </cell>
          <cell r="T467">
            <v>0</v>
          </cell>
          <cell r="U467">
            <v>0</v>
          </cell>
          <cell r="V467">
            <v>0</v>
          </cell>
          <cell r="W467">
            <v>0</v>
          </cell>
          <cell r="X467">
            <v>0</v>
          </cell>
          <cell r="Y467">
            <v>0</v>
          </cell>
          <cell r="Z467">
            <v>0</v>
          </cell>
          <cell r="AA467">
            <v>0</v>
          </cell>
          <cell r="AB467">
            <v>0</v>
          </cell>
          <cell r="AC467">
            <v>0</v>
          </cell>
        </row>
        <row r="468">
          <cell r="R468">
            <v>30713.03</v>
          </cell>
          <cell r="S468">
            <v>27641.72</v>
          </cell>
          <cell r="T468">
            <v>24570.41</v>
          </cell>
          <cell r="U468">
            <v>21499.1</v>
          </cell>
          <cell r="V468">
            <v>18427.79</v>
          </cell>
          <cell r="W468">
            <v>15356.48</v>
          </cell>
          <cell r="X468">
            <v>12285.17</v>
          </cell>
          <cell r="Y468">
            <v>9213.86</v>
          </cell>
          <cell r="Z468">
            <v>6142.55</v>
          </cell>
          <cell r="AA468">
            <v>3071.24</v>
          </cell>
          <cell r="AB468">
            <v>-0.07</v>
          </cell>
          <cell r="AC468">
            <v>0</v>
          </cell>
        </row>
        <row r="469">
          <cell r="R469">
            <v>0</v>
          </cell>
          <cell r="S469">
            <v>0</v>
          </cell>
          <cell r="T469">
            <v>0</v>
          </cell>
          <cell r="U469">
            <v>0</v>
          </cell>
          <cell r="V469">
            <v>0</v>
          </cell>
          <cell r="W469">
            <v>0</v>
          </cell>
          <cell r="X469">
            <v>0</v>
          </cell>
          <cell r="Y469">
            <v>0</v>
          </cell>
          <cell r="Z469">
            <v>0</v>
          </cell>
          <cell r="AA469">
            <v>0</v>
          </cell>
          <cell r="AB469">
            <v>0</v>
          </cell>
          <cell r="AC469">
            <v>0</v>
          </cell>
        </row>
        <row r="470">
          <cell r="R470">
            <v>0</v>
          </cell>
          <cell r="S470">
            <v>0</v>
          </cell>
          <cell r="T470">
            <v>0</v>
          </cell>
          <cell r="U470">
            <v>0</v>
          </cell>
          <cell r="V470">
            <v>0</v>
          </cell>
          <cell r="W470">
            <v>0</v>
          </cell>
          <cell r="X470">
            <v>0</v>
          </cell>
          <cell r="Y470">
            <v>0</v>
          </cell>
          <cell r="Z470">
            <v>0</v>
          </cell>
          <cell r="AA470">
            <v>0</v>
          </cell>
          <cell r="AB470">
            <v>0</v>
          </cell>
          <cell r="AC470">
            <v>0</v>
          </cell>
        </row>
        <row r="471">
          <cell r="R471">
            <v>0</v>
          </cell>
          <cell r="S471">
            <v>0</v>
          </cell>
          <cell r="T471">
            <v>0</v>
          </cell>
          <cell r="U471">
            <v>0</v>
          </cell>
          <cell r="V471">
            <v>0</v>
          </cell>
          <cell r="W471">
            <v>0</v>
          </cell>
          <cell r="X471">
            <v>0</v>
          </cell>
          <cell r="Y471">
            <v>0</v>
          </cell>
          <cell r="Z471">
            <v>0</v>
          </cell>
          <cell r="AA471">
            <v>0</v>
          </cell>
          <cell r="AB471">
            <v>0</v>
          </cell>
          <cell r="AC471">
            <v>0</v>
          </cell>
        </row>
        <row r="472">
          <cell r="R472">
            <v>0</v>
          </cell>
          <cell r="S472">
            <v>0</v>
          </cell>
          <cell r="T472">
            <v>0</v>
          </cell>
          <cell r="U472">
            <v>0</v>
          </cell>
          <cell r="V472">
            <v>0</v>
          </cell>
          <cell r="W472">
            <v>0</v>
          </cell>
          <cell r="X472">
            <v>0</v>
          </cell>
          <cell r="Y472">
            <v>0</v>
          </cell>
          <cell r="Z472">
            <v>0</v>
          </cell>
          <cell r="AA472">
            <v>0</v>
          </cell>
          <cell r="AB472">
            <v>0</v>
          </cell>
          <cell r="AC472">
            <v>0</v>
          </cell>
        </row>
        <row r="473">
          <cell r="R473">
            <v>0</v>
          </cell>
          <cell r="S473">
            <v>0</v>
          </cell>
          <cell r="T473">
            <v>0</v>
          </cell>
          <cell r="U473">
            <v>0</v>
          </cell>
          <cell r="V473">
            <v>0</v>
          </cell>
          <cell r="W473">
            <v>0</v>
          </cell>
          <cell r="X473">
            <v>0</v>
          </cell>
          <cell r="Y473">
            <v>0</v>
          </cell>
          <cell r="Z473">
            <v>0</v>
          </cell>
          <cell r="AA473">
            <v>0</v>
          </cell>
          <cell r="AB473">
            <v>0</v>
          </cell>
          <cell r="AC473">
            <v>0</v>
          </cell>
        </row>
        <row r="474">
          <cell r="R474">
            <v>352515.83</v>
          </cell>
          <cell r="S474">
            <v>351047.01</v>
          </cell>
          <cell r="T474">
            <v>349578.19</v>
          </cell>
          <cell r="U474">
            <v>348109.37</v>
          </cell>
          <cell r="V474">
            <v>346640.55</v>
          </cell>
          <cell r="W474">
            <v>345171.73</v>
          </cell>
          <cell r="X474">
            <v>343702.91</v>
          </cell>
          <cell r="Y474">
            <v>0</v>
          </cell>
          <cell r="Z474">
            <v>0</v>
          </cell>
          <cell r="AA474">
            <v>0</v>
          </cell>
          <cell r="AB474">
            <v>0</v>
          </cell>
          <cell r="AC474">
            <v>0</v>
          </cell>
        </row>
        <row r="475">
          <cell r="R475">
            <v>8558.41</v>
          </cell>
          <cell r="S475">
            <v>6418.82</v>
          </cell>
          <cell r="T475">
            <v>4279.23</v>
          </cell>
          <cell r="U475">
            <v>2139.64</v>
          </cell>
          <cell r="V475">
            <v>0</v>
          </cell>
          <cell r="W475">
            <v>0</v>
          </cell>
          <cell r="X475">
            <v>0</v>
          </cell>
          <cell r="Y475">
            <v>0</v>
          </cell>
          <cell r="Z475">
            <v>0</v>
          </cell>
          <cell r="AA475">
            <v>0</v>
          </cell>
          <cell r="AB475">
            <v>0</v>
          </cell>
          <cell r="AC475">
            <v>0</v>
          </cell>
        </row>
        <row r="476">
          <cell r="R476">
            <v>882327.39</v>
          </cell>
          <cell r="S476">
            <v>879176.22</v>
          </cell>
          <cell r="T476">
            <v>876025.05</v>
          </cell>
          <cell r="U476">
            <v>872873.88</v>
          </cell>
          <cell r="V476">
            <v>869722.71</v>
          </cell>
          <cell r="W476">
            <v>866560.12</v>
          </cell>
          <cell r="X476">
            <v>863420.37</v>
          </cell>
          <cell r="Y476">
            <v>860269.2</v>
          </cell>
          <cell r="Z476">
            <v>857118.03</v>
          </cell>
          <cell r="AA476">
            <v>853966.86</v>
          </cell>
          <cell r="AB476">
            <v>850804.06</v>
          </cell>
          <cell r="AC476">
            <v>847664.56</v>
          </cell>
        </row>
        <row r="477">
          <cell r="R477">
            <v>2411356.43</v>
          </cell>
          <cell r="S477">
            <v>2402925.11</v>
          </cell>
          <cell r="T477">
            <v>2394493.79</v>
          </cell>
          <cell r="U477">
            <v>2386062.47</v>
          </cell>
          <cell r="V477">
            <v>2377631.15</v>
          </cell>
          <cell r="W477">
            <v>2369169.94</v>
          </cell>
          <cell r="X477">
            <v>2360768.52</v>
          </cell>
          <cell r="Y477">
            <v>2352337.2</v>
          </cell>
          <cell r="Z477">
            <v>2343905.88</v>
          </cell>
          <cell r="AA477">
            <v>2335474.56</v>
          </cell>
          <cell r="AB477">
            <v>2327012.81</v>
          </cell>
          <cell r="AC477">
            <v>2318612.04</v>
          </cell>
        </row>
        <row r="478">
          <cell r="R478">
            <v>560144.73</v>
          </cell>
          <cell r="S478">
            <v>551006.97</v>
          </cell>
          <cell r="T478">
            <v>541869.21</v>
          </cell>
          <cell r="U478">
            <v>532731.45</v>
          </cell>
          <cell r="V478">
            <v>523593.69</v>
          </cell>
          <cell r="W478">
            <v>514296.46</v>
          </cell>
          <cell r="X478">
            <v>505318.17</v>
          </cell>
          <cell r="Y478">
            <v>496180.41</v>
          </cell>
          <cell r="Z478">
            <v>487042.65</v>
          </cell>
          <cell r="AA478">
            <v>477904.89</v>
          </cell>
          <cell r="AB478">
            <v>468592.41</v>
          </cell>
          <cell r="AC478">
            <v>459632.71</v>
          </cell>
        </row>
        <row r="479">
          <cell r="R479">
            <v>799310.15</v>
          </cell>
          <cell r="S479">
            <v>796657.28</v>
          </cell>
          <cell r="T479">
            <v>794004.41</v>
          </cell>
          <cell r="U479">
            <v>791351.54</v>
          </cell>
          <cell r="V479">
            <v>788698.67</v>
          </cell>
          <cell r="W479">
            <v>786036.88</v>
          </cell>
          <cell r="X479">
            <v>783392.93</v>
          </cell>
          <cell r="Y479">
            <v>780740.06</v>
          </cell>
          <cell r="Z479">
            <v>778087.19</v>
          </cell>
          <cell r="AA479">
            <v>775434.32</v>
          </cell>
          <cell r="AB479">
            <v>772772.37</v>
          </cell>
          <cell r="AC479">
            <v>770128.61</v>
          </cell>
        </row>
        <row r="480">
          <cell r="R480">
            <v>1037159.04</v>
          </cell>
          <cell r="S480">
            <v>1022902.56</v>
          </cell>
          <cell r="T480">
            <v>1008646.08</v>
          </cell>
          <cell r="U480">
            <v>994389.6</v>
          </cell>
          <cell r="V480">
            <v>980133.12</v>
          </cell>
          <cell r="W480">
            <v>965669.27</v>
          </cell>
          <cell r="X480">
            <v>951620.16</v>
          </cell>
          <cell r="Y480">
            <v>937363.68</v>
          </cell>
          <cell r="Z480">
            <v>923107.2</v>
          </cell>
          <cell r="AA480">
            <v>908850.72</v>
          </cell>
          <cell r="AB480">
            <v>894370.61</v>
          </cell>
          <cell r="AC480">
            <v>880341.27</v>
          </cell>
        </row>
        <row r="481">
          <cell r="R481">
            <v>112206.77</v>
          </cell>
          <cell r="S481">
            <v>110177.71</v>
          </cell>
          <cell r="T481">
            <v>108148.65</v>
          </cell>
          <cell r="U481">
            <v>106119.59</v>
          </cell>
          <cell r="V481">
            <v>104090.53</v>
          </cell>
          <cell r="W481">
            <v>102021.92</v>
          </cell>
          <cell r="X481">
            <v>100032.42</v>
          </cell>
          <cell r="Y481">
            <v>98003.36</v>
          </cell>
          <cell r="Z481">
            <v>95974.3</v>
          </cell>
          <cell r="AA481">
            <v>93945.24</v>
          </cell>
          <cell r="AB481">
            <v>91872.36</v>
          </cell>
          <cell r="AC481">
            <v>89888.08</v>
          </cell>
        </row>
        <row r="482">
          <cell r="R482">
            <v>1279400.23</v>
          </cell>
          <cell r="S482">
            <v>1264169.27</v>
          </cell>
          <cell r="T482">
            <v>1248938.31</v>
          </cell>
          <cell r="U482">
            <v>1233707.35</v>
          </cell>
          <cell r="V482">
            <v>1218476.4</v>
          </cell>
          <cell r="W482">
            <v>1203055.06</v>
          </cell>
          <cell r="X482">
            <v>1188014.49</v>
          </cell>
          <cell r="Y482">
            <v>1172783.54</v>
          </cell>
          <cell r="Z482">
            <v>1157552.59</v>
          </cell>
          <cell r="AA482">
            <v>1142321.64</v>
          </cell>
          <cell r="AB482">
            <v>1126887.61</v>
          </cell>
          <cell r="AC482">
            <v>1111862.44</v>
          </cell>
        </row>
        <row r="483">
          <cell r="R483">
            <v>0</v>
          </cell>
          <cell r="S483">
            <v>0</v>
          </cell>
          <cell r="T483">
            <v>0</v>
          </cell>
          <cell r="U483">
            <v>0</v>
          </cell>
          <cell r="V483">
            <v>0</v>
          </cell>
          <cell r="W483">
            <v>0</v>
          </cell>
          <cell r="X483">
            <v>0</v>
          </cell>
          <cell r="Y483">
            <v>0</v>
          </cell>
          <cell r="Z483">
            <v>0</v>
          </cell>
          <cell r="AA483">
            <v>0</v>
          </cell>
          <cell r="AB483">
            <v>0</v>
          </cell>
          <cell r="AC483">
            <v>0</v>
          </cell>
        </row>
        <row r="484">
          <cell r="R484">
            <v>6307180.84</v>
          </cell>
          <cell r="S484">
            <v>6293133.67</v>
          </cell>
          <cell r="T484">
            <v>6279086.5</v>
          </cell>
          <cell r="U484">
            <v>6265039.33</v>
          </cell>
          <cell r="V484">
            <v>6250992.16</v>
          </cell>
          <cell r="W484">
            <v>6236913.42</v>
          </cell>
          <cell r="X484">
            <v>6222897.81</v>
          </cell>
          <cell r="Y484">
            <v>6208850.64</v>
          </cell>
          <cell r="Z484">
            <v>6194803.47</v>
          </cell>
          <cell r="AA484">
            <v>6180756.3</v>
          </cell>
          <cell r="AB484">
            <v>6166677.2</v>
          </cell>
          <cell r="AC484">
            <v>6152662.02</v>
          </cell>
        </row>
        <row r="485">
          <cell r="R485">
            <v>0</v>
          </cell>
          <cell r="S485">
            <v>0</v>
          </cell>
          <cell r="T485">
            <v>0</v>
          </cell>
          <cell r="U485">
            <v>0</v>
          </cell>
          <cell r="V485">
            <v>0</v>
          </cell>
          <cell r="W485">
            <v>0</v>
          </cell>
          <cell r="X485">
            <v>0</v>
          </cell>
          <cell r="Y485">
            <v>0</v>
          </cell>
          <cell r="Z485">
            <v>0</v>
          </cell>
          <cell r="AA485">
            <v>0</v>
          </cell>
          <cell r="AB485">
            <v>0</v>
          </cell>
          <cell r="AC485">
            <v>0</v>
          </cell>
        </row>
        <row r="486">
          <cell r="R486">
            <v>5981129.51</v>
          </cell>
          <cell r="S486">
            <v>5962726.03</v>
          </cell>
          <cell r="T486">
            <v>5944322.55</v>
          </cell>
          <cell r="U486">
            <v>5925919.07</v>
          </cell>
          <cell r="V486">
            <v>5907515.59</v>
          </cell>
          <cell r="W486">
            <v>5889112.11</v>
          </cell>
          <cell r="X486">
            <v>5870708.63</v>
          </cell>
          <cell r="Y486">
            <v>5852305.15</v>
          </cell>
          <cell r="Z486">
            <v>5833901.67</v>
          </cell>
          <cell r="AA486">
            <v>5815498.19</v>
          </cell>
          <cell r="AB486">
            <v>5797094.71</v>
          </cell>
          <cell r="AC486">
            <v>5778691.23</v>
          </cell>
        </row>
        <row r="487">
          <cell r="R487">
            <v>1010821.9</v>
          </cell>
          <cell r="S487">
            <v>1007711.68</v>
          </cell>
          <cell r="T487">
            <v>1004601.46</v>
          </cell>
          <cell r="U487">
            <v>1001491.24</v>
          </cell>
          <cell r="V487">
            <v>998381.02</v>
          </cell>
          <cell r="W487">
            <v>995270.8</v>
          </cell>
          <cell r="X487">
            <v>992160.58</v>
          </cell>
          <cell r="Y487">
            <v>989050.36</v>
          </cell>
          <cell r="Z487">
            <v>985940.14</v>
          </cell>
          <cell r="AA487">
            <v>982829.92</v>
          </cell>
          <cell r="AB487">
            <v>979719.7</v>
          </cell>
          <cell r="AC487">
            <v>976609.48</v>
          </cell>
        </row>
        <row r="488">
          <cell r="R488">
            <v>0</v>
          </cell>
          <cell r="S488">
            <v>0</v>
          </cell>
          <cell r="T488">
            <v>0</v>
          </cell>
          <cell r="U488">
            <v>0</v>
          </cell>
          <cell r="V488">
            <v>0</v>
          </cell>
          <cell r="W488">
            <v>1364059.3</v>
          </cell>
          <cell r="X488">
            <v>1362504.32</v>
          </cell>
          <cell r="Y488">
            <v>1322430.67</v>
          </cell>
          <cell r="Z488">
            <v>1261150.69</v>
          </cell>
          <cell r="AA488">
            <v>1221739.73</v>
          </cell>
          <cell r="AB488">
            <v>1226459.13</v>
          </cell>
          <cell r="AC488">
            <v>1186895.93</v>
          </cell>
        </row>
        <row r="489">
          <cell r="R489">
            <v>0</v>
          </cell>
          <cell r="S489">
            <v>0</v>
          </cell>
          <cell r="T489">
            <v>0</v>
          </cell>
          <cell r="U489">
            <v>0</v>
          </cell>
          <cell r="V489">
            <v>0</v>
          </cell>
          <cell r="W489">
            <v>6647.67</v>
          </cell>
          <cell r="X489">
            <v>6463.01</v>
          </cell>
          <cell r="Y489">
            <v>0</v>
          </cell>
          <cell r="Z489">
            <v>0</v>
          </cell>
          <cell r="AA489">
            <v>0</v>
          </cell>
          <cell r="AB489">
            <v>0</v>
          </cell>
          <cell r="AC489">
            <v>0</v>
          </cell>
        </row>
        <row r="490">
          <cell r="Z490">
            <v>22377.52</v>
          </cell>
          <cell r="AA490">
            <v>21678.22</v>
          </cell>
          <cell r="AB490">
            <v>20742</v>
          </cell>
          <cell r="AC490">
            <v>20072.9</v>
          </cell>
        </row>
        <row r="491">
          <cell r="R491">
            <v>546015.36</v>
          </cell>
          <cell r="S491">
            <v>437196.97</v>
          </cell>
          <cell r="T491">
            <v>327897.73</v>
          </cell>
          <cell r="U491">
            <v>218598.49</v>
          </cell>
          <cell r="V491">
            <v>0</v>
          </cell>
          <cell r="W491">
            <v>0</v>
          </cell>
          <cell r="X491">
            <v>0</v>
          </cell>
          <cell r="Y491">
            <v>0</v>
          </cell>
          <cell r="Z491">
            <v>0</v>
          </cell>
          <cell r="AA491">
            <v>0</v>
          </cell>
          <cell r="AB491">
            <v>0</v>
          </cell>
          <cell r="AC491">
            <v>0</v>
          </cell>
        </row>
        <row r="492">
          <cell r="R492">
            <v>524895.76</v>
          </cell>
          <cell r="S492">
            <v>502215.77</v>
          </cell>
          <cell r="T492">
            <v>478837.96</v>
          </cell>
          <cell r="U492">
            <v>456036.15</v>
          </cell>
          <cell r="V492">
            <v>433234.34</v>
          </cell>
          <cell r="W492">
            <v>409232.44</v>
          </cell>
          <cell r="X492">
            <v>398705.89</v>
          </cell>
          <cell r="Y492">
            <v>364828.91</v>
          </cell>
          <cell r="Z492">
            <v>344977.5</v>
          </cell>
          <cell r="AA492">
            <v>321979</v>
          </cell>
          <cell r="AB492">
            <v>297337.75</v>
          </cell>
          <cell r="AC492">
            <v>276099.34</v>
          </cell>
        </row>
        <row r="493">
          <cell r="R493">
            <v>1059420.68</v>
          </cell>
          <cell r="S493">
            <v>1039047.21</v>
          </cell>
          <cell r="T493">
            <v>979418.68</v>
          </cell>
          <cell r="U493">
            <v>959830.31</v>
          </cell>
          <cell r="V493">
            <v>940241.94</v>
          </cell>
          <cell r="W493">
            <v>920671.24</v>
          </cell>
          <cell r="X493">
            <v>901082.87</v>
          </cell>
          <cell r="Y493">
            <v>882397.05</v>
          </cell>
          <cell r="Z493">
            <v>862788.23</v>
          </cell>
          <cell r="AA493">
            <v>843179.41</v>
          </cell>
          <cell r="AB493">
            <v>823570.59</v>
          </cell>
          <cell r="AC493">
            <v>803961.77</v>
          </cell>
        </row>
        <row r="494">
          <cell r="R494">
            <v>0</v>
          </cell>
          <cell r="S494">
            <v>0</v>
          </cell>
          <cell r="T494">
            <v>0</v>
          </cell>
          <cell r="U494">
            <v>0</v>
          </cell>
          <cell r="V494">
            <v>0</v>
          </cell>
          <cell r="W494">
            <v>0</v>
          </cell>
          <cell r="X494">
            <v>0</v>
          </cell>
          <cell r="Y494">
            <v>0</v>
          </cell>
          <cell r="Z494">
            <v>0</v>
          </cell>
          <cell r="AA494">
            <v>0</v>
          </cell>
          <cell r="AB494">
            <v>0</v>
          </cell>
          <cell r="AC494">
            <v>0</v>
          </cell>
        </row>
        <row r="495">
          <cell r="R495">
            <v>0</v>
          </cell>
          <cell r="S495">
            <v>0</v>
          </cell>
          <cell r="T495">
            <v>0</v>
          </cell>
          <cell r="U495">
            <v>0</v>
          </cell>
          <cell r="V495">
            <v>0</v>
          </cell>
          <cell r="W495">
            <v>0</v>
          </cell>
          <cell r="X495">
            <v>0</v>
          </cell>
          <cell r="Y495">
            <v>0</v>
          </cell>
          <cell r="Z495">
            <v>0</v>
          </cell>
          <cell r="AA495">
            <v>0</v>
          </cell>
          <cell r="AB495">
            <v>0</v>
          </cell>
          <cell r="AC495">
            <v>0</v>
          </cell>
        </row>
        <row r="496">
          <cell r="R496">
            <v>0</v>
          </cell>
          <cell r="S496">
            <v>0</v>
          </cell>
          <cell r="T496">
            <v>0</v>
          </cell>
          <cell r="U496">
            <v>0</v>
          </cell>
          <cell r="V496">
            <v>0</v>
          </cell>
          <cell r="W496">
            <v>0</v>
          </cell>
          <cell r="X496">
            <v>0</v>
          </cell>
          <cell r="Y496">
            <v>0</v>
          </cell>
          <cell r="Z496">
            <v>0</v>
          </cell>
          <cell r="AA496">
            <v>0</v>
          </cell>
          <cell r="AB496">
            <v>0</v>
          </cell>
          <cell r="AC496">
            <v>0</v>
          </cell>
        </row>
        <row r="497">
          <cell r="R497">
            <v>7869228.72</v>
          </cell>
          <cell r="S497">
            <v>7369228.72</v>
          </cell>
          <cell r="T497">
            <v>6869228.72</v>
          </cell>
          <cell r="U497">
            <v>6369228.72</v>
          </cell>
          <cell r="V497">
            <v>5869228.72</v>
          </cell>
          <cell r="W497">
            <v>5369228.72</v>
          </cell>
          <cell r="X497">
            <v>4869228.72</v>
          </cell>
          <cell r="Y497">
            <v>4369228.72</v>
          </cell>
          <cell r="Z497">
            <v>3869228.72</v>
          </cell>
          <cell r="AA497">
            <v>3369228.72</v>
          </cell>
          <cell r="AB497">
            <v>2869228.72</v>
          </cell>
          <cell r="AC497">
            <v>2369228.72</v>
          </cell>
        </row>
        <row r="498">
          <cell r="R498">
            <v>4776552.71</v>
          </cell>
          <cell r="S498">
            <v>4776552.71</v>
          </cell>
          <cell r="T498">
            <v>4776552.71</v>
          </cell>
          <cell r="U498">
            <v>4776552.71</v>
          </cell>
          <cell r="V498">
            <v>4776552.71</v>
          </cell>
          <cell r="W498">
            <v>4776552.71</v>
          </cell>
          <cell r="X498">
            <v>4776552.71</v>
          </cell>
          <cell r="Y498">
            <v>4776552.71</v>
          </cell>
          <cell r="Z498">
            <v>4776552.71</v>
          </cell>
          <cell r="AA498">
            <v>4776552.71</v>
          </cell>
          <cell r="AB498">
            <v>4776552.71</v>
          </cell>
          <cell r="AC498">
            <v>4776552.71</v>
          </cell>
        </row>
        <row r="499">
          <cell r="R499">
            <v>2705896.42</v>
          </cell>
          <cell r="S499">
            <v>2705896.42</v>
          </cell>
          <cell r="T499">
            <v>2705896.42</v>
          </cell>
          <cell r="U499">
            <v>2705896.42</v>
          </cell>
          <cell r="V499">
            <v>2705896.42</v>
          </cell>
          <cell r="W499">
            <v>2705896.42</v>
          </cell>
          <cell r="X499">
            <v>2705896.42</v>
          </cell>
          <cell r="Y499">
            <v>2705896.42</v>
          </cell>
          <cell r="Z499">
            <v>2705896.42</v>
          </cell>
          <cell r="AA499">
            <v>2705896.42</v>
          </cell>
          <cell r="AB499">
            <v>2705896.42</v>
          </cell>
          <cell r="AC499">
            <v>2705896.42</v>
          </cell>
        </row>
        <row r="500">
          <cell r="R500">
            <v>10937831.24</v>
          </cell>
          <cell r="S500">
            <v>11060666.53</v>
          </cell>
          <cell r="T500">
            <v>11247075.68</v>
          </cell>
          <cell r="U500">
            <v>11228837.51</v>
          </cell>
          <cell r="V500">
            <v>11234493.17</v>
          </cell>
          <cell r="W500">
            <v>11228237.46</v>
          </cell>
          <cell r="X500">
            <v>11238679.66</v>
          </cell>
          <cell r="Y500">
            <v>11242685.81</v>
          </cell>
          <cell r="Z500">
            <v>11243764.47</v>
          </cell>
          <cell r="AA500">
            <v>11243764.47</v>
          </cell>
          <cell r="AB500">
            <v>11242070.58</v>
          </cell>
          <cell r="AC500">
            <v>11242070.58</v>
          </cell>
        </row>
        <row r="501">
          <cell r="R501">
            <v>212634.15</v>
          </cell>
          <cell r="S501">
            <v>205546.33</v>
          </cell>
          <cell r="T501">
            <v>202002.42</v>
          </cell>
          <cell r="U501">
            <v>198458.51</v>
          </cell>
          <cell r="V501">
            <v>194914.6</v>
          </cell>
          <cell r="W501">
            <v>191370.69</v>
          </cell>
          <cell r="X501">
            <v>187826.78</v>
          </cell>
          <cell r="Y501">
            <v>184282.87</v>
          </cell>
          <cell r="Z501">
            <v>180738.96</v>
          </cell>
          <cell r="AA501">
            <v>177195.05</v>
          </cell>
          <cell r="AB501">
            <v>173651.14</v>
          </cell>
          <cell r="AC501">
            <v>170107.23</v>
          </cell>
        </row>
        <row r="502">
          <cell r="R502">
            <v>65824332.04</v>
          </cell>
          <cell r="S502">
            <v>65824332.04</v>
          </cell>
          <cell r="T502">
            <v>65824332.04</v>
          </cell>
          <cell r="U502">
            <v>65824332.04</v>
          </cell>
          <cell r="V502">
            <v>65824332.04</v>
          </cell>
          <cell r="W502">
            <v>65824332.04</v>
          </cell>
          <cell r="X502">
            <v>65824332.04</v>
          </cell>
          <cell r="Y502">
            <v>65824332.04</v>
          </cell>
          <cell r="Z502">
            <v>65824332.04</v>
          </cell>
          <cell r="AA502">
            <v>65824332.04</v>
          </cell>
          <cell r="AB502">
            <v>65824332.04</v>
          </cell>
          <cell r="AC502">
            <v>65824332.04</v>
          </cell>
        </row>
        <row r="503">
          <cell r="R503">
            <v>836601.14</v>
          </cell>
          <cell r="S503">
            <v>836601.14</v>
          </cell>
          <cell r="T503">
            <v>836601.14</v>
          </cell>
          <cell r="U503">
            <v>836601.14</v>
          </cell>
          <cell r="V503">
            <v>836601.14</v>
          </cell>
          <cell r="W503">
            <v>836601.14</v>
          </cell>
          <cell r="X503">
            <v>836601.14</v>
          </cell>
          <cell r="Y503">
            <v>836601.14</v>
          </cell>
          <cell r="Z503">
            <v>834734.24</v>
          </cell>
          <cell r="AA503">
            <v>834734.24</v>
          </cell>
          <cell r="AB503">
            <v>834734.24</v>
          </cell>
          <cell r="AC503">
            <v>832492.97</v>
          </cell>
        </row>
        <row r="504">
          <cell r="R504">
            <v>-18840989.28</v>
          </cell>
          <cell r="S504">
            <v>-18840989.28</v>
          </cell>
          <cell r="T504">
            <v>-18840989.28</v>
          </cell>
          <cell r="U504">
            <v>-18840989.28</v>
          </cell>
          <cell r="V504">
            <v>-18840989.28</v>
          </cell>
          <cell r="W504">
            <v>-18840989.28</v>
          </cell>
          <cell r="X504">
            <v>-18840989.28</v>
          </cell>
          <cell r="Y504">
            <v>-18840989.28</v>
          </cell>
          <cell r="Z504">
            <v>-18840989.28</v>
          </cell>
          <cell r="AA504">
            <v>-18840989.28</v>
          </cell>
          <cell r="AB504">
            <v>-18840989.28</v>
          </cell>
          <cell r="AC504">
            <v>-18840989.28</v>
          </cell>
        </row>
        <row r="505">
          <cell r="R505">
            <v>-62279.24</v>
          </cell>
          <cell r="S505">
            <v>-186837.74</v>
          </cell>
          <cell r="T505">
            <v>-311396.24</v>
          </cell>
          <cell r="U505">
            <v>-435954.74</v>
          </cell>
          <cell r="V505">
            <v>-560513.24</v>
          </cell>
          <cell r="W505">
            <v>-685071.74</v>
          </cell>
          <cell r="X505">
            <v>-809630.24</v>
          </cell>
          <cell r="Y505">
            <v>-934188.74</v>
          </cell>
          <cell r="Z505">
            <v>-1058747.24</v>
          </cell>
          <cell r="AA505">
            <v>-1183305.74</v>
          </cell>
          <cell r="AB505">
            <v>-1307864.24</v>
          </cell>
          <cell r="AC505">
            <v>-1432422.74</v>
          </cell>
        </row>
        <row r="506">
          <cell r="R506">
            <v>215491091</v>
          </cell>
          <cell r="S506">
            <v>214262424</v>
          </cell>
          <cell r="T506">
            <v>213033757</v>
          </cell>
          <cell r="U506">
            <v>211805090</v>
          </cell>
          <cell r="V506">
            <v>210576423</v>
          </cell>
          <cell r="W506">
            <v>209347756</v>
          </cell>
          <cell r="X506">
            <v>208119089</v>
          </cell>
          <cell r="Y506">
            <v>206890422</v>
          </cell>
          <cell r="Z506">
            <v>205661755</v>
          </cell>
          <cell r="AA506">
            <v>204433088</v>
          </cell>
          <cell r="AB506">
            <v>203204421</v>
          </cell>
          <cell r="AC506">
            <v>201975754</v>
          </cell>
        </row>
        <row r="507">
          <cell r="R507">
            <v>10161321.18</v>
          </cell>
          <cell r="S507">
            <v>10161321.18</v>
          </cell>
          <cell r="T507">
            <v>10161321.18</v>
          </cell>
          <cell r="U507">
            <v>10161321.18</v>
          </cell>
          <cell r="V507">
            <v>10161321.18</v>
          </cell>
          <cell r="W507">
            <v>10236321.18</v>
          </cell>
          <cell r="X507">
            <v>10236321.18</v>
          </cell>
          <cell r="Y507">
            <v>10236321.18</v>
          </cell>
          <cell r="Z507">
            <v>10246321.18</v>
          </cell>
          <cell r="AA507">
            <v>10246321.18</v>
          </cell>
          <cell r="AB507">
            <v>10246321.18</v>
          </cell>
          <cell r="AC507">
            <v>10598321.18</v>
          </cell>
        </row>
        <row r="508">
          <cell r="R508">
            <v>0</v>
          </cell>
          <cell r="S508">
            <v>0</v>
          </cell>
          <cell r="T508">
            <v>0</v>
          </cell>
          <cell r="U508">
            <v>0</v>
          </cell>
          <cell r="V508">
            <v>0</v>
          </cell>
          <cell r="W508">
            <v>0</v>
          </cell>
          <cell r="X508">
            <v>0</v>
          </cell>
          <cell r="Y508">
            <v>0</v>
          </cell>
          <cell r="Z508">
            <v>0</v>
          </cell>
          <cell r="AA508">
            <v>0</v>
          </cell>
          <cell r="AB508">
            <v>0</v>
          </cell>
          <cell r="AC508">
            <v>0</v>
          </cell>
        </row>
        <row r="509">
          <cell r="R509">
            <v>21433036.6</v>
          </cell>
          <cell r="S509">
            <v>22434553.06</v>
          </cell>
          <cell r="T509">
            <v>24172334.47</v>
          </cell>
          <cell r="U509">
            <v>4612980.67</v>
          </cell>
          <cell r="V509">
            <v>5430261.9</v>
          </cell>
          <cell r="W509">
            <v>6786451.13</v>
          </cell>
          <cell r="X509">
            <v>7590711.28</v>
          </cell>
          <cell r="Y509">
            <v>9232807.4</v>
          </cell>
          <cell r="Z509">
            <v>10952139.76</v>
          </cell>
          <cell r="AA509">
            <v>12553087</v>
          </cell>
          <cell r="AB509">
            <v>15305542.41</v>
          </cell>
          <cell r="AC509">
            <v>20869468.25</v>
          </cell>
        </row>
        <row r="510">
          <cell r="R510">
            <v>0</v>
          </cell>
          <cell r="S510">
            <v>0</v>
          </cell>
          <cell r="T510">
            <v>0</v>
          </cell>
          <cell r="U510">
            <v>0</v>
          </cell>
          <cell r="V510">
            <v>0</v>
          </cell>
          <cell r="W510">
            <v>0</v>
          </cell>
          <cell r="X510">
            <v>0</v>
          </cell>
          <cell r="Y510">
            <v>0</v>
          </cell>
          <cell r="Z510">
            <v>0</v>
          </cell>
          <cell r="AA510">
            <v>0</v>
          </cell>
          <cell r="AB510">
            <v>0</v>
          </cell>
          <cell r="AC510">
            <v>0</v>
          </cell>
        </row>
        <row r="511">
          <cell r="R511">
            <v>30499089.4</v>
          </cell>
          <cell r="S511">
            <v>30466773.08</v>
          </cell>
          <cell r="T511">
            <v>30360841.69</v>
          </cell>
          <cell r="U511">
            <v>30260330.16</v>
          </cell>
          <cell r="V511">
            <v>30480029.51</v>
          </cell>
          <cell r="W511">
            <v>30687056.08</v>
          </cell>
          <cell r="X511">
            <v>30698840.62</v>
          </cell>
          <cell r="Y511">
            <v>30545234.14</v>
          </cell>
          <cell r="Z511">
            <v>30438727.5</v>
          </cell>
          <cell r="AA511">
            <v>30380316.22</v>
          </cell>
          <cell r="AB511">
            <v>30360465.86</v>
          </cell>
          <cell r="AC511">
            <v>30437954.07</v>
          </cell>
        </row>
        <row r="512">
          <cell r="R512">
            <v>4112219.99</v>
          </cell>
          <cell r="S512">
            <v>4349202.52</v>
          </cell>
          <cell r="T512">
            <v>4604999.66</v>
          </cell>
          <cell r="U512">
            <v>1022259.88</v>
          </cell>
          <cell r="V512">
            <v>1187796.23</v>
          </cell>
          <cell r="W512">
            <v>1551323.63</v>
          </cell>
          <cell r="X512">
            <v>1802884.85</v>
          </cell>
          <cell r="Y512">
            <v>2116066.58</v>
          </cell>
          <cell r="Z512">
            <v>2348067.2</v>
          </cell>
          <cell r="AA512">
            <v>2681215.82</v>
          </cell>
          <cell r="AB512">
            <v>3092008.78</v>
          </cell>
          <cell r="AC512">
            <v>3981109.02</v>
          </cell>
        </row>
        <row r="513">
          <cell r="R513">
            <v>21589277</v>
          </cell>
          <cell r="S513">
            <v>21589277</v>
          </cell>
          <cell r="T513">
            <v>21589277</v>
          </cell>
          <cell r="U513">
            <v>21589277</v>
          </cell>
          <cell r="V513">
            <v>21589277</v>
          </cell>
          <cell r="W513">
            <v>21589277</v>
          </cell>
          <cell r="X513">
            <v>21589277</v>
          </cell>
          <cell r="Y513">
            <v>21589277</v>
          </cell>
          <cell r="Z513">
            <v>21589277</v>
          </cell>
          <cell r="AA513">
            <v>21589277</v>
          </cell>
          <cell r="AB513">
            <v>21589277</v>
          </cell>
          <cell r="AC513">
            <v>21589277</v>
          </cell>
        </row>
        <row r="514">
          <cell r="R514">
            <v>-1057557.12</v>
          </cell>
          <cell r="S514">
            <v>-1235153.12</v>
          </cell>
          <cell r="T514">
            <v>-1383650.4</v>
          </cell>
          <cell r="U514">
            <v>2333550.75</v>
          </cell>
          <cell r="V514">
            <v>2205691.43</v>
          </cell>
          <cell r="W514">
            <v>2112874.6</v>
          </cell>
          <cell r="X514">
            <v>2035581.85</v>
          </cell>
          <cell r="Y514">
            <v>1949766.14</v>
          </cell>
          <cell r="Z514">
            <v>1842240.21</v>
          </cell>
          <cell r="AA514">
            <v>1655730.53</v>
          </cell>
          <cell r="AB514">
            <v>1353306.52</v>
          </cell>
          <cell r="AC514">
            <v>986867</v>
          </cell>
        </row>
        <row r="515">
          <cell r="R515">
            <v>-9848326.76</v>
          </cell>
          <cell r="S515">
            <v>-9896366.65</v>
          </cell>
          <cell r="T515">
            <v>-9944406.54</v>
          </cell>
          <cell r="U515">
            <v>-9992446.43</v>
          </cell>
          <cell r="V515">
            <v>-10040486.32</v>
          </cell>
          <cell r="W515">
            <v>-10088526.21</v>
          </cell>
          <cell r="X515">
            <v>-10136566.1</v>
          </cell>
          <cell r="Y515">
            <v>-10184605.99</v>
          </cell>
          <cell r="Z515">
            <v>-10232645.88</v>
          </cell>
          <cell r="AA515">
            <v>-10280685.77</v>
          </cell>
          <cell r="AB515">
            <v>-10328725.66</v>
          </cell>
          <cell r="AC515">
            <v>-10376765.55</v>
          </cell>
        </row>
        <row r="516">
          <cell r="R516">
            <v>2831726</v>
          </cell>
          <cell r="S516">
            <v>2820159</v>
          </cell>
          <cell r="T516">
            <v>2808592</v>
          </cell>
          <cell r="U516">
            <v>2797025</v>
          </cell>
          <cell r="V516">
            <v>2785458</v>
          </cell>
          <cell r="W516">
            <v>2773891</v>
          </cell>
          <cell r="X516">
            <v>2762324</v>
          </cell>
          <cell r="Y516">
            <v>2750757</v>
          </cell>
          <cell r="Z516">
            <v>2739190</v>
          </cell>
          <cell r="AA516">
            <v>2727623</v>
          </cell>
          <cell r="AB516">
            <v>2716056</v>
          </cell>
          <cell r="AC516">
            <v>2704489</v>
          </cell>
        </row>
        <row r="517">
          <cell r="R517">
            <v>0</v>
          </cell>
          <cell r="S517">
            <v>0</v>
          </cell>
          <cell r="T517">
            <v>0</v>
          </cell>
          <cell r="U517">
            <v>0</v>
          </cell>
          <cell r="V517">
            <v>0</v>
          </cell>
          <cell r="W517">
            <v>0</v>
          </cell>
          <cell r="X517">
            <v>0</v>
          </cell>
          <cell r="Y517">
            <v>0</v>
          </cell>
          <cell r="Z517">
            <v>0</v>
          </cell>
          <cell r="AA517">
            <v>0</v>
          </cell>
          <cell r="AB517">
            <v>0</v>
          </cell>
          <cell r="AC517">
            <v>0</v>
          </cell>
        </row>
        <row r="518">
          <cell r="R518">
            <v>113632921</v>
          </cell>
          <cell r="S518">
            <v>113632921</v>
          </cell>
          <cell r="T518">
            <v>113632921</v>
          </cell>
          <cell r="U518">
            <v>113632921</v>
          </cell>
          <cell r="V518">
            <v>113632921</v>
          </cell>
          <cell r="W518">
            <v>113632921</v>
          </cell>
          <cell r="X518">
            <v>113632921</v>
          </cell>
          <cell r="Y518">
            <v>113632921</v>
          </cell>
          <cell r="Z518">
            <v>113632921</v>
          </cell>
          <cell r="AA518">
            <v>113632921</v>
          </cell>
          <cell r="AB518">
            <v>113632921</v>
          </cell>
          <cell r="AC518">
            <v>113632921</v>
          </cell>
        </row>
        <row r="519">
          <cell r="R519">
            <v>-66317527.99</v>
          </cell>
          <cell r="S519">
            <v>-66611412.99</v>
          </cell>
          <cell r="T519">
            <v>-66905297.99</v>
          </cell>
          <cell r="U519">
            <v>-67199182.99</v>
          </cell>
          <cell r="V519">
            <v>-67493067.99</v>
          </cell>
          <cell r="W519">
            <v>-67786952.99</v>
          </cell>
          <cell r="X519">
            <v>-68080837.99</v>
          </cell>
          <cell r="Y519">
            <v>-68374722.99</v>
          </cell>
          <cell r="Z519">
            <v>-68668607.99</v>
          </cell>
          <cell r="AA519">
            <v>-68962492.99</v>
          </cell>
          <cell r="AB519">
            <v>-69256377.99</v>
          </cell>
          <cell r="AC519">
            <v>-69550262.99</v>
          </cell>
        </row>
        <row r="520">
          <cell r="R520">
            <v>0</v>
          </cell>
          <cell r="S520">
            <v>0</v>
          </cell>
          <cell r="T520">
            <v>0</v>
          </cell>
          <cell r="U520">
            <v>0</v>
          </cell>
          <cell r="V520">
            <v>0</v>
          </cell>
          <cell r="W520">
            <v>0</v>
          </cell>
          <cell r="X520">
            <v>0</v>
          </cell>
          <cell r="Y520">
            <v>0</v>
          </cell>
          <cell r="Z520">
            <v>0</v>
          </cell>
          <cell r="AA520">
            <v>0</v>
          </cell>
          <cell r="AB520">
            <v>0</v>
          </cell>
          <cell r="AC520">
            <v>0</v>
          </cell>
        </row>
        <row r="521">
          <cell r="R521">
            <v>0</v>
          </cell>
          <cell r="S521">
            <v>0</v>
          </cell>
          <cell r="T521">
            <v>0</v>
          </cell>
          <cell r="U521">
            <v>0</v>
          </cell>
          <cell r="V521">
            <v>0</v>
          </cell>
          <cell r="W521">
            <v>0</v>
          </cell>
          <cell r="X521">
            <v>0</v>
          </cell>
          <cell r="Y521">
            <v>0</v>
          </cell>
          <cell r="Z521">
            <v>0</v>
          </cell>
          <cell r="AA521">
            <v>0</v>
          </cell>
          <cell r="AB521">
            <v>0</v>
          </cell>
          <cell r="AC521">
            <v>0</v>
          </cell>
        </row>
        <row r="522">
          <cell r="R522">
            <v>0</v>
          </cell>
          <cell r="S522">
            <v>0</v>
          </cell>
          <cell r="T522">
            <v>0</v>
          </cell>
          <cell r="U522">
            <v>0</v>
          </cell>
          <cell r="V522">
            <v>0</v>
          </cell>
          <cell r="W522">
            <v>0</v>
          </cell>
          <cell r="X522">
            <v>0</v>
          </cell>
          <cell r="Y522">
            <v>0</v>
          </cell>
          <cell r="Z522">
            <v>0</v>
          </cell>
          <cell r="AA522">
            <v>0</v>
          </cell>
          <cell r="AB522">
            <v>0</v>
          </cell>
          <cell r="AC522">
            <v>0</v>
          </cell>
        </row>
        <row r="523">
          <cell r="R523">
            <v>0</v>
          </cell>
          <cell r="S523">
            <v>0</v>
          </cell>
          <cell r="T523">
            <v>0</v>
          </cell>
          <cell r="U523">
            <v>0</v>
          </cell>
          <cell r="V523">
            <v>0</v>
          </cell>
          <cell r="W523">
            <v>0</v>
          </cell>
          <cell r="X523">
            <v>0</v>
          </cell>
          <cell r="Y523">
            <v>0</v>
          </cell>
          <cell r="Z523">
            <v>0</v>
          </cell>
          <cell r="AA523">
            <v>0</v>
          </cell>
          <cell r="AB523">
            <v>0</v>
          </cell>
          <cell r="AC523">
            <v>0</v>
          </cell>
        </row>
        <row r="524">
          <cell r="R524">
            <v>0</v>
          </cell>
          <cell r="S524">
            <v>0</v>
          </cell>
          <cell r="T524">
            <v>0</v>
          </cell>
          <cell r="U524">
            <v>0</v>
          </cell>
          <cell r="V524">
            <v>0</v>
          </cell>
          <cell r="W524">
            <v>0</v>
          </cell>
          <cell r="X524">
            <v>0</v>
          </cell>
          <cell r="Y524">
            <v>0</v>
          </cell>
          <cell r="Z524">
            <v>0</v>
          </cell>
          <cell r="AA524">
            <v>0</v>
          </cell>
          <cell r="AB524">
            <v>0</v>
          </cell>
          <cell r="AC524">
            <v>0</v>
          </cell>
        </row>
        <row r="525">
          <cell r="R525">
            <v>0</v>
          </cell>
          <cell r="S525">
            <v>0</v>
          </cell>
          <cell r="T525">
            <v>0</v>
          </cell>
          <cell r="U525">
            <v>0</v>
          </cell>
          <cell r="V525">
            <v>0</v>
          </cell>
          <cell r="W525">
            <v>0</v>
          </cell>
          <cell r="X525">
            <v>0</v>
          </cell>
          <cell r="Y525">
            <v>0</v>
          </cell>
          <cell r="Z525">
            <v>0</v>
          </cell>
          <cell r="AA525">
            <v>0</v>
          </cell>
          <cell r="AB525">
            <v>0</v>
          </cell>
          <cell r="AC525">
            <v>0</v>
          </cell>
        </row>
        <row r="526">
          <cell r="R526">
            <v>0</v>
          </cell>
          <cell r="S526">
            <v>0</v>
          </cell>
          <cell r="T526">
            <v>0</v>
          </cell>
          <cell r="U526">
            <v>0</v>
          </cell>
          <cell r="V526">
            <v>0</v>
          </cell>
          <cell r="W526">
            <v>0</v>
          </cell>
          <cell r="X526">
            <v>0</v>
          </cell>
          <cell r="Y526">
            <v>0</v>
          </cell>
          <cell r="Z526">
            <v>0</v>
          </cell>
          <cell r="AA526">
            <v>0</v>
          </cell>
          <cell r="AB526">
            <v>0</v>
          </cell>
          <cell r="AC526">
            <v>0</v>
          </cell>
        </row>
        <row r="527">
          <cell r="R527">
            <v>1979556</v>
          </cell>
          <cell r="S527">
            <v>1961056</v>
          </cell>
          <cell r="T527">
            <v>1942556</v>
          </cell>
          <cell r="U527">
            <v>1924056</v>
          </cell>
          <cell r="V527">
            <v>1905556</v>
          </cell>
          <cell r="W527">
            <v>1887056</v>
          </cell>
          <cell r="X527">
            <v>1868556</v>
          </cell>
          <cell r="Y527">
            <v>1850056</v>
          </cell>
          <cell r="Z527">
            <v>1831556</v>
          </cell>
          <cell r="AA527">
            <v>1813056</v>
          </cell>
          <cell r="AB527">
            <v>1794556</v>
          </cell>
          <cell r="AC527">
            <v>1776056</v>
          </cell>
        </row>
        <row r="528">
          <cell r="R528">
            <v>0</v>
          </cell>
          <cell r="S528">
            <v>0</v>
          </cell>
          <cell r="T528">
            <v>0</v>
          </cell>
          <cell r="U528">
            <v>0</v>
          </cell>
          <cell r="V528">
            <v>0</v>
          </cell>
          <cell r="W528">
            <v>0</v>
          </cell>
          <cell r="X528">
            <v>0</v>
          </cell>
          <cell r="Y528">
            <v>0</v>
          </cell>
          <cell r="Z528">
            <v>0</v>
          </cell>
          <cell r="AA528">
            <v>0</v>
          </cell>
          <cell r="AB528">
            <v>0</v>
          </cell>
          <cell r="AC528">
            <v>0</v>
          </cell>
        </row>
        <row r="529">
          <cell r="R529">
            <v>10885699.57</v>
          </cell>
          <cell r="S529">
            <v>10738366.24</v>
          </cell>
          <cell r="T529">
            <v>10591032.91</v>
          </cell>
          <cell r="U529">
            <v>10443699.58</v>
          </cell>
          <cell r="V529">
            <v>10296366.25</v>
          </cell>
          <cell r="W529">
            <v>10149032.92</v>
          </cell>
          <cell r="X529">
            <v>10001699.59</v>
          </cell>
          <cell r="Y529">
            <v>9854366.26</v>
          </cell>
          <cell r="Z529">
            <v>9707032.93</v>
          </cell>
          <cell r="AA529">
            <v>9559699.6</v>
          </cell>
          <cell r="AB529">
            <v>9412366.27</v>
          </cell>
          <cell r="AC529">
            <v>9265032.94</v>
          </cell>
        </row>
        <row r="530">
          <cell r="R530">
            <v>0</v>
          </cell>
          <cell r="S530">
            <v>0</v>
          </cell>
          <cell r="T530">
            <v>0</v>
          </cell>
          <cell r="U530">
            <v>0</v>
          </cell>
          <cell r="V530">
            <v>0</v>
          </cell>
          <cell r="W530">
            <v>0</v>
          </cell>
          <cell r="X530">
            <v>0</v>
          </cell>
          <cell r="Y530">
            <v>0</v>
          </cell>
          <cell r="Z530">
            <v>0</v>
          </cell>
          <cell r="AA530">
            <v>0</v>
          </cell>
          <cell r="AB530">
            <v>0</v>
          </cell>
          <cell r="AC530">
            <v>0</v>
          </cell>
        </row>
        <row r="531">
          <cell r="R531">
            <v>2447820.03</v>
          </cell>
          <cell r="S531">
            <v>2441475.83</v>
          </cell>
          <cell r="T531">
            <v>2431556.48</v>
          </cell>
          <cell r="U531">
            <v>2220118.89</v>
          </cell>
          <cell r="V531">
            <v>1744197.26</v>
          </cell>
          <cell r="W531">
            <v>1211122.39</v>
          </cell>
          <cell r="X531">
            <v>694920.28</v>
          </cell>
          <cell r="Y531">
            <v>153783.27</v>
          </cell>
          <cell r="Z531">
            <v>0</v>
          </cell>
          <cell r="AA531">
            <v>0</v>
          </cell>
          <cell r="AB531">
            <v>0</v>
          </cell>
          <cell r="AC531">
            <v>0</v>
          </cell>
        </row>
        <row r="532">
          <cell r="R532">
            <v>0</v>
          </cell>
          <cell r="S532">
            <v>0</v>
          </cell>
          <cell r="T532">
            <v>0</v>
          </cell>
          <cell r="U532">
            <v>0</v>
          </cell>
          <cell r="V532">
            <v>0</v>
          </cell>
          <cell r="W532">
            <v>0</v>
          </cell>
          <cell r="X532">
            <v>0</v>
          </cell>
          <cell r="Y532">
            <v>0</v>
          </cell>
          <cell r="Z532">
            <v>0</v>
          </cell>
          <cell r="AA532">
            <v>0</v>
          </cell>
          <cell r="AB532">
            <v>0</v>
          </cell>
          <cell r="AC532">
            <v>0</v>
          </cell>
        </row>
        <row r="533">
          <cell r="R533">
            <v>0</v>
          </cell>
          <cell r="S533">
            <v>0</v>
          </cell>
          <cell r="T533">
            <v>0</v>
          </cell>
          <cell r="U533">
            <v>0</v>
          </cell>
          <cell r="V533">
            <v>0</v>
          </cell>
          <cell r="W533">
            <v>0</v>
          </cell>
          <cell r="X533">
            <v>0</v>
          </cell>
          <cell r="Y533">
            <v>0</v>
          </cell>
          <cell r="Z533">
            <v>0</v>
          </cell>
          <cell r="AA533">
            <v>0</v>
          </cell>
          <cell r="AB533">
            <v>0</v>
          </cell>
          <cell r="AC533">
            <v>0</v>
          </cell>
        </row>
        <row r="534">
          <cell r="R534">
            <v>81585</v>
          </cell>
          <cell r="S534">
            <v>77205</v>
          </cell>
          <cell r="T534">
            <v>72825</v>
          </cell>
          <cell r="U534">
            <v>68445</v>
          </cell>
          <cell r="V534">
            <v>64065</v>
          </cell>
          <cell r="W534">
            <v>59685</v>
          </cell>
          <cell r="X534">
            <v>55305</v>
          </cell>
          <cell r="Y534">
            <v>50925</v>
          </cell>
          <cell r="Z534">
            <v>46545</v>
          </cell>
          <cell r="AA534">
            <v>42165</v>
          </cell>
          <cell r="AB534">
            <v>37785</v>
          </cell>
          <cell r="AC534">
            <v>33405</v>
          </cell>
        </row>
        <row r="535">
          <cell r="R535">
            <v>0</v>
          </cell>
          <cell r="S535">
            <v>0</v>
          </cell>
          <cell r="T535">
            <v>0</v>
          </cell>
          <cell r="U535">
            <v>0</v>
          </cell>
          <cell r="V535">
            <v>0</v>
          </cell>
          <cell r="W535">
            <v>0</v>
          </cell>
          <cell r="X535">
            <v>0</v>
          </cell>
          <cell r="Y535">
            <v>0</v>
          </cell>
          <cell r="Z535">
            <v>0</v>
          </cell>
          <cell r="AA535">
            <v>0</v>
          </cell>
          <cell r="AB535">
            <v>0</v>
          </cell>
          <cell r="AC535">
            <v>0</v>
          </cell>
        </row>
        <row r="536">
          <cell r="R536">
            <v>0</v>
          </cell>
          <cell r="S536">
            <v>0</v>
          </cell>
          <cell r="T536">
            <v>0</v>
          </cell>
          <cell r="U536">
            <v>0</v>
          </cell>
          <cell r="V536">
            <v>0</v>
          </cell>
          <cell r="W536">
            <v>0</v>
          </cell>
          <cell r="X536">
            <v>0</v>
          </cell>
          <cell r="Y536">
            <v>0</v>
          </cell>
          <cell r="Z536">
            <v>0</v>
          </cell>
          <cell r="AA536">
            <v>0</v>
          </cell>
          <cell r="AB536">
            <v>0</v>
          </cell>
          <cell r="AC536">
            <v>0</v>
          </cell>
        </row>
        <row r="537">
          <cell r="R537">
            <v>0</v>
          </cell>
          <cell r="S537">
            <v>0</v>
          </cell>
          <cell r="T537">
            <v>0</v>
          </cell>
          <cell r="U537">
            <v>0</v>
          </cell>
          <cell r="V537">
            <v>0</v>
          </cell>
          <cell r="W537">
            <v>0</v>
          </cell>
          <cell r="X537">
            <v>0</v>
          </cell>
          <cell r="Y537">
            <v>0</v>
          </cell>
          <cell r="Z537">
            <v>0</v>
          </cell>
          <cell r="AA537">
            <v>0</v>
          </cell>
          <cell r="AB537">
            <v>0</v>
          </cell>
          <cell r="AC537">
            <v>0</v>
          </cell>
        </row>
        <row r="538">
          <cell r="R538">
            <v>25257988</v>
          </cell>
          <cell r="S538">
            <v>25257988</v>
          </cell>
          <cell r="T538">
            <v>25257988</v>
          </cell>
          <cell r="U538">
            <v>25257988</v>
          </cell>
          <cell r="V538">
            <v>2856530</v>
          </cell>
          <cell r="W538">
            <v>2269066</v>
          </cell>
          <cell r="X538">
            <v>2269066</v>
          </cell>
          <cell r="Y538">
            <v>2269066</v>
          </cell>
          <cell r="Z538">
            <v>2269066</v>
          </cell>
          <cell r="AA538">
            <v>2269066</v>
          </cell>
          <cell r="AB538">
            <v>2269066</v>
          </cell>
          <cell r="AC538">
            <v>2269066</v>
          </cell>
        </row>
        <row r="539">
          <cell r="R539">
            <v>-25257988</v>
          </cell>
          <cell r="S539">
            <v>-25257988</v>
          </cell>
          <cell r="T539">
            <v>-25257988</v>
          </cell>
          <cell r="U539">
            <v>-25257988</v>
          </cell>
          <cell r="V539">
            <v>-2856530</v>
          </cell>
          <cell r="W539">
            <v>-2269066</v>
          </cell>
          <cell r="X539">
            <v>-2269066</v>
          </cell>
          <cell r="Y539">
            <v>-2269066</v>
          </cell>
          <cell r="Z539">
            <v>-2269066</v>
          </cell>
          <cell r="AA539">
            <v>-2269066</v>
          </cell>
          <cell r="AB539">
            <v>-2269066</v>
          </cell>
          <cell r="AC539">
            <v>-2269066</v>
          </cell>
        </row>
        <row r="540">
          <cell r="R540">
            <v>0</v>
          </cell>
          <cell r="S540">
            <v>0</v>
          </cell>
          <cell r="T540">
            <v>0</v>
          </cell>
          <cell r="U540">
            <v>0</v>
          </cell>
          <cell r="V540">
            <v>0</v>
          </cell>
          <cell r="W540">
            <v>0</v>
          </cell>
          <cell r="X540">
            <v>0</v>
          </cell>
          <cell r="Y540">
            <v>0</v>
          </cell>
          <cell r="Z540">
            <v>0</v>
          </cell>
          <cell r="AA540">
            <v>0</v>
          </cell>
          <cell r="AB540">
            <v>0</v>
          </cell>
          <cell r="AC540">
            <v>0</v>
          </cell>
        </row>
        <row r="541">
          <cell r="R541">
            <v>0</v>
          </cell>
          <cell r="S541">
            <v>0</v>
          </cell>
          <cell r="T541">
            <v>0</v>
          </cell>
          <cell r="U541">
            <v>0</v>
          </cell>
          <cell r="V541">
            <v>0</v>
          </cell>
          <cell r="W541">
            <v>0</v>
          </cell>
          <cell r="X541">
            <v>0</v>
          </cell>
          <cell r="Y541">
            <v>0</v>
          </cell>
          <cell r="Z541">
            <v>0</v>
          </cell>
          <cell r="AA541">
            <v>0</v>
          </cell>
          <cell r="AB541">
            <v>0</v>
          </cell>
          <cell r="AC541">
            <v>0</v>
          </cell>
        </row>
        <row r="542">
          <cell r="R542">
            <v>0</v>
          </cell>
          <cell r="S542">
            <v>0</v>
          </cell>
          <cell r="T542">
            <v>0</v>
          </cell>
          <cell r="U542">
            <v>0</v>
          </cell>
          <cell r="V542">
            <v>0</v>
          </cell>
          <cell r="W542">
            <v>0</v>
          </cell>
          <cell r="X542">
            <v>0</v>
          </cell>
          <cell r="Y542">
            <v>0</v>
          </cell>
          <cell r="Z542">
            <v>0</v>
          </cell>
          <cell r="AA542">
            <v>0</v>
          </cell>
          <cell r="AB542">
            <v>0</v>
          </cell>
          <cell r="AC542">
            <v>0</v>
          </cell>
        </row>
        <row r="543">
          <cell r="R543">
            <v>0</v>
          </cell>
          <cell r="S543">
            <v>0</v>
          </cell>
          <cell r="T543">
            <v>0</v>
          </cell>
          <cell r="U543">
            <v>0</v>
          </cell>
          <cell r="V543">
            <v>0</v>
          </cell>
          <cell r="W543">
            <v>0</v>
          </cell>
          <cell r="X543">
            <v>0</v>
          </cell>
          <cell r="Y543">
            <v>0</v>
          </cell>
          <cell r="Z543">
            <v>0</v>
          </cell>
          <cell r="AA543">
            <v>0</v>
          </cell>
          <cell r="AB543">
            <v>0</v>
          </cell>
          <cell r="AC543">
            <v>0</v>
          </cell>
        </row>
        <row r="544">
          <cell r="R544">
            <v>0</v>
          </cell>
          <cell r="S544">
            <v>0</v>
          </cell>
          <cell r="T544">
            <v>0</v>
          </cell>
          <cell r="U544">
            <v>0</v>
          </cell>
          <cell r="V544">
            <v>0</v>
          </cell>
          <cell r="W544">
            <v>0</v>
          </cell>
          <cell r="X544">
            <v>0</v>
          </cell>
          <cell r="Y544">
            <v>0</v>
          </cell>
          <cell r="Z544">
            <v>0</v>
          </cell>
          <cell r="AA544">
            <v>0</v>
          </cell>
          <cell r="AB544">
            <v>0</v>
          </cell>
          <cell r="AC544">
            <v>0</v>
          </cell>
        </row>
        <row r="545">
          <cell r="R545">
            <v>0</v>
          </cell>
          <cell r="S545">
            <v>0</v>
          </cell>
          <cell r="T545">
            <v>0</v>
          </cell>
          <cell r="U545">
            <v>0</v>
          </cell>
          <cell r="V545">
            <v>0</v>
          </cell>
          <cell r="W545">
            <v>0</v>
          </cell>
          <cell r="X545">
            <v>0</v>
          </cell>
          <cell r="Y545">
            <v>0</v>
          </cell>
          <cell r="Z545">
            <v>0</v>
          </cell>
          <cell r="AA545">
            <v>0</v>
          </cell>
          <cell r="AB545">
            <v>0</v>
          </cell>
          <cell r="AC545">
            <v>0</v>
          </cell>
        </row>
        <row r="546">
          <cell r="R546">
            <v>0</v>
          </cell>
          <cell r="S546">
            <v>0</v>
          </cell>
          <cell r="T546">
            <v>0</v>
          </cell>
          <cell r="U546">
            <v>0</v>
          </cell>
          <cell r="V546">
            <v>0</v>
          </cell>
          <cell r="W546">
            <v>0</v>
          </cell>
          <cell r="X546">
            <v>0</v>
          </cell>
          <cell r="Y546">
            <v>0</v>
          </cell>
          <cell r="Z546">
            <v>0</v>
          </cell>
          <cell r="AA546">
            <v>0</v>
          </cell>
          <cell r="AB546">
            <v>0</v>
          </cell>
          <cell r="AC546">
            <v>0</v>
          </cell>
        </row>
        <row r="547">
          <cell r="R547">
            <v>2251.12</v>
          </cell>
          <cell r="S547">
            <v>2421.48</v>
          </cell>
          <cell r="T547">
            <v>2592.94</v>
          </cell>
          <cell r="U547">
            <v>547.96</v>
          </cell>
          <cell r="V547">
            <v>585.31</v>
          </cell>
          <cell r="W547">
            <v>670.34</v>
          </cell>
          <cell r="X547">
            <v>755.99</v>
          </cell>
          <cell r="Y547">
            <v>854.57</v>
          </cell>
          <cell r="Z547">
            <v>953.62</v>
          </cell>
          <cell r="AA547">
            <v>1052.67</v>
          </cell>
          <cell r="AB547">
            <v>1158.37</v>
          </cell>
          <cell r="AC547">
            <v>1270.51</v>
          </cell>
        </row>
        <row r="548">
          <cell r="R548">
            <v>0</v>
          </cell>
          <cell r="S548">
            <v>0</v>
          </cell>
          <cell r="T548">
            <v>0</v>
          </cell>
          <cell r="U548">
            <v>0</v>
          </cell>
          <cell r="V548">
            <v>0</v>
          </cell>
          <cell r="W548">
            <v>0</v>
          </cell>
          <cell r="X548">
            <v>0</v>
          </cell>
          <cell r="Y548">
            <v>0</v>
          </cell>
          <cell r="Z548">
            <v>0</v>
          </cell>
          <cell r="AA548">
            <v>0</v>
          </cell>
          <cell r="AB548">
            <v>0</v>
          </cell>
          <cell r="AC548">
            <v>0</v>
          </cell>
        </row>
        <row r="549">
          <cell r="R549">
            <v>0</v>
          </cell>
          <cell r="S549">
            <v>0</v>
          </cell>
          <cell r="T549">
            <v>0</v>
          </cell>
          <cell r="U549">
            <v>0</v>
          </cell>
          <cell r="V549">
            <v>0</v>
          </cell>
          <cell r="W549">
            <v>0</v>
          </cell>
          <cell r="X549">
            <v>0</v>
          </cell>
          <cell r="Y549">
            <v>0</v>
          </cell>
          <cell r="Z549">
            <v>0</v>
          </cell>
          <cell r="AA549">
            <v>0</v>
          </cell>
          <cell r="AB549">
            <v>0</v>
          </cell>
          <cell r="AC549">
            <v>0</v>
          </cell>
        </row>
        <row r="550">
          <cell r="R550">
            <v>1110465.52</v>
          </cell>
          <cell r="S550">
            <v>1052019.94</v>
          </cell>
          <cell r="T550">
            <v>993574.36</v>
          </cell>
          <cell r="U550">
            <v>935128.78</v>
          </cell>
          <cell r="V550">
            <v>876683.2</v>
          </cell>
          <cell r="W550">
            <v>818237.62</v>
          </cell>
          <cell r="X550">
            <v>759792.04</v>
          </cell>
          <cell r="Y550">
            <v>701346.46</v>
          </cell>
          <cell r="Z550">
            <v>642900.88</v>
          </cell>
          <cell r="AA550">
            <v>584455.3</v>
          </cell>
          <cell r="AB550">
            <v>526009.72</v>
          </cell>
          <cell r="AC550">
            <v>467564.14</v>
          </cell>
        </row>
        <row r="551">
          <cell r="R551">
            <v>2516694.11</v>
          </cell>
          <cell r="S551">
            <v>2514406.21</v>
          </cell>
          <cell r="T551">
            <v>2540904</v>
          </cell>
          <cell r="U551">
            <v>2561866.94</v>
          </cell>
          <cell r="V551">
            <v>2585187.73</v>
          </cell>
          <cell r="W551">
            <v>2611049.2</v>
          </cell>
          <cell r="X551">
            <v>2635145.65</v>
          </cell>
          <cell r="Y551">
            <v>2657351.29</v>
          </cell>
          <cell r="Z551">
            <v>2684597.83</v>
          </cell>
          <cell r="AA551">
            <v>2707572.31</v>
          </cell>
          <cell r="AB551">
            <v>2731541.11</v>
          </cell>
          <cell r="AC551">
            <v>2754197.16</v>
          </cell>
        </row>
        <row r="552">
          <cell r="R552">
            <v>-546253.89</v>
          </cell>
          <cell r="S552">
            <v>-570038.09</v>
          </cell>
          <cell r="T552">
            <v>-594336.16</v>
          </cell>
          <cell r="U552">
            <v>-619044.41</v>
          </cell>
          <cell r="V552">
            <v>-644242.19</v>
          </cell>
          <cell r="W552">
            <v>-670021.47</v>
          </cell>
          <cell r="X552">
            <v>-696302.97</v>
          </cell>
          <cell r="Y552">
            <v>-723237.05</v>
          </cell>
          <cell r="Z552">
            <v>-750946.19</v>
          </cell>
          <cell r="AA552">
            <v>-779308.59</v>
          </cell>
          <cell r="AB552">
            <v>-808592.67</v>
          </cell>
          <cell r="AC552">
            <v>-838748.3</v>
          </cell>
        </row>
        <row r="553">
          <cell r="R553">
            <v>-29668756.66</v>
          </cell>
          <cell r="S553">
            <v>-31990634.66</v>
          </cell>
          <cell r="T553">
            <v>-34293247.66</v>
          </cell>
          <cell r="U553">
            <v>-14876593.94</v>
          </cell>
          <cell r="V553">
            <v>-15891070.94</v>
          </cell>
          <cell r="W553">
            <v>-16850073.94</v>
          </cell>
          <cell r="X553">
            <v>-17879874.94</v>
          </cell>
          <cell r="Y553">
            <v>-18924726.94</v>
          </cell>
          <cell r="Z553">
            <v>-19927070.94</v>
          </cell>
          <cell r="AA553">
            <v>-21087276.94</v>
          </cell>
          <cell r="AB553">
            <v>-22387936.94</v>
          </cell>
          <cell r="AC553">
            <v>-23825224.94</v>
          </cell>
        </row>
        <row r="554">
          <cell r="R554">
            <v>132630689</v>
          </cell>
          <cell r="S554">
            <v>132630689</v>
          </cell>
          <cell r="T554">
            <v>130528689</v>
          </cell>
          <cell r="U554">
            <v>130528689</v>
          </cell>
          <cell r="V554">
            <v>130528689</v>
          </cell>
          <cell r="W554">
            <v>128228689</v>
          </cell>
          <cell r="X554">
            <v>128228689</v>
          </cell>
          <cell r="Y554">
            <v>128228689</v>
          </cell>
          <cell r="Z554">
            <v>125340689</v>
          </cell>
          <cell r="AA554">
            <v>125340689</v>
          </cell>
          <cell r="AB554">
            <v>125340689</v>
          </cell>
          <cell r="AC554">
            <v>116578689</v>
          </cell>
        </row>
        <row r="555">
          <cell r="R555">
            <v>20644968.55</v>
          </cell>
          <cell r="S555">
            <v>20675599.04</v>
          </cell>
          <cell r="T555">
            <v>20675818.07</v>
          </cell>
          <cell r="U555">
            <v>20482287.3</v>
          </cell>
          <cell r="V555">
            <v>20531875.63</v>
          </cell>
          <cell r="W555">
            <v>17515346.81</v>
          </cell>
          <cell r="X555">
            <v>17526988.37</v>
          </cell>
          <cell r="Y555">
            <v>18079731.96</v>
          </cell>
          <cell r="Z555">
            <v>17954000.68</v>
          </cell>
          <cell r="AA555">
            <v>18024557.47</v>
          </cell>
          <cell r="AB555">
            <v>18159028.21</v>
          </cell>
          <cell r="AC555">
            <v>18393186.82</v>
          </cell>
        </row>
        <row r="556">
          <cell r="Z556">
            <v>-342056.68</v>
          </cell>
          <cell r="AA556">
            <v>-342056.68</v>
          </cell>
          <cell r="AB556">
            <v>-342056.68</v>
          </cell>
          <cell r="AC556">
            <v>-449815.01</v>
          </cell>
        </row>
        <row r="557">
          <cell r="R557">
            <v>20230047</v>
          </cell>
          <cell r="S557">
            <v>27284693</v>
          </cell>
          <cell r="T557">
            <v>32366142</v>
          </cell>
          <cell r="U557">
            <v>35973453</v>
          </cell>
          <cell r="V557">
            <v>20878377</v>
          </cell>
          <cell r="W557">
            <v>24258354</v>
          </cell>
          <cell r="X557">
            <v>24258354</v>
          </cell>
          <cell r="Y557">
            <v>24258354</v>
          </cell>
          <cell r="Z557">
            <v>24258354</v>
          </cell>
          <cell r="AA557">
            <v>24258354</v>
          </cell>
          <cell r="AB557">
            <v>24258354</v>
          </cell>
          <cell r="AC557">
            <v>24107660</v>
          </cell>
        </row>
        <row r="558">
          <cell r="R558">
            <v>-20230047</v>
          </cell>
          <cell r="S558">
            <v>-27284693</v>
          </cell>
          <cell r="T558">
            <v>-32366142</v>
          </cell>
          <cell r="U558">
            <v>-35973453</v>
          </cell>
          <cell r="V558">
            <v>-20878377</v>
          </cell>
          <cell r="W558">
            <v>-24258354</v>
          </cell>
          <cell r="X558">
            <v>-24258354</v>
          </cell>
          <cell r="Y558">
            <v>-24258354</v>
          </cell>
          <cell r="Z558">
            <v>-24258354</v>
          </cell>
          <cell r="AA558">
            <v>-24258354</v>
          </cell>
          <cell r="AB558">
            <v>-24258354</v>
          </cell>
          <cell r="AC558">
            <v>-24107660</v>
          </cell>
        </row>
        <row r="559">
          <cell r="X559">
            <v>2999706</v>
          </cell>
          <cell r="Y559">
            <v>2085564</v>
          </cell>
          <cell r="Z559">
            <v>2433033</v>
          </cell>
          <cell r="AA559">
            <v>6994196</v>
          </cell>
          <cell r="AB559">
            <v>8753755</v>
          </cell>
          <cell r="AC559">
            <v>10699634</v>
          </cell>
        </row>
        <row r="560">
          <cell r="X560">
            <v>-2999706</v>
          </cell>
          <cell r="Y560">
            <v>-2085564</v>
          </cell>
          <cell r="Z560">
            <v>-2433033</v>
          </cell>
          <cell r="AA560">
            <v>-6994196</v>
          </cell>
          <cell r="AB560">
            <v>-8753755</v>
          </cell>
          <cell r="AC560">
            <v>-10699634</v>
          </cell>
        </row>
        <row r="561">
          <cell r="R561">
            <v>40142464</v>
          </cell>
          <cell r="S561">
            <v>40099138</v>
          </cell>
          <cell r="T561">
            <v>40149952</v>
          </cell>
          <cell r="U561">
            <v>40186031</v>
          </cell>
          <cell r="V561">
            <v>37563523.5</v>
          </cell>
          <cell r="W561">
            <v>24398243</v>
          </cell>
          <cell r="X561">
            <v>27397949</v>
          </cell>
          <cell r="Y561">
            <v>26483807</v>
          </cell>
          <cell r="Z561">
            <v>26831276</v>
          </cell>
          <cell r="AA561">
            <v>31392439</v>
          </cell>
          <cell r="AB561">
            <v>33151998</v>
          </cell>
          <cell r="AC561">
            <v>35022529</v>
          </cell>
        </row>
        <row r="562">
          <cell r="R562">
            <v>-40142464</v>
          </cell>
          <cell r="S562">
            <v>-40099138</v>
          </cell>
          <cell r="T562">
            <v>-40149952</v>
          </cell>
          <cell r="U562">
            <v>-40186031</v>
          </cell>
          <cell r="V562">
            <v>-37563523.5</v>
          </cell>
          <cell r="W562">
            <v>-24398243</v>
          </cell>
          <cell r="X562">
            <v>-27397949</v>
          </cell>
          <cell r="Y562">
            <v>-26483807</v>
          </cell>
          <cell r="Z562">
            <v>-26831276</v>
          </cell>
          <cell r="AA562">
            <v>-31392439</v>
          </cell>
          <cell r="AB562">
            <v>-33151998</v>
          </cell>
          <cell r="AC562">
            <v>-35022529</v>
          </cell>
        </row>
        <row r="563">
          <cell r="R563">
            <v>5052034</v>
          </cell>
          <cell r="S563">
            <v>12443543</v>
          </cell>
          <cell r="T563">
            <v>17474177</v>
          </cell>
          <cell r="U563">
            <v>21045962</v>
          </cell>
          <cell r="V563">
            <v>0</v>
          </cell>
          <cell r="W563">
            <v>2129178</v>
          </cell>
          <cell r="X563">
            <v>2129178</v>
          </cell>
          <cell r="Y563">
            <v>2129178</v>
          </cell>
          <cell r="Z563">
            <v>2129178</v>
          </cell>
          <cell r="AA563">
            <v>2129178</v>
          </cell>
          <cell r="AB563">
            <v>2129178</v>
          </cell>
          <cell r="AC563">
            <v>2053830</v>
          </cell>
        </row>
        <row r="564">
          <cell r="R564">
            <v>0</v>
          </cell>
          <cell r="S564">
            <v>0</v>
          </cell>
          <cell r="T564">
            <v>0</v>
          </cell>
          <cell r="U564">
            <v>0</v>
          </cell>
          <cell r="V564">
            <v>0</v>
          </cell>
          <cell r="W564">
            <v>-2145936</v>
          </cell>
          <cell r="X564">
            <v>-2153621</v>
          </cell>
          <cell r="Y564">
            <v>-2160402</v>
          </cell>
          <cell r="Z564">
            <v>-2167402</v>
          </cell>
          <cell r="AA564">
            <v>-2175033</v>
          </cell>
          <cell r="AB564">
            <v>-2182418</v>
          </cell>
          <cell r="AC564">
            <v>-2113125</v>
          </cell>
        </row>
        <row r="565">
          <cell r="R565">
            <v>0</v>
          </cell>
          <cell r="S565">
            <v>12306.32</v>
          </cell>
          <cell r="T565">
            <v>0</v>
          </cell>
          <cell r="U565">
            <v>0</v>
          </cell>
          <cell r="V565">
            <v>0</v>
          </cell>
          <cell r="W565">
            <v>0</v>
          </cell>
          <cell r="X565">
            <v>326.3</v>
          </cell>
          <cell r="Y565">
            <v>0</v>
          </cell>
          <cell r="Z565">
            <v>0</v>
          </cell>
          <cell r="AA565">
            <v>0</v>
          </cell>
          <cell r="AB565">
            <v>0</v>
          </cell>
          <cell r="AC565">
            <v>756890.39</v>
          </cell>
        </row>
        <row r="566">
          <cell r="R566">
            <v>29151744.85</v>
          </cell>
          <cell r="S566">
            <v>29144778.26</v>
          </cell>
          <cell r="T566">
            <v>29276658.6</v>
          </cell>
          <cell r="U566">
            <v>29330892.44</v>
          </cell>
          <cell r="V566">
            <v>29465078.86</v>
          </cell>
          <cell r="W566">
            <v>29304428.43</v>
          </cell>
          <cell r="X566">
            <v>29131689.41</v>
          </cell>
          <cell r="Y566">
            <v>28719797.67</v>
          </cell>
          <cell r="Z566">
            <v>28573744.39</v>
          </cell>
          <cell r="AA566">
            <v>28400736.72</v>
          </cell>
          <cell r="AB566">
            <v>28268559.57</v>
          </cell>
          <cell r="AC566">
            <v>28312670.88</v>
          </cell>
        </row>
        <row r="567">
          <cell r="R567">
            <v>1587484.24</v>
          </cell>
          <cell r="S567">
            <v>1523545.24</v>
          </cell>
          <cell r="T567">
            <v>1459606.24</v>
          </cell>
          <cell r="U567">
            <v>1395667.24</v>
          </cell>
          <cell r="V567">
            <v>1331728.24</v>
          </cell>
          <cell r="W567">
            <v>1267789.24</v>
          </cell>
          <cell r="X567">
            <v>1203850.24</v>
          </cell>
          <cell r="Y567">
            <v>1139911.24</v>
          </cell>
          <cell r="Z567">
            <v>1075972.24</v>
          </cell>
          <cell r="AA567">
            <v>1012033.24</v>
          </cell>
          <cell r="AB567">
            <v>948094.24</v>
          </cell>
          <cell r="AC567">
            <v>884155.24</v>
          </cell>
        </row>
        <row r="568">
          <cell r="R568">
            <v>1686169.24</v>
          </cell>
          <cell r="S568">
            <v>1636091.24</v>
          </cell>
          <cell r="T568">
            <v>1586013.24</v>
          </cell>
          <cell r="U568">
            <v>1535935.24</v>
          </cell>
          <cell r="V568">
            <v>1485857.24</v>
          </cell>
          <cell r="W568">
            <v>1435779.24</v>
          </cell>
          <cell r="X568">
            <v>1385701.24</v>
          </cell>
          <cell r="Y568">
            <v>1335623.24</v>
          </cell>
          <cell r="Z568">
            <v>1285545.24</v>
          </cell>
          <cell r="AA568">
            <v>1235467.24</v>
          </cell>
          <cell r="AB568">
            <v>1185389.24</v>
          </cell>
          <cell r="AC568">
            <v>1135311.24</v>
          </cell>
        </row>
        <row r="569">
          <cell r="R569">
            <v>0</v>
          </cell>
          <cell r="S569">
            <v>0</v>
          </cell>
          <cell r="T569">
            <v>0</v>
          </cell>
          <cell r="U569">
            <v>0</v>
          </cell>
          <cell r="V569">
            <v>0</v>
          </cell>
          <cell r="W569">
            <v>0</v>
          </cell>
          <cell r="X569">
            <v>0</v>
          </cell>
          <cell r="Y569">
            <v>0</v>
          </cell>
          <cell r="Z569">
            <v>0</v>
          </cell>
          <cell r="AA569">
            <v>0</v>
          </cell>
          <cell r="AB569">
            <v>0</v>
          </cell>
          <cell r="AC569">
            <v>0</v>
          </cell>
        </row>
        <row r="570">
          <cell r="R570">
            <v>0</v>
          </cell>
          <cell r="S570">
            <v>0</v>
          </cell>
          <cell r="T570">
            <v>0</v>
          </cell>
          <cell r="U570">
            <v>0</v>
          </cell>
          <cell r="V570">
            <v>0</v>
          </cell>
          <cell r="W570">
            <v>0</v>
          </cell>
          <cell r="X570">
            <v>0</v>
          </cell>
          <cell r="Y570">
            <v>0</v>
          </cell>
          <cell r="Z570">
            <v>0</v>
          </cell>
          <cell r="AA570">
            <v>0</v>
          </cell>
          <cell r="AB570">
            <v>0</v>
          </cell>
          <cell r="AC570">
            <v>0</v>
          </cell>
        </row>
        <row r="571">
          <cell r="R571">
            <v>0</v>
          </cell>
          <cell r="S571">
            <v>0</v>
          </cell>
          <cell r="T571">
            <v>0</v>
          </cell>
          <cell r="U571">
            <v>0</v>
          </cell>
          <cell r="V571">
            <v>0</v>
          </cell>
          <cell r="W571">
            <v>0</v>
          </cell>
          <cell r="X571">
            <v>0</v>
          </cell>
          <cell r="Y571">
            <v>0</v>
          </cell>
          <cell r="Z571">
            <v>0</v>
          </cell>
          <cell r="AA571">
            <v>0</v>
          </cell>
          <cell r="AB571">
            <v>0</v>
          </cell>
          <cell r="AC571">
            <v>0</v>
          </cell>
        </row>
        <row r="572">
          <cell r="R572">
            <v>0</v>
          </cell>
          <cell r="S572">
            <v>0</v>
          </cell>
          <cell r="T572">
            <v>0</v>
          </cell>
          <cell r="U572">
            <v>0</v>
          </cell>
          <cell r="V572">
            <v>0</v>
          </cell>
          <cell r="W572">
            <v>0</v>
          </cell>
          <cell r="X572">
            <v>0</v>
          </cell>
          <cell r="Y572">
            <v>0</v>
          </cell>
          <cell r="Z572">
            <v>0</v>
          </cell>
          <cell r="AA572">
            <v>0</v>
          </cell>
          <cell r="AB572">
            <v>0</v>
          </cell>
          <cell r="AC572">
            <v>0</v>
          </cell>
        </row>
        <row r="573">
          <cell r="R573">
            <v>0</v>
          </cell>
          <cell r="S573">
            <v>0</v>
          </cell>
          <cell r="T573">
            <v>0</v>
          </cell>
          <cell r="U573">
            <v>0</v>
          </cell>
          <cell r="V573">
            <v>0</v>
          </cell>
          <cell r="W573">
            <v>0</v>
          </cell>
          <cell r="X573">
            <v>0</v>
          </cell>
          <cell r="Y573">
            <v>0</v>
          </cell>
          <cell r="Z573">
            <v>0</v>
          </cell>
          <cell r="AA573">
            <v>0</v>
          </cell>
          <cell r="AB573">
            <v>0</v>
          </cell>
          <cell r="AC573">
            <v>0</v>
          </cell>
        </row>
        <row r="574">
          <cell r="R574">
            <v>0</v>
          </cell>
          <cell r="S574">
            <v>0</v>
          </cell>
          <cell r="T574">
            <v>0</v>
          </cell>
          <cell r="U574">
            <v>0</v>
          </cell>
          <cell r="V574">
            <v>0</v>
          </cell>
          <cell r="W574">
            <v>0</v>
          </cell>
          <cell r="X574">
            <v>0</v>
          </cell>
          <cell r="Y574">
            <v>0</v>
          </cell>
          <cell r="Z574">
            <v>0</v>
          </cell>
          <cell r="AA574">
            <v>0</v>
          </cell>
          <cell r="AB574">
            <v>0</v>
          </cell>
          <cell r="AC574">
            <v>0</v>
          </cell>
        </row>
        <row r="575">
          <cell r="R575">
            <v>0</v>
          </cell>
          <cell r="S575">
            <v>0</v>
          </cell>
          <cell r="T575">
            <v>0</v>
          </cell>
          <cell r="U575">
            <v>0</v>
          </cell>
          <cell r="V575">
            <v>0</v>
          </cell>
          <cell r="W575">
            <v>0</v>
          </cell>
          <cell r="X575">
            <v>0</v>
          </cell>
          <cell r="Y575">
            <v>0</v>
          </cell>
          <cell r="Z575">
            <v>0</v>
          </cell>
          <cell r="AA575">
            <v>0</v>
          </cell>
          <cell r="AB575">
            <v>0</v>
          </cell>
          <cell r="AC575">
            <v>0</v>
          </cell>
        </row>
        <row r="576">
          <cell r="R576">
            <v>0</v>
          </cell>
          <cell r="S576">
            <v>0</v>
          </cell>
          <cell r="T576">
            <v>0</v>
          </cell>
          <cell r="U576">
            <v>0</v>
          </cell>
          <cell r="V576">
            <v>0</v>
          </cell>
          <cell r="W576">
            <v>0</v>
          </cell>
          <cell r="X576">
            <v>0</v>
          </cell>
          <cell r="Y576">
            <v>0</v>
          </cell>
          <cell r="Z576">
            <v>0</v>
          </cell>
          <cell r="AA576">
            <v>0</v>
          </cell>
          <cell r="AB576">
            <v>0</v>
          </cell>
          <cell r="AC576">
            <v>0</v>
          </cell>
        </row>
        <row r="577">
          <cell r="R577">
            <v>1499216.5</v>
          </cell>
          <cell r="S577">
            <v>1499216.5</v>
          </cell>
          <cell r="T577">
            <v>1495678.39</v>
          </cell>
          <cell r="U577">
            <v>1495678.39</v>
          </cell>
          <cell r="V577">
            <v>1495678.39</v>
          </cell>
          <cell r="W577">
            <v>1485186.09</v>
          </cell>
          <cell r="X577">
            <v>1485186.09</v>
          </cell>
          <cell r="Y577">
            <v>1485186.09</v>
          </cell>
          <cell r="Z577">
            <v>1453594.55</v>
          </cell>
          <cell r="AA577">
            <v>1453594.55</v>
          </cell>
          <cell r="AB577">
            <v>1453594.55</v>
          </cell>
          <cell r="AC577">
            <v>1447086.75</v>
          </cell>
        </row>
        <row r="578">
          <cell r="R578">
            <v>0</v>
          </cell>
          <cell r="S578">
            <v>0</v>
          </cell>
          <cell r="T578">
            <v>0</v>
          </cell>
          <cell r="U578">
            <v>0</v>
          </cell>
          <cell r="V578">
            <v>0</v>
          </cell>
          <cell r="W578">
            <v>0</v>
          </cell>
          <cell r="X578">
            <v>0</v>
          </cell>
          <cell r="Y578">
            <v>0</v>
          </cell>
          <cell r="Z578">
            <v>0</v>
          </cell>
          <cell r="AA578">
            <v>0</v>
          </cell>
          <cell r="AB578">
            <v>0</v>
          </cell>
          <cell r="AC578">
            <v>0</v>
          </cell>
        </row>
        <row r="579">
          <cell r="R579">
            <v>1146935.03</v>
          </cell>
          <cell r="S579">
            <v>1124931.8</v>
          </cell>
          <cell r="T579">
            <v>1105536.42</v>
          </cell>
          <cell r="U579">
            <v>1086141.04</v>
          </cell>
          <cell r="V579">
            <v>1066745.66</v>
          </cell>
          <cell r="W579">
            <v>1047350.28</v>
          </cell>
          <cell r="X579">
            <v>1027954.9</v>
          </cell>
          <cell r="Y579">
            <v>1008559.52</v>
          </cell>
          <cell r="Z579">
            <v>989164.14</v>
          </cell>
          <cell r="AA579">
            <v>969768.76</v>
          </cell>
          <cell r="AB579">
            <v>950373.38</v>
          </cell>
          <cell r="AC579">
            <v>930978</v>
          </cell>
        </row>
        <row r="580">
          <cell r="R580">
            <v>2910.21</v>
          </cell>
          <cell r="S580">
            <v>3856.36</v>
          </cell>
          <cell r="T580">
            <v>4321.61</v>
          </cell>
          <cell r="U580">
            <v>6532.41</v>
          </cell>
          <cell r="V580">
            <v>9620.41</v>
          </cell>
          <cell r="W580">
            <v>14813.91</v>
          </cell>
          <cell r="X580">
            <v>33938.55</v>
          </cell>
          <cell r="Y580">
            <v>41960.05</v>
          </cell>
          <cell r="Z580">
            <v>46405.45</v>
          </cell>
          <cell r="AA580">
            <v>51640.05</v>
          </cell>
          <cell r="AB580">
            <v>52751.7</v>
          </cell>
          <cell r="AC580">
            <v>52913.25</v>
          </cell>
        </row>
        <row r="581">
          <cell r="R581">
            <v>58267.68</v>
          </cell>
          <cell r="S581">
            <v>58267.68</v>
          </cell>
          <cell r="T581">
            <v>58267.68</v>
          </cell>
          <cell r="U581">
            <v>58425.68</v>
          </cell>
          <cell r="V581">
            <v>56800.68</v>
          </cell>
          <cell r="W581">
            <v>56800.68</v>
          </cell>
          <cell r="X581">
            <v>56800.68</v>
          </cell>
          <cell r="Y581">
            <v>56800.68</v>
          </cell>
          <cell r="Z581">
            <v>56800.68</v>
          </cell>
          <cell r="AA581">
            <v>56800.68</v>
          </cell>
          <cell r="AB581">
            <v>56800.68</v>
          </cell>
          <cell r="AC581">
            <v>56800.68</v>
          </cell>
        </row>
        <row r="582">
          <cell r="R582">
            <v>103613.35</v>
          </cell>
          <cell r="S582">
            <v>103613.35</v>
          </cell>
          <cell r="T582">
            <v>103613.35</v>
          </cell>
          <cell r="U582">
            <v>108994.22</v>
          </cell>
          <cell r="V582">
            <v>105143.95</v>
          </cell>
          <cell r="W582">
            <v>133936.86</v>
          </cell>
          <cell r="X582">
            <v>175389.69</v>
          </cell>
          <cell r="Y582">
            <v>232916.35</v>
          </cell>
          <cell r="Z582">
            <v>391480.2</v>
          </cell>
          <cell r="AA582">
            <v>413724.01</v>
          </cell>
          <cell r="AB582">
            <v>419183.66</v>
          </cell>
          <cell r="AC582">
            <v>422286.4</v>
          </cell>
        </row>
        <row r="583">
          <cell r="R583">
            <v>50000</v>
          </cell>
          <cell r="S583">
            <v>50000</v>
          </cell>
          <cell r="T583">
            <v>50000</v>
          </cell>
          <cell r="U583">
            <v>50000</v>
          </cell>
          <cell r="V583">
            <v>50000</v>
          </cell>
          <cell r="W583">
            <v>50000</v>
          </cell>
          <cell r="X583">
            <v>50000</v>
          </cell>
          <cell r="Y583">
            <v>50000</v>
          </cell>
          <cell r="Z583">
            <v>50000</v>
          </cell>
          <cell r="AA583">
            <v>50000</v>
          </cell>
          <cell r="AB583">
            <v>50000</v>
          </cell>
          <cell r="AC583">
            <v>50000</v>
          </cell>
        </row>
        <row r="584">
          <cell r="R584">
            <v>0</v>
          </cell>
          <cell r="S584">
            <v>0</v>
          </cell>
          <cell r="T584">
            <v>0</v>
          </cell>
          <cell r="U584">
            <v>0</v>
          </cell>
          <cell r="V584">
            <v>0</v>
          </cell>
          <cell r="W584">
            <v>0</v>
          </cell>
          <cell r="X584">
            <v>0</v>
          </cell>
          <cell r="Y584">
            <v>0</v>
          </cell>
          <cell r="Z584">
            <v>0</v>
          </cell>
          <cell r="AA584">
            <v>0</v>
          </cell>
          <cell r="AB584">
            <v>0</v>
          </cell>
          <cell r="AC584">
            <v>0</v>
          </cell>
        </row>
        <row r="585">
          <cell r="R585">
            <v>0</v>
          </cell>
          <cell r="S585">
            <v>0</v>
          </cell>
          <cell r="T585">
            <v>0</v>
          </cell>
          <cell r="U585">
            <v>0</v>
          </cell>
          <cell r="V585">
            <v>0</v>
          </cell>
          <cell r="W585">
            <v>0</v>
          </cell>
          <cell r="X585">
            <v>0</v>
          </cell>
          <cell r="Y585">
            <v>0</v>
          </cell>
          <cell r="Z585">
            <v>0</v>
          </cell>
          <cell r="AA585">
            <v>0</v>
          </cell>
          <cell r="AB585">
            <v>0</v>
          </cell>
          <cell r="AC585">
            <v>0</v>
          </cell>
        </row>
        <row r="586">
          <cell r="R586">
            <v>13442.34</v>
          </cell>
          <cell r="S586">
            <v>13442.34</v>
          </cell>
          <cell r="T586">
            <v>13442.34</v>
          </cell>
          <cell r="U586">
            <v>13442.34</v>
          </cell>
          <cell r="V586">
            <v>13442.34</v>
          </cell>
          <cell r="W586">
            <v>13442.34</v>
          </cell>
          <cell r="X586">
            <v>13442.34</v>
          </cell>
          <cell r="Y586">
            <v>13442.34</v>
          </cell>
          <cell r="Z586">
            <v>9857.72</v>
          </cell>
          <cell r="AA586">
            <v>9633.68</v>
          </cell>
          <cell r="AB586">
            <v>9409.64</v>
          </cell>
          <cell r="AC586">
            <v>9185.6</v>
          </cell>
        </row>
        <row r="587">
          <cell r="R587">
            <v>20000</v>
          </cell>
          <cell r="S587">
            <v>20000</v>
          </cell>
          <cell r="T587">
            <v>10000</v>
          </cell>
          <cell r="U587">
            <v>10000</v>
          </cell>
          <cell r="V587">
            <v>10000</v>
          </cell>
          <cell r="W587">
            <v>10000</v>
          </cell>
          <cell r="X587">
            <v>10000</v>
          </cell>
          <cell r="Y587">
            <v>10000</v>
          </cell>
          <cell r="Z587">
            <v>10000</v>
          </cell>
          <cell r="AA587">
            <v>10000</v>
          </cell>
          <cell r="AB587">
            <v>10000</v>
          </cell>
          <cell r="AC587">
            <v>10000</v>
          </cell>
        </row>
        <row r="588">
          <cell r="R588">
            <v>39588.47</v>
          </cell>
          <cell r="S588">
            <v>38122.23</v>
          </cell>
          <cell r="T588">
            <v>36655.99</v>
          </cell>
          <cell r="U588">
            <v>35189.75</v>
          </cell>
          <cell r="V588">
            <v>33723.51</v>
          </cell>
          <cell r="W588">
            <v>32257.27</v>
          </cell>
          <cell r="X588">
            <v>30791.03</v>
          </cell>
          <cell r="Y588">
            <v>29324.79</v>
          </cell>
          <cell r="Z588">
            <v>27858.55</v>
          </cell>
          <cell r="AA588">
            <v>26392.31</v>
          </cell>
          <cell r="AB588">
            <v>24926.07</v>
          </cell>
          <cell r="AC588">
            <v>23459.83</v>
          </cell>
        </row>
        <row r="589">
          <cell r="R589">
            <v>0</v>
          </cell>
          <cell r="S589">
            <v>0</v>
          </cell>
          <cell r="T589">
            <v>0</v>
          </cell>
          <cell r="U589">
            <v>0</v>
          </cell>
          <cell r="V589">
            <v>0</v>
          </cell>
          <cell r="W589">
            <v>216063.14</v>
          </cell>
          <cell r="X589">
            <v>216063.14</v>
          </cell>
          <cell r="Y589">
            <v>216063.14</v>
          </cell>
          <cell r="Z589">
            <v>50000</v>
          </cell>
          <cell r="AA589">
            <v>50000</v>
          </cell>
          <cell r="AB589">
            <v>50000</v>
          </cell>
          <cell r="AC589">
            <v>27713.6</v>
          </cell>
        </row>
        <row r="590">
          <cell r="R590">
            <v>0</v>
          </cell>
          <cell r="S590">
            <v>0</v>
          </cell>
          <cell r="T590">
            <v>0</v>
          </cell>
          <cell r="U590">
            <v>0</v>
          </cell>
          <cell r="V590">
            <v>0</v>
          </cell>
          <cell r="W590">
            <v>0</v>
          </cell>
          <cell r="X590">
            <v>0</v>
          </cell>
          <cell r="Y590">
            <v>0</v>
          </cell>
          <cell r="Z590">
            <v>0</v>
          </cell>
          <cell r="AA590">
            <v>0</v>
          </cell>
          <cell r="AB590">
            <v>0</v>
          </cell>
          <cell r="AC590">
            <v>0</v>
          </cell>
        </row>
        <row r="591">
          <cell r="R591">
            <v>0</v>
          </cell>
          <cell r="S591">
            <v>0</v>
          </cell>
          <cell r="T591">
            <v>0</v>
          </cell>
          <cell r="U591">
            <v>0</v>
          </cell>
          <cell r="V591">
            <v>0</v>
          </cell>
          <cell r="W591">
            <v>0</v>
          </cell>
          <cell r="X591">
            <v>0</v>
          </cell>
          <cell r="Y591">
            <v>0</v>
          </cell>
          <cell r="Z591">
            <v>0</v>
          </cell>
          <cell r="AA591">
            <v>0</v>
          </cell>
          <cell r="AB591">
            <v>0</v>
          </cell>
          <cell r="AC591">
            <v>0</v>
          </cell>
        </row>
        <row r="592">
          <cell r="R592">
            <v>0</v>
          </cell>
          <cell r="S592">
            <v>0</v>
          </cell>
          <cell r="T592">
            <v>0</v>
          </cell>
          <cell r="U592">
            <v>0</v>
          </cell>
          <cell r="V592">
            <v>0</v>
          </cell>
          <cell r="W592">
            <v>0</v>
          </cell>
          <cell r="X592">
            <v>0</v>
          </cell>
          <cell r="Y592">
            <v>0</v>
          </cell>
          <cell r="Z592">
            <v>0</v>
          </cell>
          <cell r="AA592">
            <v>0</v>
          </cell>
          <cell r="AB592">
            <v>0</v>
          </cell>
          <cell r="AC592">
            <v>0</v>
          </cell>
        </row>
        <row r="593">
          <cell r="R593">
            <v>0</v>
          </cell>
          <cell r="S593">
            <v>0</v>
          </cell>
          <cell r="T593">
            <v>0</v>
          </cell>
          <cell r="U593">
            <v>0</v>
          </cell>
          <cell r="V593">
            <v>0</v>
          </cell>
          <cell r="W593">
            <v>0</v>
          </cell>
          <cell r="X593">
            <v>0</v>
          </cell>
          <cell r="Y593">
            <v>0</v>
          </cell>
          <cell r="Z593">
            <v>0</v>
          </cell>
          <cell r="AA593">
            <v>0</v>
          </cell>
          <cell r="AB593">
            <v>0</v>
          </cell>
          <cell r="AC593">
            <v>0</v>
          </cell>
        </row>
        <row r="594">
          <cell r="R594">
            <v>0</v>
          </cell>
          <cell r="S594">
            <v>0</v>
          </cell>
          <cell r="T594">
            <v>0</v>
          </cell>
          <cell r="U594">
            <v>0</v>
          </cell>
          <cell r="V594">
            <v>0</v>
          </cell>
          <cell r="W594">
            <v>0</v>
          </cell>
          <cell r="X594">
            <v>0</v>
          </cell>
          <cell r="Y594">
            <v>0</v>
          </cell>
          <cell r="Z594">
            <v>0</v>
          </cell>
          <cell r="AA594">
            <v>0</v>
          </cell>
          <cell r="AB594">
            <v>0</v>
          </cell>
          <cell r="AC594">
            <v>0</v>
          </cell>
        </row>
        <row r="595">
          <cell r="R595">
            <v>0</v>
          </cell>
          <cell r="S595">
            <v>0</v>
          </cell>
          <cell r="T595">
            <v>0</v>
          </cell>
          <cell r="U595">
            <v>0</v>
          </cell>
          <cell r="V595">
            <v>0</v>
          </cell>
          <cell r="W595">
            <v>0</v>
          </cell>
          <cell r="X595">
            <v>0</v>
          </cell>
          <cell r="Y595">
            <v>0</v>
          </cell>
          <cell r="Z595">
            <v>0</v>
          </cell>
          <cell r="AA595">
            <v>0</v>
          </cell>
          <cell r="AB595">
            <v>0</v>
          </cell>
          <cell r="AC595">
            <v>0</v>
          </cell>
        </row>
        <row r="596">
          <cell r="R596">
            <v>0</v>
          </cell>
          <cell r="S596">
            <v>0</v>
          </cell>
          <cell r="T596">
            <v>0</v>
          </cell>
          <cell r="U596">
            <v>0</v>
          </cell>
          <cell r="V596">
            <v>0</v>
          </cell>
          <cell r="W596">
            <v>0</v>
          </cell>
          <cell r="X596">
            <v>0</v>
          </cell>
          <cell r="Y596">
            <v>0</v>
          </cell>
          <cell r="Z596">
            <v>0</v>
          </cell>
          <cell r="AA596">
            <v>0</v>
          </cell>
          <cell r="AB596">
            <v>0</v>
          </cell>
          <cell r="AC596">
            <v>0</v>
          </cell>
        </row>
        <row r="597">
          <cell r="R597">
            <v>0</v>
          </cell>
          <cell r="S597">
            <v>0</v>
          </cell>
          <cell r="T597">
            <v>0</v>
          </cell>
          <cell r="U597">
            <v>0</v>
          </cell>
          <cell r="V597">
            <v>0</v>
          </cell>
          <cell r="W597">
            <v>0</v>
          </cell>
          <cell r="X597">
            <v>0</v>
          </cell>
          <cell r="Y597">
            <v>0</v>
          </cell>
          <cell r="Z597">
            <v>0</v>
          </cell>
          <cell r="AA597">
            <v>0</v>
          </cell>
          <cell r="AB597">
            <v>0</v>
          </cell>
          <cell r="AC597">
            <v>0</v>
          </cell>
        </row>
        <row r="598">
          <cell r="R598">
            <v>0</v>
          </cell>
          <cell r="S598">
            <v>0</v>
          </cell>
          <cell r="T598">
            <v>0</v>
          </cell>
          <cell r="U598">
            <v>0</v>
          </cell>
          <cell r="V598">
            <v>0</v>
          </cell>
          <cell r="W598">
            <v>0</v>
          </cell>
          <cell r="X598">
            <v>0</v>
          </cell>
          <cell r="Y598">
            <v>0</v>
          </cell>
          <cell r="Z598">
            <v>0</v>
          </cell>
          <cell r="AA598">
            <v>0</v>
          </cell>
          <cell r="AB598">
            <v>0</v>
          </cell>
          <cell r="AC598">
            <v>0</v>
          </cell>
        </row>
        <row r="599">
          <cell r="R599">
            <v>0</v>
          </cell>
          <cell r="S599">
            <v>0</v>
          </cell>
          <cell r="T599">
            <v>0</v>
          </cell>
          <cell r="U599">
            <v>0</v>
          </cell>
          <cell r="V599">
            <v>0</v>
          </cell>
          <cell r="W599">
            <v>0</v>
          </cell>
          <cell r="X599">
            <v>0</v>
          </cell>
          <cell r="Y599">
            <v>0</v>
          </cell>
          <cell r="Z599">
            <v>0</v>
          </cell>
          <cell r="AA599">
            <v>0</v>
          </cell>
          <cell r="AB599">
            <v>0</v>
          </cell>
          <cell r="AC599">
            <v>0</v>
          </cell>
        </row>
        <row r="600">
          <cell r="R600">
            <v>0</v>
          </cell>
          <cell r="S600">
            <v>0</v>
          </cell>
          <cell r="T600">
            <v>0</v>
          </cell>
          <cell r="U600">
            <v>0</v>
          </cell>
          <cell r="V600">
            <v>0</v>
          </cell>
          <cell r="W600">
            <v>0</v>
          </cell>
          <cell r="X600">
            <v>0</v>
          </cell>
          <cell r="Y600">
            <v>0</v>
          </cell>
          <cell r="Z600">
            <v>0</v>
          </cell>
          <cell r="AA600">
            <v>0</v>
          </cell>
          <cell r="AB600">
            <v>0</v>
          </cell>
          <cell r="AC600">
            <v>0</v>
          </cell>
        </row>
        <row r="601">
          <cell r="R601">
            <v>0</v>
          </cell>
          <cell r="S601">
            <v>0</v>
          </cell>
          <cell r="T601">
            <v>0</v>
          </cell>
          <cell r="U601">
            <v>0</v>
          </cell>
          <cell r="V601">
            <v>0</v>
          </cell>
          <cell r="W601">
            <v>0</v>
          </cell>
          <cell r="X601">
            <v>0</v>
          </cell>
          <cell r="Y601">
            <v>0</v>
          </cell>
          <cell r="Z601">
            <v>0</v>
          </cell>
          <cell r="AA601">
            <v>0</v>
          </cell>
          <cell r="AB601">
            <v>0</v>
          </cell>
          <cell r="AC601">
            <v>0</v>
          </cell>
        </row>
        <row r="602">
          <cell r="R602">
            <v>0</v>
          </cell>
          <cell r="S602">
            <v>0</v>
          </cell>
          <cell r="T602">
            <v>0</v>
          </cell>
          <cell r="U602">
            <v>0</v>
          </cell>
          <cell r="V602">
            <v>0</v>
          </cell>
          <cell r="W602">
            <v>0</v>
          </cell>
          <cell r="X602">
            <v>0</v>
          </cell>
          <cell r="Y602">
            <v>0</v>
          </cell>
          <cell r="Z602">
            <v>0</v>
          </cell>
          <cell r="AA602">
            <v>0</v>
          </cell>
          <cell r="AB602">
            <v>0</v>
          </cell>
          <cell r="AC602">
            <v>0</v>
          </cell>
        </row>
        <row r="603">
          <cell r="R603">
            <v>0</v>
          </cell>
          <cell r="S603">
            <v>0</v>
          </cell>
          <cell r="T603">
            <v>0</v>
          </cell>
          <cell r="U603">
            <v>0</v>
          </cell>
          <cell r="V603">
            <v>0</v>
          </cell>
          <cell r="W603">
            <v>0</v>
          </cell>
          <cell r="X603">
            <v>0</v>
          </cell>
          <cell r="Y603">
            <v>0</v>
          </cell>
          <cell r="Z603">
            <v>0</v>
          </cell>
          <cell r="AA603">
            <v>0</v>
          </cell>
          <cell r="AB603">
            <v>0</v>
          </cell>
          <cell r="AC603">
            <v>0</v>
          </cell>
        </row>
        <row r="604">
          <cell r="R604">
            <v>0</v>
          </cell>
          <cell r="S604">
            <v>0</v>
          </cell>
          <cell r="T604">
            <v>0</v>
          </cell>
          <cell r="U604">
            <v>0</v>
          </cell>
          <cell r="V604">
            <v>0</v>
          </cell>
          <cell r="W604">
            <v>0</v>
          </cell>
          <cell r="X604">
            <v>0</v>
          </cell>
          <cell r="Y604">
            <v>0</v>
          </cell>
          <cell r="Z604">
            <v>0</v>
          </cell>
          <cell r="AA604">
            <v>0</v>
          </cell>
          <cell r="AB604">
            <v>0</v>
          </cell>
          <cell r="AC604">
            <v>0</v>
          </cell>
        </row>
        <row r="605">
          <cell r="R605">
            <v>0</v>
          </cell>
          <cell r="S605">
            <v>0</v>
          </cell>
          <cell r="T605">
            <v>0</v>
          </cell>
          <cell r="U605">
            <v>0</v>
          </cell>
          <cell r="V605">
            <v>0</v>
          </cell>
          <cell r="W605">
            <v>0</v>
          </cell>
          <cell r="X605">
            <v>0</v>
          </cell>
          <cell r="Y605">
            <v>0</v>
          </cell>
          <cell r="Z605">
            <v>0</v>
          </cell>
          <cell r="AA605">
            <v>0</v>
          </cell>
          <cell r="AB605">
            <v>0</v>
          </cell>
          <cell r="AC605">
            <v>0</v>
          </cell>
        </row>
        <row r="606">
          <cell r="R606">
            <v>0</v>
          </cell>
          <cell r="S606">
            <v>0</v>
          </cell>
          <cell r="T606">
            <v>0</v>
          </cell>
          <cell r="U606">
            <v>0</v>
          </cell>
          <cell r="V606">
            <v>0</v>
          </cell>
          <cell r="W606">
            <v>0</v>
          </cell>
          <cell r="X606">
            <v>0</v>
          </cell>
          <cell r="Y606">
            <v>0</v>
          </cell>
          <cell r="Z606">
            <v>0</v>
          </cell>
          <cell r="AA606">
            <v>0</v>
          </cell>
          <cell r="AB606">
            <v>0</v>
          </cell>
          <cell r="AC606">
            <v>0</v>
          </cell>
        </row>
        <row r="607">
          <cell r="R607">
            <v>0</v>
          </cell>
          <cell r="S607">
            <v>0</v>
          </cell>
          <cell r="T607">
            <v>0</v>
          </cell>
          <cell r="U607">
            <v>0</v>
          </cell>
          <cell r="V607">
            <v>0</v>
          </cell>
          <cell r="W607">
            <v>0</v>
          </cell>
          <cell r="X607">
            <v>0</v>
          </cell>
          <cell r="Y607">
            <v>0</v>
          </cell>
          <cell r="Z607">
            <v>0</v>
          </cell>
          <cell r="AA607">
            <v>0</v>
          </cell>
          <cell r="AB607">
            <v>0</v>
          </cell>
          <cell r="AC607">
            <v>0</v>
          </cell>
        </row>
        <row r="608">
          <cell r="R608">
            <v>0</v>
          </cell>
          <cell r="S608">
            <v>0</v>
          </cell>
          <cell r="T608">
            <v>0</v>
          </cell>
          <cell r="U608">
            <v>0</v>
          </cell>
          <cell r="V608">
            <v>0</v>
          </cell>
          <cell r="W608">
            <v>0</v>
          </cell>
          <cell r="X608">
            <v>0</v>
          </cell>
          <cell r="Y608">
            <v>0</v>
          </cell>
          <cell r="Z608">
            <v>0</v>
          </cell>
          <cell r="AA608">
            <v>0</v>
          </cell>
          <cell r="AB608">
            <v>0</v>
          </cell>
          <cell r="AC608">
            <v>0</v>
          </cell>
        </row>
        <row r="609">
          <cell r="R609">
            <v>0</v>
          </cell>
          <cell r="S609">
            <v>0</v>
          </cell>
          <cell r="T609">
            <v>0</v>
          </cell>
          <cell r="U609">
            <v>0</v>
          </cell>
          <cell r="V609">
            <v>0</v>
          </cell>
          <cell r="W609">
            <v>0</v>
          </cell>
          <cell r="X609">
            <v>0</v>
          </cell>
          <cell r="Y609">
            <v>0</v>
          </cell>
          <cell r="Z609">
            <v>0</v>
          </cell>
          <cell r="AA609">
            <v>0</v>
          </cell>
          <cell r="AB609">
            <v>0</v>
          </cell>
          <cell r="AC609">
            <v>0</v>
          </cell>
        </row>
        <row r="610">
          <cell r="R610">
            <v>0</v>
          </cell>
          <cell r="S610">
            <v>0</v>
          </cell>
          <cell r="T610">
            <v>0</v>
          </cell>
          <cell r="U610">
            <v>0</v>
          </cell>
          <cell r="V610">
            <v>0</v>
          </cell>
          <cell r="W610">
            <v>0</v>
          </cell>
          <cell r="X610">
            <v>0</v>
          </cell>
          <cell r="Y610">
            <v>0</v>
          </cell>
          <cell r="Z610">
            <v>0</v>
          </cell>
          <cell r="AA610">
            <v>0</v>
          </cell>
          <cell r="AB610">
            <v>0</v>
          </cell>
          <cell r="AC610">
            <v>0</v>
          </cell>
        </row>
        <row r="611">
          <cell r="R611">
            <v>0</v>
          </cell>
          <cell r="S611">
            <v>0</v>
          </cell>
          <cell r="T611">
            <v>0</v>
          </cell>
          <cell r="U611">
            <v>0</v>
          </cell>
          <cell r="V611">
            <v>0</v>
          </cell>
          <cell r="W611">
            <v>0</v>
          </cell>
          <cell r="X611">
            <v>0</v>
          </cell>
          <cell r="Y611">
            <v>0</v>
          </cell>
          <cell r="Z611">
            <v>0</v>
          </cell>
          <cell r="AA611">
            <v>0</v>
          </cell>
          <cell r="AB611">
            <v>0</v>
          </cell>
          <cell r="AC611">
            <v>0</v>
          </cell>
        </row>
        <row r="612">
          <cell r="R612">
            <v>0</v>
          </cell>
          <cell r="S612">
            <v>0</v>
          </cell>
          <cell r="T612">
            <v>0</v>
          </cell>
          <cell r="U612">
            <v>0</v>
          </cell>
          <cell r="V612">
            <v>0</v>
          </cell>
          <cell r="W612">
            <v>0</v>
          </cell>
          <cell r="X612">
            <v>0</v>
          </cell>
          <cell r="Y612">
            <v>0</v>
          </cell>
          <cell r="Z612">
            <v>0</v>
          </cell>
          <cell r="AA612">
            <v>0</v>
          </cell>
          <cell r="AB612">
            <v>0</v>
          </cell>
          <cell r="AC612">
            <v>0</v>
          </cell>
        </row>
        <row r="613">
          <cell r="R613">
            <v>0</v>
          </cell>
          <cell r="S613">
            <v>0</v>
          </cell>
          <cell r="T613">
            <v>0</v>
          </cell>
          <cell r="U613">
            <v>0</v>
          </cell>
          <cell r="V613">
            <v>0</v>
          </cell>
          <cell r="W613">
            <v>0</v>
          </cell>
          <cell r="X613">
            <v>0</v>
          </cell>
          <cell r="Y613">
            <v>0</v>
          </cell>
          <cell r="Z613">
            <v>0</v>
          </cell>
          <cell r="AA613">
            <v>0</v>
          </cell>
          <cell r="AB613">
            <v>0</v>
          </cell>
          <cell r="AC613">
            <v>0</v>
          </cell>
        </row>
        <row r="614">
          <cell r="R614">
            <v>0</v>
          </cell>
          <cell r="S614">
            <v>0</v>
          </cell>
          <cell r="T614">
            <v>0</v>
          </cell>
          <cell r="U614">
            <v>0</v>
          </cell>
          <cell r="V614">
            <v>0</v>
          </cell>
          <cell r="W614">
            <v>0</v>
          </cell>
          <cell r="X614">
            <v>0</v>
          </cell>
          <cell r="Y614">
            <v>0</v>
          </cell>
          <cell r="Z614">
            <v>0</v>
          </cell>
          <cell r="AA614">
            <v>0</v>
          </cell>
          <cell r="AB614">
            <v>0</v>
          </cell>
          <cell r="AC614">
            <v>0</v>
          </cell>
        </row>
        <row r="615">
          <cell r="R615">
            <v>433950.08</v>
          </cell>
          <cell r="S615">
            <v>433950.08</v>
          </cell>
          <cell r="T615">
            <v>682849.47</v>
          </cell>
          <cell r="U615">
            <v>682849.47</v>
          </cell>
          <cell r="V615">
            <v>682849.47</v>
          </cell>
          <cell r="W615">
            <v>231174.22</v>
          </cell>
          <cell r="X615">
            <v>231174.22</v>
          </cell>
          <cell r="Y615">
            <v>231174.22</v>
          </cell>
          <cell r="Z615">
            <v>186329.24</v>
          </cell>
          <cell r="AA615">
            <v>186329.24</v>
          </cell>
          <cell r="AB615">
            <v>186329.24</v>
          </cell>
          <cell r="AC615">
            <v>83090</v>
          </cell>
        </row>
        <row r="616">
          <cell r="R616">
            <v>0</v>
          </cell>
          <cell r="S616">
            <v>0</v>
          </cell>
          <cell r="T616">
            <v>0</v>
          </cell>
          <cell r="U616">
            <v>0</v>
          </cell>
          <cell r="V616">
            <v>0</v>
          </cell>
          <cell r="W616">
            <v>0</v>
          </cell>
          <cell r="X616">
            <v>0</v>
          </cell>
          <cell r="Y616">
            <v>0</v>
          </cell>
          <cell r="Z616">
            <v>0</v>
          </cell>
          <cell r="AA616">
            <v>0</v>
          </cell>
          <cell r="AB616">
            <v>0</v>
          </cell>
          <cell r="AC616">
            <v>0</v>
          </cell>
        </row>
        <row r="617">
          <cell r="R617">
            <v>0</v>
          </cell>
          <cell r="S617">
            <v>0</v>
          </cell>
          <cell r="T617">
            <v>0</v>
          </cell>
          <cell r="U617">
            <v>0</v>
          </cell>
          <cell r="V617">
            <v>0</v>
          </cell>
          <cell r="W617">
            <v>0</v>
          </cell>
          <cell r="X617">
            <v>0</v>
          </cell>
          <cell r="Y617">
            <v>0</v>
          </cell>
          <cell r="Z617">
            <v>0</v>
          </cell>
          <cell r="AA617">
            <v>0</v>
          </cell>
          <cell r="AB617">
            <v>0</v>
          </cell>
          <cell r="AC617">
            <v>0</v>
          </cell>
        </row>
        <row r="618">
          <cell r="R618">
            <v>0</v>
          </cell>
          <cell r="S618">
            <v>0</v>
          </cell>
          <cell r="T618">
            <v>0</v>
          </cell>
          <cell r="U618">
            <v>0</v>
          </cell>
          <cell r="V618">
            <v>0</v>
          </cell>
          <cell r="W618">
            <v>0</v>
          </cell>
          <cell r="X618">
            <v>0</v>
          </cell>
          <cell r="Y618">
            <v>0</v>
          </cell>
          <cell r="Z618">
            <v>0</v>
          </cell>
          <cell r="AA618">
            <v>0</v>
          </cell>
          <cell r="AB618">
            <v>0</v>
          </cell>
          <cell r="AC618">
            <v>0</v>
          </cell>
        </row>
        <row r="619">
          <cell r="R619">
            <v>0</v>
          </cell>
          <cell r="S619">
            <v>0</v>
          </cell>
          <cell r="T619">
            <v>0</v>
          </cell>
          <cell r="U619">
            <v>0</v>
          </cell>
          <cell r="V619">
            <v>0</v>
          </cell>
          <cell r="W619">
            <v>0</v>
          </cell>
          <cell r="X619">
            <v>0</v>
          </cell>
          <cell r="Y619">
            <v>0</v>
          </cell>
          <cell r="Z619">
            <v>0</v>
          </cell>
          <cell r="AA619">
            <v>0</v>
          </cell>
          <cell r="AB619">
            <v>0</v>
          </cell>
          <cell r="AC619">
            <v>0</v>
          </cell>
        </row>
        <row r="620">
          <cell r="R620">
            <v>66049.92</v>
          </cell>
          <cell r="S620">
            <v>66349.17</v>
          </cell>
          <cell r="T620">
            <v>67150.53</v>
          </cell>
          <cell r="U620">
            <v>67150.53</v>
          </cell>
          <cell r="V620">
            <v>67150.53</v>
          </cell>
          <cell r="W620">
            <v>68825.78</v>
          </cell>
          <cell r="X620">
            <v>88819.91</v>
          </cell>
          <cell r="Y620">
            <v>104015.73</v>
          </cell>
          <cell r="Z620">
            <v>113670.76</v>
          </cell>
          <cell r="AA620">
            <v>132450.1</v>
          </cell>
          <cell r="AB620">
            <v>157033.31</v>
          </cell>
          <cell r="AC620">
            <v>391910</v>
          </cell>
        </row>
        <row r="621">
          <cell r="R621">
            <v>0</v>
          </cell>
          <cell r="S621">
            <v>0</v>
          </cell>
          <cell r="T621">
            <v>0</v>
          </cell>
          <cell r="U621">
            <v>0</v>
          </cell>
          <cell r="V621">
            <v>0</v>
          </cell>
          <cell r="W621">
            <v>0</v>
          </cell>
          <cell r="X621">
            <v>0</v>
          </cell>
          <cell r="Y621">
            <v>0</v>
          </cell>
          <cell r="Z621">
            <v>0</v>
          </cell>
          <cell r="AA621">
            <v>0</v>
          </cell>
          <cell r="AB621">
            <v>0</v>
          </cell>
          <cell r="AC621">
            <v>0</v>
          </cell>
        </row>
        <row r="622">
          <cell r="R622">
            <v>12051.91</v>
          </cell>
          <cell r="S622">
            <v>10956.28</v>
          </cell>
          <cell r="T622">
            <v>9860.65</v>
          </cell>
          <cell r="U622">
            <v>8765.02</v>
          </cell>
          <cell r="V622">
            <v>7669.39</v>
          </cell>
          <cell r="W622">
            <v>6573.76</v>
          </cell>
          <cell r="X622">
            <v>5478.13</v>
          </cell>
          <cell r="Y622">
            <v>4382.5</v>
          </cell>
          <cell r="Z622">
            <v>3286.87</v>
          </cell>
          <cell r="AA622">
            <v>2191.24</v>
          </cell>
          <cell r="AB622">
            <v>1095.61</v>
          </cell>
          <cell r="AC622">
            <v>0</v>
          </cell>
        </row>
        <row r="623">
          <cell r="R623">
            <v>0</v>
          </cell>
          <cell r="S623">
            <v>0</v>
          </cell>
          <cell r="T623">
            <v>0</v>
          </cell>
          <cell r="U623">
            <v>0</v>
          </cell>
          <cell r="V623">
            <v>0</v>
          </cell>
          <cell r="W623">
            <v>0</v>
          </cell>
          <cell r="X623">
            <v>0</v>
          </cell>
          <cell r="Y623">
            <v>0</v>
          </cell>
          <cell r="Z623">
            <v>0</v>
          </cell>
          <cell r="AA623">
            <v>0</v>
          </cell>
          <cell r="AB623">
            <v>0</v>
          </cell>
          <cell r="AC623">
            <v>0</v>
          </cell>
        </row>
        <row r="624">
          <cell r="R624">
            <v>70662.6</v>
          </cell>
          <cell r="S624">
            <v>69671.1</v>
          </cell>
          <cell r="T624">
            <v>77909.81</v>
          </cell>
          <cell r="U624">
            <v>80135.31</v>
          </cell>
          <cell r="V624">
            <v>82291.06</v>
          </cell>
          <cell r="W624">
            <v>87752.19</v>
          </cell>
          <cell r="X624">
            <v>88358.19</v>
          </cell>
          <cell r="Y624">
            <v>89031.44</v>
          </cell>
          <cell r="Z624">
            <v>91546.07</v>
          </cell>
          <cell r="AA624">
            <v>91546.07</v>
          </cell>
          <cell r="AB624">
            <v>99340.53</v>
          </cell>
          <cell r="AC624">
            <v>101631.83</v>
          </cell>
        </row>
        <row r="625">
          <cell r="R625">
            <v>43097.78</v>
          </cell>
          <cell r="S625">
            <v>43097.78</v>
          </cell>
          <cell r="T625">
            <v>109187.35</v>
          </cell>
          <cell r="U625">
            <v>224099.77</v>
          </cell>
          <cell r="V625">
            <v>275196.01</v>
          </cell>
          <cell r="W625">
            <v>279445.97</v>
          </cell>
          <cell r="X625">
            <v>340490.14</v>
          </cell>
          <cell r="Y625">
            <v>432281.04</v>
          </cell>
          <cell r="Z625">
            <v>542606.89</v>
          </cell>
          <cell r="AA625">
            <v>618771.9</v>
          </cell>
          <cell r="AB625">
            <v>655872.66</v>
          </cell>
          <cell r="AC625">
            <v>739427.73</v>
          </cell>
        </row>
        <row r="626">
          <cell r="R626">
            <v>6340.53</v>
          </cell>
          <cell r="S626">
            <v>60265.44</v>
          </cell>
          <cell r="T626">
            <v>90623.36</v>
          </cell>
          <cell r="U626">
            <v>144178.58</v>
          </cell>
          <cell r="V626">
            <v>145478.58</v>
          </cell>
          <cell r="W626">
            <v>145478.58</v>
          </cell>
          <cell r="X626">
            <v>158621.11</v>
          </cell>
          <cell r="Y626">
            <v>158621.11</v>
          </cell>
          <cell r="Z626">
            <v>173276.71</v>
          </cell>
          <cell r="AA626">
            <v>173276.71</v>
          </cell>
          <cell r="AB626">
            <v>184156.13</v>
          </cell>
          <cell r="AC626">
            <v>188776.53</v>
          </cell>
        </row>
        <row r="627">
          <cell r="R627">
            <v>9267.05</v>
          </cell>
          <cell r="S627">
            <v>14402.07</v>
          </cell>
          <cell r="T627">
            <v>19075.89</v>
          </cell>
          <cell r="U627">
            <v>301835.01</v>
          </cell>
          <cell r="V627">
            <v>391186.77</v>
          </cell>
          <cell r="W627">
            <v>758865.18</v>
          </cell>
          <cell r="X627">
            <v>899228.23</v>
          </cell>
          <cell r="Y627">
            <v>949695.77</v>
          </cell>
          <cell r="Z627">
            <v>1016739.37</v>
          </cell>
          <cell r="AA627">
            <v>1089069.44</v>
          </cell>
          <cell r="AB627">
            <v>1405118.22</v>
          </cell>
          <cell r="AC627">
            <v>2013628.17</v>
          </cell>
        </row>
        <row r="628">
          <cell r="R628">
            <v>0</v>
          </cell>
          <cell r="S628">
            <v>0</v>
          </cell>
          <cell r="T628">
            <v>1405270.72</v>
          </cell>
          <cell r="U628">
            <v>1405270.72</v>
          </cell>
          <cell r="V628">
            <v>1405270.72</v>
          </cell>
          <cell r="W628">
            <v>1723048.53</v>
          </cell>
          <cell r="X628">
            <v>1723048.53</v>
          </cell>
          <cell r="Y628">
            <v>1723048.53</v>
          </cell>
          <cell r="Z628">
            <v>1723048.53</v>
          </cell>
          <cell r="AA628">
            <v>1723048.53</v>
          </cell>
          <cell r="AB628">
            <v>1723048.53</v>
          </cell>
          <cell r="AC628">
            <v>1723048.53</v>
          </cell>
        </row>
        <row r="629">
          <cell r="R629">
            <v>0</v>
          </cell>
          <cell r="S629">
            <v>0</v>
          </cell>
          <cell r="T629">
            <v>-1405270.72</v>
          </cell>
          <cell r="U629">
            <v>-1405270.72</v>
          </cell>
          <cell r="V629">
            <v>-1405270.72</v>
          </cell>
          <cell r="W629">
            <v>-1723048.53</v>
          </cell>
          <cell r="X629">
            <v>-1723048.53</v>
          </cell>
          <cell r="Y629">
            <v>-1723048.53</v>
          </cell>
          <cell r="Z629">
            <v>-1723048.53</v>
          </cell>
          <cell r="AA629">
            <v>-1723048.53</v>
          </cell>
          <cell r="AB629">
            <v>-1723048.53</v>
          </cell>
          <cell r="AC629">
            <v>-1723048.53</v>
          </cell>
        </row>
        <row r="630">
          <cell r="R630">
            <v>0</v>
          </cell>
          <cell r="S630">
            <v>0</v>
          </cell>
          <cell r="T630">
            <v>0</v>
          </cell>
          <cell r="U630">
            <v>0</v>
          </cell>
          <cell r="V630">
            <v>0</v>
          </cell>
          <cell r="W630">
            <v>0</v>
          </cell>
          <cell r="X630">
            <v>0</v>
          </cell>
          <cell r="Y630">
            <v>0</v>
          </cell>
          <cell r="Z630">
            <v>0</v>
          </cell>
          <cell r="AA630">
            <v>0</v>
          </cell>
          <cell r="AB630">
            <v>0</v>
          </cell>
          <cell r="AC630">
            <v>0</v>
          </cell>
        </row>
        <row r="631">
          <cell r="R631">
            <v>0</v>
          </cell>
          <cell r="S631">
            <v>0</v>
          </cell>
          <cell r="T631">
            <v>0</v>
          </cell>
          <cell r="U631">
            <v>0</v>
          </cell>
          <cell r="V631">
            <v>0</v>
          </cell>
          <cell r="W631">
            <v>0</v>
          </cell>
          <cell r="X631">
            <v>0</v>
          </cell>
          <cell r="Y631">
            <v>0</v>
          </cell>
          <cell r="Z631">
            <v>0</v>
          </cell>
          <cell r="AA631">
            <v>0</v>
          </cell>
          <cell r="AB631">
            <v>0</v>
          </cell>
          <cell r="AC631">
            <v>0</v>
          </cell>
        </row>
        <row r="632">
          <cell r="R632">
            <v>5616582.26</v>
          </cell>
          <cell r="S632">
            <v>5827221.78</v>
          </cell>
          <cell r="T632">
            <v>6566911.39</v>
          </cell>
          <cell r="U632">
            <v>6987117.31</v>
          </cell>
          <cell r="V632">
            <v>7259855.06</v>
          </cell>
          <cell r="W632">
            <v>7622728.9</v>
          </cell>
          <cell r="X632">
            <v>8076168.02</v>
          </cell>
          <cell r="Y632">
            <v>8421072.06</v>
          </cell>
          <cell r="Z632">
            <v>8762627.57</v>
          </cell>
          <cell r="AA632">
            <v>8842548.57</v>
          </cell>
          <cell r="AB632">
            <v>9127844.57</v>
          </cell>
          <cell r="AC632">
            <v>9695589.05</v>
          </cell>
        </row>
        <row r="633">
          <cell r="R633">
            <v>915717.73</v>
          </cell>
          <cell r="S633">
            <v>952367.21</v>
          </cell>
          <cell r="T633">
            <v>1150781.6</v>
          </cell>
          <cell r="U633">
            <v>1340988.68</v>
          </cell>
          <cell r="V633">
            <v>1498338.46</v>
          </cell>
          <cell r="W633">
            <v>1687982.62</v>
          </cell>
          <cell r="X633">
            <v>1895994.93</v>
          </cell>
          <cell r="Y633">
            <v>2030187.12</v>
          </cell>
          <cell r="Z633">
            <v>2220536.3</v>
          </cell>
          <cell r="AA633">
            <v>2263106.3</v>
          </cell>
          <cell r="AB633">
            <v>2521342.3</v>
          </cell>
          <cell r="AC633">
            <v>2862500.74</v>
          </cell>
        </row>
        <row r="634">
          <cell r="R634">
            <v>232596.08</v>
          </cell>
          <cell r="S634">
            <v>239508.19</v>
          </cell>
          <cell r="T634">
            <v>249911.84</v>
          </cell>
          <cell r="U634">
            <v>258241.02</v>
          </cell>
          <cell r="V634">
            <v>265709.97</v>
          </cell>
          <cell r="W634">
            <v>277407.67</v>
          </cell>
          <cell r="X634">
            <v>287269.67</v>
          </cell>
          <cell r="Y634">
            <v>303633.37</v>
          </cell>
          <cell r="Z634">
            <v>354087.04</v>
          </cell>
          <cell r="AA634">
            <v>367425.23</v>
          </cell>
          <cell r="AB634">
            <v>379329.75</v>
          </cell>
          <cell r="AC634">
            <v>394078.65</v>
          </cell>
        </row>
        <row r="635">
          <cell r="R635">
            <v>110552.54</v>
          </cell>
          <cell r="S635">
            <v>113799.55</v>
          </cell>
          <cell r="T635">
            <v>118686.74</v>
          </cell>
          <cell r="U635">
            <v>122599.43</v>
          </cell>
          <cell r="V635">
            <v>126108.02</v>
          </cell>
          <cell r="W635">
            <v>131603.1</v>
          </cell>
          <cell r="X635">
            <v>136235.84</v>
          </cell>
          <cell r="Y635">
            <v>143922.8</v>
          </cell>
          <cell r="Z635">
            <v>167623.75</v>
          </cell>
          <cell r="AA635">
            <v>173889.46</v>
          </cell>
          <cell r="AB635">
            <v>179481.69</v>
          </cell>
          <cell r="AC635">
            <v>186410.08</v>
          </cell>
        </row>
        <row r="636">
          <cell r="R636">
            <v>0</v>
          </cell>
          <cell r="S636">
            <v>0</v>
          </cell>
          <cell r="T636">
            <v>0</v>
          </cell>
          <cell r="U636">
            <v>0</v>
          </cell>
          <cell r="V636">
            <v>0</v>
          </cell>
          <cell r="W636">
            <v>0</v>
          </cell>
          <cell r="X636">
            <v>0</v>
          </cell>
          <cell r="Y636">
            <v>0</v>
          </cell>
          <cell r="Z636">
            <v>0</v>
          </cell>
          <cell r="AA636">
            <v>0</v>
          </cell>
          <cell r="AB636">
            <v>0</v>
          </cell>
          <cell r="AC636">
            <v>0</v>
          </cell>
        </row>
        <row r="637">
          <cell r="R637">
            <v>1184110.09</v>
          </cell>
          <cell r="S637">
            <v>1274780.02</v>
          </cell>
          <cell r="T637">
            <v>1401824.86</v>
          </cell>
          <cell r="U637">
            <v>1563930.4</v>
          </cell>
          <cell r="V637">
            <v>1626436.23</v>
          </cell>
          <cell r="W637">
            <v>1657521.01</v>
          </cell>
          <cell r="X637">
            <v>1775523.53</v>
          </cell>
          <cell r="Y637">
            <v>1823435.88</v>
          </cell>
          <cell r="Z637">
            <v>2000668.66</v>
          </cell>
          <cell r="AA637">
            <v>2013048.72</v>
          </cell>
          <cell r="AB637">
            <v>2089641.01</v>
          </cell>
          <cell r="AC637">
            <v>2115689.34</v>
          </cell>
        </row>
        <row r="638">
          <cell r="R638">
            <v>542684.45</v>
          </cell>
          <cell r="S638">
            <v>585277.26</v>
          </cell>
          <cell r="T638">
            <v>644957.42</v>
          </cell>
          <cell r="U638">
            <v>721107.59</v>
          </cell>
          <cell r="V638">
            <v>750470.13</v>
          </cell>
          <cell r="W638">
            <v>765072.42</v>
          </cell>
          <cell r="X638">
            <v>820504.9</v>
          </cell>
          <cell r="Y638">
            <v>843012.05</v>
          </cell>
          <cell r="Z638">
            <v>926268.34</v>
          </cell>
          <cell r="AA638">
            <v>932083.96</v>
          </cell>
          <cell r="AB638">
            <v>968063.7</v>
          </cell>
          <cell r="AC638">
            <v>980300.08</v>
          </cell>
        </row>
        <row r="639">
          <cell r="R639">
            <v>-6928634.31</v>
          </cell>
          <cell r="S639">
            <v>-7723150.38</v>
          </cell>
          <cell r="T639">
            <v>-8218648.09</v>
          </cell>
          <cell r="U639">
            <v>-8419648.41</v>
          </cell>
          <cell r="V639">
            <v>-8719614.26</v>
          </cell>
          <cell r="W639">
            <v>-8879269.39</v>
          </cell>
          <cell r="X639">
            <v>-9052764.67</v>
          </cell>
          <cell r="Y639">
            <v>-9228127.33</v>
          </cell>
          <cell r="Z639">
            <v>-9395462.96</v>
          </cell>
          <cell r="AA639">
            <v>-9839400.69</v>
          </cell>
          <cell r="AB639">
            <v>-10650764.15</v>
          </cell>
          <cell r="AC639">
            <v>-11430828.1</v>
          </cell>
        </row>
        <row r="640">
          <cell r="R640">
            <v>-1521958.18</v>
          </cell>
          <cell r="S640">
            <v>-3241266.21</v>
          </cell>
          <cell r="T640">
            <v>-1914425.76</v>
          </cell>
          <cell r="U640">
            <v>-2184695.7</v>
          </cell>
          <cell r="V640">
            <v>-2374916.31</v>
          </cell>
          <cell r="W640">
            <v>-2584658.14</v>
          </cell>
          <cell r="X640">
            <v>-2852735.67</v>
          </cell>
          <cell r="Y640">
            <v>-3017121.97</v>
          </cell>
          <cell r="Z640">
            <v>-3314428.39</v>
          </cell>
          <cell r="AA640">
            <v>-3369079.72</v>
          </cell>
          <cell r="AB640">
            <v>-3668887.69</v>
          </cell>
          <cell r="AC640">
            <v>-4029210.9</v>
          </cell>
        </row>
        <row r="641">
          <cell r="R641">
            <v>3625803.92</v>
          </cell>
          <cell r="S641">
            <v>3750255.64</v>
          </cell>
          <cell r="T641">
            <v>3929777.98</v>
          </cell>
          <cell r="U641">
            <v>4195721.31</v>
          </cell>
          <cell r="V641">
            <v>4568893.96</v>
          </cell>
          <cell r="W641">
            <v>4810020.6</v>
          </cell>
          <cell r="X641">
            <v>5504180.63</v>
          </cell>
          <cell r="Y641">
            <v>5918793.77</v>
          </cell>
          <cell r="Z641">
            <v>6291827.65</v>
          </cell>
          <cell r="AA641">
            <v>6513080.87</v>
          </cell>
          <cell r="AB641">
            <v>6965117.64</v>
          </cell>
          <cell r="AC641">
            <v>7588538.82</v>
          </cell>
        </row>
        <row r="642">
          <cell r="R642">
            <v>-3199913.3</v>
          </cell>
          <cell r="S642">
            <v>-3199913.3</v>
          </cell>
          <cell r="T642">
            <v>-3750255.64</v>
          </cell>
          <cell r="U642">
            <v>-3750255.64</v>
          </cell>
          <cell r="V642">
            <v>-3750255.64</v>
          </cell>
          <cell r="W642">
            <v>-4810020.6</v>
          </cell>
          <cell r="X642">
            <v>-4810020.6</v>
          </cell>
          <cell r="Y642">
            <v>-4810020.6</v>
          </cell>
          <cell r="Z642">
            <v>-6291827.65</v>
          </cell>
          <cell r="AA642">
            <v>-6291827.65</v>
          </cell>
          <cell r="AB642">
            <v>-6291827.65</v>
          </cell>
          <cell r="AC642">
            <v>-7588538.82</v>
          </cell>
        </row>
        <row r="643">
          <cell r="R643">
            <v>67765</v>
          </cell>
          <cell r="S643">
            <v>84314.41</v>
          </cell>
          <cell r="T643">
            <v>127139.51</v>
          </cell>
          <cell r="U643">
            <v>184980.13</v>
          </cell>
          <cell r="V643">
            <v>0</v>
          </cell>
          <cell r="W643">
            <v>16758</v>
          </cell>
          <cell r="X643">
            <v>24443</v>
          </cell>
          <cell r="Y643">
            <v>31224</v>
          </cell>
          <cell r="Z643">
            <v>38224</v>
          </cell>
          <cell r="AA643">
            <v>45855</v>
          </cell>
          <cell r="AB643">
            <v>53240</v>
          </cell>
          <cell r="AC643">
            <v>59295</v>
          </cell>
        </row>
        <row r="644">
          <cell r="R644">
            <v>0</v>
          </cell>
          <cell r="S644">
            <v>0</v>
          </cell>
          <cell r="T644">
            <v>0</v>
          </cell>
          <cell r="U644">
            <v>0</v>
          </cell>
          <cell r="V644">
            <v>0</v>
          </cell>
          <cell r="W644">
            <v>0</v>
          </cell>
          <cell r="X644">
            <v>0</v>
          </cell>
          <cell r="Y644">
            <v>0</v>
          </cell>
          <cell r="Z644">
            <v>0</v>
          </cell>
          <cell r="AA644">
            <v>0</v>
          </cell>
          <cell r="AB644">
            <v>0</v>
          </cell>
          <cell r="AC644">
            <v>0</v>
          </cell>
        </row>
        <row r="645">
          <cell r="R645">
            <v>0</v>
          </cell>
          <cell r="S645">
            <v>0</v>
          </cell>
          <cell r="T645">
            <v>0</v>
          </cell>
          <cell r="U645">
            <v>0</v>
          </cell>
          <cell r="V645">
            <v>0</v>
          </cell>
          <cell r="W645">
            <v>0</v>
          </cell>
          <cell r="X645">
            <v>0</v>
          </cell>
          <cell r="Y645">
            <v>0</v>
          </cell>
          <cell r="Z645">
            <v>0</v>
          </cell>
          <cell r="AA645">
            <v>0</v>
          </cell>
          <cell r="AB645">
            <v>0</v>
          </cell>
          <cell r="AC645">
            <v>0</v>
          </cell>
        </row>
        <row r="646">
          <cell r="R646">
            <v>329023.5</v>
          </cell>
          <cell r="S646">
            <v>392185.61</v>
          </cell>
          <cell r="T646">
            <v>443611.95</v>
          </cell>
          <cell r="U646">
            <v>470589.49</v>
          </cell>
          <cell r="V646">
            <v>487666.43</v>
          </cell>
          <cell r="W646">
            <v>487666.43</v>
          </cell>
          <cell r="X646">
            <v>487960.37</v>
          </cell>
          <cell r="Y646">
            <v>498948.74</v>
          </cell>
          <cell r="Z646">
            <v>529411.66</v>
          </cell>
          <cell r="AA646">
            <v>549517.39</v>
          </cell>
          <cell r="AB646">
            <v>638831.46</v>
          </cell>
          <cell r="AC646">
            <v>657310.29</v>
          </cell>
        </row>
        <row r="647">
          <cell r="R647">
            <v>0</v>
          </cell>
          <cell r="S647">
            <v>0</v>
          </cell>
          <cell r="T647">
            <v>0</v>
          </cell>
          <cell r="U647">
            <v>0</v>
          </cell>
          <cell r="V647">
            <v>0</v>
          </cell>
          <cell r="W647">
            <v>0</v>
          </cell>
          <cell r="X647">
            <v>0</v>
          </cell>
          <cell r="Y647">
            <v>0</v>
          </cell>
          <cell r="Z647">
            <v>0</v>
          </cell>
          <cell r="AA647">
            <v>0</v>
          </cell>
          <cell r="AB647">
            <v>0</v>
          </cell>
          <cell r="AC647">
            <v>0</v>
          </cell>
        </row>
        <row r="648">
          <cell r="R648">
            <v>-93055.04</v>
          </cell>
          <cell r="S648">
            <v>13862.42</v>
          </cell>
          <cell r="T648">
            <v>16693.18</v>
          </cell>
          <cell r="U648">
            <v>13657.23</v>
          </cell>
          <cell r="V648">
            <v>74764.32</v>
          </cell>
          <cell r="W648">
            <v>83916.32</v>
          </cell>
          <cell r="X648">
            <v>66767.88</v>
          </cell>
          <cell r="Y648">
            <v>1235.43</v>
          </cell>
          <cell r="Z648">
            <v>10850.25</v>
          </cell>
          <cell r="AA648">
            <v>5790.34</v>
          </cell>
          <cell r="AB648">
            <v>249176.16</v>
          </cell>
          <cell r="AC648">
            <v>0</v>
          </cell>
        </row>
        <row r="649">
          <cell r="R649">
            <v>0</v>
          </cell>
          <cell r="S649">
            <v>0</v>
          </cell>
          <cell r="T649">
            <v>0</v>
          </cell>
          <cell r="U649">
            <v>0</v>
          </cell>
          <cell r="V649">
            <v>0</v>
          </cell>
          <cell r="W649">
            <v>0</v>
          </cell>
          <cell r="X649">
            <v>0</v>
          </cell>
          <cell r="Y649">
            <v>0</v>
          </cell>
          <cell r="Z649">
            <v>0</v>
          </cell>
          <cell r="AA649">
            <v>0</v>
          </cell>
          <cell r="AB649">
            <v>0</v>
          </cell>
          <cell r="AC649">
            <v>0</v>
          </cell>
        </row>
        <row r="650">
          <cell r="R650">
            <v>177365.79</v>
          </cell>
          <cell r="S650">
            <v>477219.15</v>
          </cell>
          <cell r="T650">
            <v>590676.76</v>
          </cell>
          <cell r="U650">
            <v>596086.55</v>
          </cell>
          <cell r="V650">
            <v>564129.31</v>
          </cell>
          <cell r="W650">
            <v>523153.67</v>
          </cell>
          <cell r="X650">
            <v>479816.35</v>
          </cell>
          <cell r="Y650">
            <v>478128.62</v>
          </cell>
          <cell r="Z650">
            <v>396194.13</v>
          </cell>
          <cell r="AA650">
            <v>258597.44</v>
          </cell>
          <cell r="AB650">
            <v>111192.54</v>
          </cell>
          <cell r="AC650">
            <v>0</v>
          </cell>
        </row>
        <row r="651">
          <cell r="R651">
            <v>-103700.89</v>
          </cell>
          <cell r="S651">
            <v>48979.58</v>
          </cell>
          <cell r="T651">
            <v>159013.16</v>
          </cell>
          <cell r="U651">
            <v>110603.27</v>
          </cell>
          <cell r="V651">
            <v>-17894.28</v>
          </cell>
          <cell r="W651">
            <v>-20894.03</v>
          </cell>
          <cell r="X651">
            <v>162409.68</v>
          </cell>
          <cell r="Y651">
            <v>51938.92</v>
          </cell>
          <cell r="Z651">
            <v>-130308.91</v>
          </cell>
          <cell r="AA651">
            <v>-155212.98</v>
          </cell>
          <cell r="AB651">
            <v>-281865.65</v>
          </cell>
          <cell r="AC651">
            <v>0</v>
          </cell>
        </row>
        <row r="652">
          <cell r="R652">
            <v>-1168.17</v>
          </cell>
          <cell r="S652">
            <v>3602.12</v>
          </cell>
          <cell r="T652">
            <v>3602.12</v>
          </cell>
          <cell r="U652">
            <v>3602.12</v>
          </cell>
          <cell r="V652">
            <v>2255.77</v>
          </cell>
          <cell r="W652">
            <v>0</v>
          </cell>
          <cell r="X652">
            <v>0</v>
          </cell>
          <cell r="Y652">
            <v>0</v>
          </cell>
          <cell r="Z652">
            <v>0</v>
          </cell>
          <cell r="AA652">
            <v>0</v>
          </cell>
          <cell r="AB652">
            <v>0</v>
          </cell>
          <cell r="AC652">
            <v>0</v>
          </cell>
        </row>
        <row r="653">
          <cell r="R653">
            <v>4770.29</v>
          </cell>
          <cell r="S653">
            <v>0</v>
          </cell>
          <cell r="T653">
            <v>0</v>
          </cell>
          <cell r="U653">
            <v>0</v>
          </cell>
          <cell r="V653">
            <v>0</v>
          </cell>
          <cell r="W653">
            <v>0</v>
          </cell>
          <cell r="X653">
            <v>0</v>
          </cell>
          <cell r="Y653">
            <v>0</v>
          </cell>
          <cell r="Z653">
            <v>0</v>
          </cell>
          <cell r="AA653">
            <v>0</v>
          </cell>
          <cell r="AB653">
            <v>186</v>
          </cell>
          <cell r="AC653">
            <v>0</v>
          </cell>
        </row>
        <row r="654">
          <cell r="R654">
            <v>0</v>
          </cell>
          <cell r="S654">
            <v>0</v>
          </cell>
          <cell r="T654">
            <v>0</v>
          </cell>
          <cell r="U654">
            <v>0</v>
          </cell>
          <cell r="V654">
            <v>0</v>
          </cell>
          <cell r="W654">
            <v>0</v>
          </cell>
          <cell r="X654">
            <v>0</v>
          </cell>
          <cell r="Y654">
            <v>0</v>
          </cell>
          <cell r="Z654">
            <v>0</v>
          </cell>
          <cell r="AA654">
            <v>0</v>
          </cell>
          <cell r="AB654">
            <v>0</v>
          </cell>
          <cell r="AC654">
            <v>0</v>
          </cell>
        </row>
        <row r="655">
          <cell r="R655">
            <v>0</v>
          </cell>
          <cell r="S655">
            <v>0</v>
          </cell>
          <cell r="T655">
            <v>0</v>
          </cell>
          <cell r="U655">
            <v>0</v>
          </cell>
          <cell r="V655">
            <v>0</v>
          </cell>
          <cell r="W655">
            <v>0</v>
          </cell>
          <cell r="X655">
            <v>0</v>
          </cell>
          <cell r="Y655">
            <v>0</v>
          </cell>
          <cell r="Z655">
            <v>0</v>
          </cell>
          <cell r="AA655">
            <v>0</v>
          </cell>
          <cell r="AB655">
            <v>0</v>
          </cell>
          <cell r="AC655">
            <v>0</v>
          </cell>
        </row>
        <row r="656">
          <cell r="R656">
            <v>0</v>
          </cell>
          <cell r="S656">
            <v>0</v>
          </cell>
          <cell r="T656">
            <v>0</v>
          </cell>
          <cell r="U656">
            <v>0</v>
          </cell>
          <cell r="V656">
            <v>0</v>
          </cell>
          <cell r="W656">
            <v>0</v>
          </cell>
          <cell r="X656">
            <v>0</v>
          </cell>
          <cell r="Y656">
            <v>0</v>
          </cell>
          <cell r="Z656">
            <v>0</v>
          </cell>
          <cell r="AA656">
            <v>0</v>
          </cell>
          <cell r="AB656">
            <v>0</v>
          </cell>
          <cell r="AC656">
            <v>0</v>
          </cell>
        </row>
        <row r="657">
          <cell r="R657">
            <v>0</v>
          </cell>
          <cell r="S657">
            <v>0</v>
          </cell>
          <cell r="T657">
            <v>0</v>
          </cell>
          <cell r="U657">
            <v>0</v>
          </cell>
          <cell r="V657">
            <v>0</v>
          </cell>
          <cell r="W657">
            <v>0</v>
          </cell>
          <cell r="X657">
            <v>0</v>
          </cell>
          <cell r="Y657">
            <v>0</v>
          </cell>
          <cell r="Z657">
            <v>0</v>
          </cell>
          <cell r="AA657">
            <v>0</v>
          </cell>
          <cell r="AB657">
            <v>0</v>
          </cell>
          <cell r="AC657">
            <v>0</v>
          </cell>
        </row>
        <row r="658">
          <cell r="R658">
            <v>0</v>
          </cell>
          <cell r="S658">
            <v>-3274.02</v>
          </cell>
          <cell r="T658">
            <v>45666.52</v>
          </cell>
          <cell r="U658">
            <v>45666.52</v>
          </cell>
          <cell r="V658">
            <v>45666.52</v>
          </cell>
          <cell r="W658">
            <v>45666.52</v>
          </cell>
          <cell r="X658">
            <v>46034.67</v>
          </cell>
          <cell r="Y658">
            <v>46034.67</v>
          </cell>
          <cell r="Z658">
            <v>-268407.26</v>
          </cell>
          <cell r="AA658">
            <v>-268407.26</v>
          </cell>
          <cell r="AB658">
            <v>-268407.26</v>
          </cell>
          <cell r="AC658">
            <v>0</v>
          </cell>
        </row>
        <row r="659">
          <cell r="R659">
            <v>0</v>
          </cell>
          <cell r="S659">
            <v>0</v>
          </cell>
          <cell r="T659">
            <v>0</v>
          </cell>
          <cell r="U659">
            <v>0</v>
          </cell>
          <cell r="V659">
            <v>0</v>
          </cell>
          <cell r="W659">
            <v>0</v>
          </cell>
          <cell r="X659">
            <v>0</v>
          </cell>
          <cell r="Y659">
            <v>0</v>
          </cell>
          <cell r="Z659">
            <v>0</v>
          </cell>
          <cell r="AA659">
            <v>0</v>
          </cell>
          <cell r="AB659">
            <v>0</v>
          </cell>
          <cell r="AC659">
            <v>0</v>
          </cell>
        </row>
        <row r="660">
          <cell r="R660">
            <v>0</v>
          </cell>
          <cell r="S660">
            <v>0</v>
          </cell>
          <cell r="T660">
            <v>0</v>
          </cell>
          <cell r="U660">
            <v>0</v>
          </cell>
          <cell r="V660">
            <v>0</v>
          </cell>
          <cell r="W660">
            <v>0</v>
          </cell>
          <cell r="X660">
            <v>0</v>
          </cell>
          <cell r="Y660">
            <v>0</v>
          </cell>
          <cell r="Z660">
            <v>0</v>
          </cell>
          <cell r="AA660">
            <v>0</v>
          </cell>
          <cell r="AB660">
            <v>0</v>
          </cell>
          <cell r="AC660">
            <v>0</v>
          </cell>
        </row>
        <row r="661">
          <cell r="R661">
            <v>0</v>
          </cell>
          <cell r="S661">
            <v>0</v>
          </cell>
          <cell r="T661">
            <v>0</v>
          </cell>
          <cell r="U661">
            <v>0</v>
          </cell>
          <cell r="V661">
            <v>0</v>
          </cell>
          <cell r="W661">
            <v>0</v>
          </cell>
          <cell r="X661">
            <v>0</v>
          </cell>
          <cell r="Y661">
            <v>0</v>
          </cell>
          <cell r="Z661">
            <v>0</v>
          </cell>
          <cell r="AA661">
            <v>0</v>
          </cell>
          <cell r="AB661">
            <v>0</v>
          </cell>
          <cell r="AC661">
            <v>0</v>
          </cell>
        </row>
        <row r="662">
          <cell r="R662">
            <v>0</v>
          </cell>
          <cell r="S662">
            <v>0</v>
          </cell>
          <cell r="T662">
            <v>0</v>
          </cell>
          <cell r="U662">
            <v>0</v>
          </cell>
          <cell r="V662">
            <v>0</v>
          </cell>
          <cell r="W662">
            <v>0</v>
          </cell>
          <cell r="X662">
            <v>0</v>
          </cell>
          <cell r="Y662">
            <v>0</v>
          </cell>
          <cell r="Z662">
            <v>0</v>
          </cell>
          <cell r="AA662">
            <v>0</v>
          </cell>
          <cell r="AB662">
            <v>0</v>
          </cell>
          <cell r="AC662">
            <v>0</v>
          </cell>
        </row>
        <row r="663">
          <cell r="R663">
            <v>0</v>
          </cell>
          <cell r="S663">
            <v>0</v>
          </cell>
          <cell r="T663">
            <v>0</v>
          </cell>
          <cell r="U663">
            <v>0</v>
          </cell>
          <cell r="V663">
            <v>0</v>
          </cell>
          <cell r="W663">
            <v>0</v>
          </cell>
          <cell r="X663">
            <v>0</v>
          </cell>
          <cell r="Y663">
            <v>0</v>
          </cell>
          <cell r="Z663">
            <v>0</v>
          </cell>
          <cell r="AA663">
            <v>0</v>
          </cell>
          <cell r="AB663">
            <v>0</v>
          </cell>
          <cell r="AC663">
            <v>0</v>
          </cell>
        </row>
        <row r="664">
          <cell r="R664">
            <v>0</v>
          </cell>
          <cell r="S664">
            <v>0</v>
          </cell>
          <cell r="T664">
            <v>0</v>
          </cell>
          <cell r="U664">
            <v>0</v>
          </cell>
          <cell r="V664">
            <v>0</v>
          </cell>
          <cell r="W664">
            <v>0</v>
          </cell>
          <cell r="X664">
            <v>0</v>
          </cell>
          <cell r="Y664">
            <v>0</v>
          </cell>
          <cell r="Z664">
            <v>0</v>
          </cell>
          <cell r="AA664">
            <v>0</v>
          </cell>
          <cell r="AB664">
            <v>0</v>
          </cell>
          <cell r="AC664">
            <v>0</v>
          </cell>
        </row>
        <row r="665">
          <cell r="R665">
            <v>0</v>
          </cell>
          <cell r="S665">
            <v>0</v>
          </cell>
          <cell r="T665">
            <v>0</v>
          </cell>
          <cell r="U665">
            <v>0</v>
          </cell>
          <cell r="V665">
            <v>0</v>
          </cell>
          <cell r="W665">
            <v>0</v>
          </cell>
          <cell r="X665">
            <v>0</v>
          </cell>
          <cell r="Y665">
            <v>0</v>
          </cell>
          <cell r="Z665">
            <v>0</v>
          </cell>
          <cell r="AA665">
            <v>0</v>
          </cell>
          <cell r="AB665">
            <v>0</v>
          </cell>
          <cell r="AC665">
            <v>0</v>
          </cell>
        </row>
        <row r="666">
          <cell r="R666">
            <v>0</v>
          </cell>
          <cell r="S666">
            <v>0</v>
          </cell>
          <cell r="T666">
            <v>0</v>
          </cell>
          <cell r="U666">
            <v>0</v>
          </cell>
          <cell r="V666">
            <v>0</v>
          </cell>
          <cell r="W666">
            <v>0</v>
          </cell>
          <cell r="X666">
            <v>0</v>
          </cell>
          <cell r="Y666">
            <v>0</v>
          </cell>
          <cell r="Z666">
            <v>0</v>
          </cell>
          <cell r="AA666">
            <v>0</v>
          </cell>
          <cell r="AB666">
            <v>0</v>
          </cell>
          <cell r="AC666">
            <v>0</v>
          </cell>
        </row>
        <row r="667">
          <cell r="R667">
            <v>0</v>
          </cell>
          <cell r="S667">
            <v>0</v>
          </cell>
          <cell r="T667">
            <v>0</v>
          </cell>
          <cell r="U667">
            <v>0</v>
          </cell>
          <cell r="V667">
            <v>0</v>
          </cell>
          <cell r="W667">
            <v>0</v>
          </cell>
          <cell r="X667">
            <v>0</v>
          </cell>
          <cell r="Y667">
            <v>0</v>
          </cell>
          <cell r="Z667">
            <v>0</v>
          </cell>
          <cell r="AA667">
            <v>0</v>
          </cell>
          <cell r="AB667">
            <v>0</v>
          </cell>
          <cell r="AC667">
            <v>0</v>
          </cell>
        </row>
        <row r="668">
          <cell r="R668">
            <v>0</v>
          </cell>
          <cell r="S668">
            <v>0</v>
          </cell>
          <cell r="T668">
            <v>0</v>
          </cell>
          <cell r="U668">
            <v>0</v>
          </cell>
          <cell r="V668">
            <v>0</v>
          </cell>
          <cell r="W668">
            <v>0</v>
          </cell>
          <cell r="X668">
            <v>0</v>
          </cell>
          <cell r="Y668">
            <v>0</v>
          </cell>
          <cell r="Z668">
            <v>0</v>
          </cell>
          <cell r="AA668">
            <v>0</v>
          </cell>
          <cell r="AB668">
            <v>0</v>
          </cell>
          <cell r="AC668">
            <v>0</v>
          </cell>
        </row>
        <row r="669">
          <cell r="R669">
            <v>0</v>
          </cell>
          <cell r="S669">
            <v>0</v>
          </cell>
          <cell r="T669">
            <v>0</v>
          </cell>
          <cell r="U669">
            <v>0</v>
          </cell>
          <cell r="V669">
            <v>0</v>
          </cell>
          <cell r="W669">
            <v>0</v>
          </cell>
          <cell r="X669">
            <v>0</v>
          </cell>
          <cell r="Y669">
            <v>0</v>
          </cell>
          <cell r="Z669">
            <v>0</v>
          </cell>
          <cell r="AA669">
            <v>0</v>
          </cell>
          <cell r="AB669">
            <v>0</v>
          </cell>
          <cell r="AC669">
            <v>0</v>
          </cell>
        </row>
        <row r="670">
          <cell r="R670">
            <v>0</v>
          </cell>
          <cell r="S670">
            <v>0</v>
          </cell>
          <cell r="T670">
            <v>0</v>
          </cell>
          <cell r="U670">
            <v>0</v>
          </cell>
          <cell r="V670">
            <v>0</v>
          </cell>
          <cell r="W670">
            <v>0</v>
          </cell>
          <cell r="X670">
            <v>0</v>
          </cell>
          <cell r="Y670">
            <v>0</v>
          </cell>
          <cell r="Z670">
            <v>0</v>
          </cell>
          <cell r="AA670">
            <v>0</v>
          </cell>
          <cell r="AB670">
            <v>0</v>
          </cell>
          <cell r="AC670">
            <v>0</v>
          </cell>
        </row>
        <row r="671">
          <cell r="R671">
            <v>0</v>
          </cell>
          <cell r="S671">
            <v>0</v>
          </cell>
          <cell r="T671">
            <v>0</v>
          </cell>
          <cell r="U671">
            <v>0</v>
          </cell>
          <cell r="V671">
            <v>0</v>
          </cell>
          <cell r="W671">
            <v>0</v>
          </cell>
          <cell r="X671">
            <v>0</v>
          </cell>
          <cell r="Y671">
            <v>0</v>
          </cell>
          <cell r="Z671">
            <v>0</v>
          </cell>
          <cell r="AA671">
            <v>0</v>
          </cell>
          <cell r="AB671">
            <v>0</v>
          </cell>
          <cell r="AC671">
            <v>0</v>
          </cell>
        </row>
        <row r="672">
          <cell r="R672">
            <v>791.19</v>
          </cell>
          <cell r="S672">
            <v>0</v>
          </cell>
          <cell r="T672">
            <v>0</v>
          </cell>
          <cell r="U672">
            <v>0</v>
          </cell>
          <cell r="V672">
            <v>0</v>
          </cell>
          <cell r="W672">
            <v>0</v>
          </cell>
          <cell r="X672">
            <v>0</v>
          </cell>
          <cell r="Y672">
            <v>0</v>
          </cell>
          <cell r="Z672">
            <v>0</v>
          </cell>
          <cell r="AA672">
            <v>0</v>
          </cell>
          <cell r="AB672">
            <v>0</v>
          </cell>
          <cell r="AC672">
            <v>0</v>
          </cell>
        </row>
        <row r="673">
          <cell r="R673">
            <v>0</v>
          </cell>
          <cell r="S673">
            <v>0</v>
          </cell>
          <cell r="T673">
            <v>0</v>
          </cell>
          <cell r="U673">
            <v>0</v>
          </cell>
          <cell r="V673">
            <v>0</v>
          </cell>
          <cell r="W673">
            <v>0</v>
          </cell>
          <cell r="X673">
            <v>0</v>
          </cell>
          <cell r="Y673">
            <v>0</v>
          </cell>
          <cell r="Z673">
            <v>0</v>
          </cell>
          <cell r="AA673">
            <v>0</v>
          </cell>
          <cell r="AB673">
            <v>0</v>
          </cell>
          <cell r="AC673">
            <v>0</v>
          </cell>
        </row>
        <row r="674">
          <cell r="R674">
            <v>0</v>
          </cell>
          <cell r="S674">
            <v>0</v>
          </cell>
          <cell r="T674">
            <v>0</v>
          </cell>
          <cell r="U674">
            <v>0</v>
          </cell>
          <cell r="V674">
            <v>0</v>
          </cell>
          <cell r="W674">
            <v>0</v>
          </cell>
          <cell r="X674">
            <v>0</v>
          </cell>
          <cell r="Y674">
            <v>0</v>
          </cell>
          <cell r="Z674">
            <v>0</v>
          </cell>
          <cell r="AA674">
            <v>0</v>
          </cell>
          <cell r="AB674">
            <v>0</v>
          </cell>
          <cell r="AC674">
            <v>0</v>
          </cell>
        </row>
        <row r="675">
          <cell r="R675">
            <v>0</v>
          </cell>
          <cell r="S675">
            <v>0</v>
          </cell>
          <cell r="T675">
            <v>0</v>
          </cell>
          <cell r="U675">
            <v>0</v>
          </cell>
          <cell r="V675">
            <v>0</v>
          </cell>
          <cell r="W675">
            <v>0</v>
          </cell>
          <cell r="X675">
            <v>0</v>
          </cell>
          <cell r="Y675">
            <v>0</v>
          </cell>
          <cell r="Z675">
            <v>0</v>
          </cell>
          <cell r="AA675">
            <v>0</v>
          </cell>
          <cell r="AB675">
            <v>0</v>
          </cell>
          <cell r="AC675">
            <v>0</v>
          </cell>
        </row>
        <row r="676">
          <cell r="R676">
            <v>0</v>
          </cell>
          <cell r="S676">
            <v>0</v>
          </cell>
          <cell r="T676">
            <v>0</v>
          </cell>
          <cell r="U676">
            <v>0</v>
          </cell>
          <cell r="V676">
            <v>0</v>
          </cell>
          <cell r="W676">
            <v>0</v>
          </cell>
          <cell r="X676">
            <v>0</v>
          </cell>
          <cell r="Y676">
            <v>0</v>
          </cell>
          <cell r="Z676">
            <v>0</v>
          </cell>
          <cell r="AA676">
            <v>0</v>
          </cell>
          <cell r="AB676">
            <v>0</v>
          </cell>
          <cell r="AC676">
            <v>0</v>
          </cell>
        </row>
        <row r="677">
          <cell r="R677">
            <v>0</v>
          </cell>
          <cell r="S677">
            <v>0</v>
          </cell>
          <cell r="T677">
            <v>0</v>
          </cell>
          <cell r="U677">
            <v>0</v>
          </cell>
          <cell r="V677">
            <v>0</v>
          </cell>
          <cell r="W677">
            <v>0</v>
          </cell>
          <cell r="X677">
            <v>0</v>
          </cell>
          <cell r="Y677">
            <v>0</v>
          </cell>
          <cell r="Z677">
            <v>0</v>
          </cell>
          <cell r="AA677">
            <v>0</v>
          </cell>
          <cell r="AB677">
            <v>0</v>
          </cell>
          <cell r="AC677">
            <v>0</v>
          </cell>
        </row>
        <row r="678">
          <cell r="R678">
            <v>0</v>
          </cell>
          <cell r="S678">
            <v>0</v>
          </cell>
          <cell r="T678">
            <v>0</v>
          </cell>
          <cell r="U678">
            <v>0</v>
          </cell>
          <cell r="V678">
            <v>0</v>
          </cell>
          <cell r="W678">
            <v>0</v>
          </cell>
          <cell r="X678">
            <v>0</v>
          </cell>
          <cell r="Y678">
            <v>0</v>
          </cell>
          <cell r="Z678">
            <v>0</v>
          </cell>
          <cell r="AA678">
            <v>0</v>
          </cell>
          <cell r="AB678">
            <v>0</v>
          </cell>
          <cell r="AC678">
            <v>0</v>
          </cell>
        </row>
        <row r="679">
          <cell r="R679">
            <v>0</v>
          </cell>
          <cell r="S679">
            <v>0</v>
          </cell>
          <cell r="T679">
            <v>0</v>
          </cell>
          <cell r="U679">
            <v>0</v>
          </cell>
          <cell r="V679">
            <v>0</v>
          </cell>
          <cell r="W679">
            <v>0</v>
          </cell>
          <cell r="X679">
            <v>0</v>
          </cell>
          <cell r="Y679">
            <v>0</v>
          </cell>
          <cell r="Z679">
            <v>0</v>
          </cell>
          <cell r="AA679">
            <v>0</v>
          </cell>
          <cell r="AB679">
            <v>0</v>
          </cell>
          <cell r="AC679">
            <v>0</v>
          </cell>
        </row>
        <row r="680">
          <cell r="R680">
            <v>-107.23</v>
          </cell>
          <cell r="S680">
            <v>-197.6</v>
          </cell>
          <cell r="T680">
            <v>0</v>
          </cell>
          <cell r="U680">
            <v>0</v>
          </cell>
          <cell r="V680">
            <v>0</v>
          </cell>
          <cell r="W680">
            <v>0</v>
          </cell>
          <cell r="X680">
            <v>0</v>
          </cell>
          <cell r="Y680">
            <v>3391.12</v>
          </cell>
          <cell r="Z680">
            <v>0</v>
          </cell>
          <cell r="AA680">
            <v>0</v>
          </cell>
          <cell r="AB680">
            <v>0</v>
          </cell>
          <cell r="AC680">
            <v>0</v>
          </cell>
        </row>
        <row r="681">
          <cell r="R681">
            <v>0</v>
          </cell>
          <cell r="S681">
            <v>16.05</v>
          </cell>
          <cell r="T681">
            <v>0</v>
          </cell>
          <cell r="U681">
            <v>0</v>
          </cell>
          <cell r="V681">
            <v>0</v>
          </cell>
          <cell r="W681">
            <v>0</v>
          </cell>
          <cell r="X681">
            <v>0</v>
          </cell>
          <cell r="Y681">
            <v>0</v>
          </cell>
          <cell r="Z681">
            <v>0</v>
          </cell>
          <cell r="AA681">
            <v>0</v>
          </cell>
          <cell r="AB681">
            <v>0</v>
          </cell>
          <cell r="AC681">
            <v>0</v>
          </cell>
        </row>
        <row r="682">
          <cell r="AA682">
            <v>20.85</v>
          </cell>
          <cell r="AB682">
            <v>0</v>
          </cell>
          <cell r="AC682">
            <v>0</v>
          </cell>
        </row>
        <row r="683">
          <cell r="R683">
            <v>-218928.53</v>
          </cell>
          <cell r="S683">
            <v>-201353.89</v>
          </cell>
          <cell r="T683">
            <v>-193515.45</v>
          </cell>
          <cell r="U683">
            <v>-195799.42</v>
          </cell>
          <cell r="V683">
            <v>-216453.43</v>
          </cell>
          <cell r="W683">
            <v>-235985.35</v>
          </cell>
          <cell r="X683">
            <v>-247025.71</v>
          </cell>
          <cell r="Y683">
            <v>-281532.48</v>
          </cell>
          <cell r="Z683">
            <v>-269831.71</v>
          </cell>
          <cell r="AA683">
            <v>-290899.3</v>
          </cell>
          <cell r="AB683">
            <v>-239382.28</v>
          </cell>
          <cell r="AC683">
            <v>-257906.83</v>
          </cell>
        </row>
        <row r="684">
          <cell r="Y684">
            <v>86583.81</v>
          </cell>
          <cell r="Z684">
            <v>-368.06</v>
          </cell>
          <cell r="AA684">
            <v>0</v>
          </cell>
          <cell r="AB684">
            <v>0</v>
          </cell>
          <cell r="AC684">
            <v>0</v>
          </cell>
        </row>
        <row r="685">
          <cell r="R685">
            <v>-3295.88</v>
          </cell>
          <cell r="S685">
            <v>-7723.53</v>
          </cell>
          <cell r="T685">
            <v>-12181.81</v>
          </cell>
          <cell r="U685">
            <v>-12181.81</v>
          </cell>
          <cell r="V685">
            <v>-12181.81</v>
          </cell>
          <cell r="W685">
            <v>-14865.79</v>
          </cell>
          <cell r="X685">
            <v>-16646.78</v>
          </cell>
          <cell r="Y685">
            <v>-22545.93</v>
          </cell>
          <cell r="Z685">
            <v>-29758.46</v>
          </cell>
          <cell r="AA685">
            <v>-31371.93</v>
          </cell>
          <cell r="AB685">
            <v>-31496.2</v>
          </cell>
          <cell r="AC685">
            <v>-33464.87</v>
          </cell>
        </row>
        <row r="686">
          <cell r="AC686">
            <v>3625.3</v>
          </cell>
        </row>
        <row r="687">
          <cell r="R687">
            <v>584327.83</v>
          </cell>
          <cell r="S687">
            <v>710024.84</v>
          </cell>
          <cell r="T687">
            <v>969605.3</v>
          </cell>
          <cell r="U687">
            <v>813138.74</v>
          </cell>
          <cell r="V687">
            <v>995430.55</v>
          </cell>
          <cell r="W687">
            <v>792702.59</v>
          </cell>
          <cell r="X687">
            <v>534010.41</v>
          </cell>
          <cell r="Y687">
            <v>559968.39</v>
          </cell>
          <cell r="Z687">
            <v>523060.87</v>
          </cell>
          <cell r="AA687">
            <v>621445.07</v>
          </cell>
          <cell r="AB687">
            <v>761179.87</v>
          </cell>
          <cell r="AC687">
            <v>935942.15</v>
          </cell>
        </row>
        <row r="688">
          <cell r="R688">
            <v>0</v>
          </cell>
          <cell r="S688">
            <v>0</v>
          </cell>
          <cell r="T688">
            <v>0</v>
          </cell>
          <cell r="U688">
            <v>0</v>
          </cell>
          <cell r="V688">
            <v>0</v>
          </cell>
          <cell r="W688">
            <v>0</v>
          </cell>
          <cell r="X688">
            <v>0</v>
          </cell>
          <cell r="Y688">
            <v>0</v>
          </cell>
          <cell r="Z688">
            <v>0</v>
          </cell>
          <cell r="AA688">
            <v>0</v>
          </cell>
          <cell r="AB688">
            <v>0</v>
          </cell>
          <cell r="AC688">
            <v>0</v>
          </cell>
        </row>
        <row r="689">
          <cell r="R689">
            <v>946793.88</v>
          </cell>
          <cell r="S689">
            <v>1022809.38</v>
          </cell>
          <cell r="T689">
            <v>1136278.66</v>
          </cell>
          <cell r="U689">
            <v>982803.25</v>
          </cell>
          <cell r="V689">
            <v>794893.68</v>
          </cell>
          <cell r="W689">
            <v>929372.54</v>
          </cell>
          <cell r="X689">
            <v>1006491.78</v>
          </cell>
          <cell r="Y689">
            <v>836897.37</v>
          </cell>
          <cell r="Z689">
            <v>738032.61</v>
          </cell>
          <cell r="AA689">
            <v>558454.26</v>
          </cell>
          <cell r="AB689">
            <v>594218.45</v>
          </cell>
          <cell r="AC689">
            <v>542460.54</v>
          </cell>
        </row>
        <row r="690">
          <cell r="R690">
            <v>0</v>
          </cell>
          <cell r="S690">
            <v>0</v>
          </cell>
          <cell r="T690">
            <v>0</v>
          </cell>
          <cell r="U690">
            <v>0</v>
          </cell>
          <cell r="V690">
            <v>23.29</v>
          </cell>
          <cell r="W690">
            <v>379.68</v>
          </cell>
          <cell r="X690">
            <v>648.76</v>
          </cell>
          <cell r="Y690">
            <v>726.88</v>
          </cell>
          <cell r="Z690">
            <v>909.92</v>
          </cell>
          <cell r="AA690">
            <v>918.65</v>
          </cell>
          <cell r="AB690">
            <v>922.54</v>
          </cell>
          <cell r="AC690">
            <v>0</v>
          </cell>
        </row>
        <row r="691">
          <cell r="R691">
            <v>0</v>
          </cell>
          <cell r="S691">
            <v>0</v>
          </cell>
          <cell r="T691">
            <v>0</v>
          </cell>
          <cell r="U691">
            <v>0</v>
          </cell>
          <cell r="V691">
            <v>0</v>
          </cell>
          <cell r="W691">
            <v>0</v>
          </cell>
          <cell r="X691">
            <v>0</v>
          </cell>
          <cell r="Y691">
            <v>0</v>
          </cell>
          <cell r="Z691">
            <v>0</v>
          </cell>
          <cell r="AA691">
            <v>0</v>
          </cell>
          <cell r="AB691">
            <v>0</v>
          </cell>
          <cell r="AC691">
            <v>0</v>
          </cell>
        </row>
        <row r="692">
          <cell r="R692">
            <v>9043000</v>
          </cell>
          <cell r="S692">
            <v>9043000</v>
          </cell>
          <cell r="T692">
            <v>9043582</v>
          </cell>
          <cell r="U692">
            <v>9043582</v>
          </cell>
          <cell r="V692">
            <v>9043582</v>
          </cell>
          <cell r="W692">
            <v>9043582</v>
          </cell>
          <cell r="X692">
            <v>9043582</v>
          </cell>
          <cell r="Y692">
            <v>9043582</v>
          </cell>
          <cell r="Z692">
            <v>9043582</v>
          </cell>
          <cell r="AA692">
            <v>9043582</v>
          </cell>
          <cell r="AB692">
            <v>9043582</v>
          </cell>
          <cell r="AC692">
            <v>7351000</v>
          </cell>
        </row>
        <row r="693">
          <cell r="R693">
            <v>113504.05</v>
          </cell>
          <cell r="S693">
            <v>113504.05</v>
          </cell>
          <cell r="T693">
            <v>113504.05</v>
          </cell>
          <cell r="U693">
            <v>113504.05</v>
          </cell>
          <cell r="V693">
            <v>4940.63</v>
          </cell>
          <cell r="W693">
            <v>4940.63</v>
          </cell>
          <cell r="X693">
            <v>4940.63</v>
          </cell>
          <cell r="Y693">
            <v>4940.63</v>
          </cell>
          <cell r="Z693">
            <v>4940.63</v>
          </cell>
          <cell r="AA693">
            <v>4940.63</v>
          </cell>
          <cell r="AB693">
            <v>4940.63</v>
          </cell>
          <cell r="AC693">
            <v>27238.24</v>
          </cell>
        </row>
        <row r="694">
          <cell r="R694">
            <v>113453659.67</v>
          </cell>
          <cell r="S694">
            <v>114170326.34</v>
          </cell>
          <cell r="T694">
            <v>114886993.01</v>
          </cell>
          <cell r="U694">
            <v>115603659.68</v>
          </cell>
          <cell r="V694">
            <v>116320326.35</v>
          </cell>
          <cell r="W694">
            <v>117036993.02</v>
          </cell>
          <cell r="X694">
            <v>117410350.5</v>
          </cell>
          <cell r="Y694">
            <v>118077973</v>
          </cell>
          <cell r="Z694">
            <v>118745595.5</v>
          </cell>
          <cell r="AA694">
            <v>119413218</v>
          </cell>
          <cell r="AB694">
            <v>120080840.5</v>
          </cell>
          <cell r="AC694">
            <v>120748463</v>
          </cell>
        </row>
        <row r="695">
          <cell r="R695">
            <v>12071.8</v>
          </cell>
          <cell r="S695">
            <v>8115.17</v>
          </cell>
          <cell r="T695">
            <v>8883.58</v>
          </cell>
          <cell r="U695">
            <v>8605.68</v>
          </cell>
          <cell r="V695">
            <v>8900.98</v>
          </cell>
          <cell r="W695">
            <v>17137.7</v>
          </cell>
          <cell r="X695">
            <v>8625.75</v>
          </cell>
          <cell r="Y695">
            <v>17653.41</v>
          </cell>
          <cell r="Z695">
            <v>23487.1</v>
          </cell>
          <cell r="AA695">
            <v>32309.22</v>
          </cell>
          <cell r="AB695">
            <v>35234.22</v>
          </cell>
          <cell r="AC695">
            <v>9039.96</v>
          </cell>
        </row>
        <row r="696">
          <cell r="R696">
            <v>41589.13</v>
          </cell>
          <cell r="S696">
            <v>36437.89</v>
          </cell>
          <cell r="T696">
            <v>31286.65</v>
          </cell>
          <cell r="U696">
            <v>26135.41</v>
          </cell>
          <cell r="V696">
            <v>20984.17</v>
          </cell>
          <cell r="W696">
            <v>15832.93</v>
          </cell>
          <cell r="X696">
            <v>10681.69</v>
          </cell>
          <cell r="Y696">
            <v>5530.45</v>
          </cell>
          <cell r="Z696">
            <v>379.21</v>
          </cell>
          <cell r="AA696">
            <v>357.18</v>
          </cell>
          <cell r="AB696">
            <v>335.15</v>
          </cell>
          <cell r="AC696">
            <v>313.12</v>
          </cell>
        </row>
        <row r="697">
          <cell r="R697">
            <v>0</v>
          </cell>
          <cell r="S697">
            <v>0</v>
          </cell>
          <cell r="T697">
            <v>0</v>
          </cell>
          <cell r="U697">
            <v>0</v>
          </cell>
          <cell r="V697">
            <v>0</v>
          </cell>
          <cell r="W697">
            <v>0</v>
          </cell>
          <cell r="X697">
            <v>0</v>
          </cell>
          <cell r="Y697">
            <v>0</v>
          </cell>
          <cell r="Z697">
            <v>0</v>
          </cell>
          <cell r="AA697">
            <v>0</v>
          </cell>
          <cell r="AB697">
            <v>0</v>
          </cell>
          <cell r="AC697">
            <v>0</v>
          </cell>
        </row>
        <row r="698">
          <cell r="R698">
            <v>0</v>
          </cell>
          <cell r="S698">
            <v>2035.82</v>
          </cell>
          <cell r="T698">
            <v>5776.98</v>
          </cell>
          <cell r="U698">
            <v>10770.62</v>
          </cell>
          <cell r="V698">
            <v>10770.62</v>
          </cell>
          <cell r="W698">
            <v>13156.72</v>
          </cell>
          <cell r="X698">
            <v>13827.82</v>
          </cell>
          <cell r="Y698">
            <v>14072.26</v>
          </cell>
          <cell r="Z698">
            <v>0</v>
          </cell>
          <cell r="AA698">
            <v>0</v>
          </cell>
          <cell r="AB698">
            <v>0</v>
          </cell>
          <cell r="AC698">
            <v>0</v>
          </cell>
        </row>
        <row r="699">
          <cell r="R699">
            <v>0</v>
          </cell>
          <cell r="S699">
            <v>0</v>
          </cell>
          <cell r="T699">
            <v>0</v>
          </cell>
          <cell r="U699">
            <v>0</v>
          </cell>
          <cell r="V699">
            <v>0</v>
          </cell>
          <cell r="W699">
            <v>0</v>
          </cell>
          <cell r="X699">
            <v>0</v>
          </cell>
          <cell r="Y699">
            <v>0</v>
          </cell>
          <cell r="Z699">
            <v>0</v>
          </cell>
          <cell r="AA699">
            <v>0</v>
          </cell>
          <cell r="AB699">
            <v>0</v>
          </cell>
          <cell r="AC699">
            <v>0</v>
          </cell>
        </row>
        <row r="700">
          <cell r="R700">
            <v>245.35</v>
          </cell>
          <cell r="S700">
            <v>269.54</v>
          </cell>
          <cell r="T700">
            <v>434.03</v>
          </cell>
          <cell r="U700">
            <v>532.7</v>
          </cell>
          <cell r="V700">
            <v>555.62</v>
          </cell>
          <cell r="W700">
            <v>737.1</v>
          </cell>
          <cell r="X700">
            <v>868.11</v>
          </cell>
          <cell r="Y700">
            <v>1134.68</v>
          </cell>
          <cell r="Z700">
            <v>1151.06</v>
          </cell>
          <cell r="AA700">
            <v>1264.35</v>
          </cell>
          <cell r="AB700">
            <v>1295.32</v>
          </cell>
          <cell r="AC700">
            <v>0</v>
          </cell>
        </row>
        <row r="701">
          <cell r="R701">
            <v>0</v>
          </cell>
          <cell r="S701">
            <v>0</v>
          </cell>
          <cell r="T701">
            <v>0</v>
          </cell>
          <cell r="U701">
            <v>124.75</v>
          </cell>
          <cell r="V701">
            <v>688.6</v>
          </cell>
          <cell r="W701">
            <v>1279.3</v>
          </cell>
          <cell r="X701">
            <v>1781.93</v>
          </cell>
          <cell r="Y701">
            <v>1781.93</v>
          </cell>
          <cell r="Z701">
            <v>0</v>
          </cell>
          <cell r="AA701">
            <v>0</v>
          </cell>
          <cell r="AB701">
            <v>0</v>
          </cell>
          <cell r="AC701">
            <v>0</v>
          </cell>
        </row>
        <row r="702">
          <cell r="R702">
            <v>739157.7</v>
          </cell>
          <cell r="S702">
            <v>830920.62</v>
          </cell>
          <cell r="T702">
            <v>1307507.14</v>
          </cell>
          <cell r="U702">
            <v>1392264.7</v>
          </cell>
          <cell r="V702">
            <v>1499111.17</v>
          </cell>
          <cell r="W702">
            <v>1818814.5</v>
          </cell>
          <cell r="X702">
            <v>1935147.08</v>
          </cell>
          <cell r="Y702">
            <v>1602815.67</v>
          </cell>
          <cell r="Z702">
            <v>1670143.3</v>
          </cell>
          <cell r="AA702">
            <v>1792326.22</v>
          </cell>
          <cell r="AB702">
            <v>2154946.7</v>
          </cell>
          <cell r="AC702">
            <v>2074554.89</v>
          </cell>
        </row>
        <row r="703">
          <cell r="R703">
            <v>352903.21</v>
          </cell>
          <cell r="S703">
            <v>348651.37</v>
          </cell>
          <cell r="T703">
            <v>344399.53</v>
          </cell>
          <cell r="U703">
            <v>340147.69</v>
          </cell>
          <cell r="V703">
            <v>335895.85</v>
          </cell>
          <cell r="W703">
            <v>331644.01</v>
          </cell>
          <cell r="X703">
            <v>327392.17</v>
          </cell>
          <cell r="Y703">
            <v>323140.33</v>
          </cell>
          <cell r="Z703">
            <v>318888.49</v>
          </cell>
          <cell r="AA703">
            <v>314636.65</v>
          </cell>
          <cell r="AB703">
            <v>310384.81</v>
          </cell>
          <cell r="AC703">
            <v>306132.97</v>
          </cell>
        </row>
        <row r="704">
          <cell r="R704">
            <v>0</v>
          </cell>
          <cell r="S704">
            <v>0</v>
          </cell>
          <cell r="T704">
            <v>0</v>
          </cell>
          <cell r="U704">
            <v>0</v>
          </cell>
          <cell r="V704">
            <v>0</v>
          </cell>
          <cell r="W704">
            <v>0</v>
          </cell>
          <cell r="X704">
            <v>0</v>
          </cell>
          <cell r="Y704">
            <v>0</v>
          </cell>
          <cell r="Z704">
            <v>0</v>
          </cell>
          <cell r="AA704">
            <v>0</v>
          </cell>
          <cell r="AB704">
            <v>0</v>
          </cell>
          <cell r="AC704">
            <v>0</v>
          </cell>
        </row>
        <row r="705">
          <cell r="R705">
            <v>0</v>
          </cell>
          <cell r="S705">
            <v>0</v>
          </cell>
          <cell r="T705">
            <v>0</v>
          </cell>
          <cell r="U705">
            <v>0</v>
          </cell>
          <cell r="V705">
            <v>0</v>
          </cell>
          <cell r="W705">
            <v>0</v>
          </cell>
          <cell r="X705">
            <v>0</v>
          </cell>
          <cell r="Y705">
            <v>0</v>
          </cell>
          <cell r="Z705">
            <v>0</v>
          </cell>
          <cell r="AA705">
            <v>0</v>
          </cell>
          <cell r="AB705">
            <v>0</v>
          </cell>
          <cell r="AC705">
            <v>0</v>
          </cell>
        </row>
        <row r="706">
          <cell r="R706">
            <v>0</v>
          </cell>
          <cell r="S706">
            <v>0</v>
          </cell>
          <cell r="T706">
            <v>0</v>
          </cell>
          <cell r="U706">
            <v>216.13</v>
          </cell>
          <cell r="V706">
            <v>1402669.03</v>
          </cell>
          <cell r="W706">
            <v>0</v>
          </cell>
          <cell r="X706">
            <v>0</v>
          </cell>
          <cell r="Y706">
            <v>39733.89</v>
          </cell>
          <cell r="Z706">
            <v>-214.36</v>
          </cell>
          <cell r="AA706">
            <v>45187.32</v>
          </cell>
          <cell r="AB706">
            <v>0</v>
          </cell>
          <cell r="AC706">
            <v>0</v>
          </cell>
        </row>
        <row r="707">
          <cell r="R707">
            <v>0</v>
          </cell>
          <cell r="S707">
            <v>0</v>
          </cell>
          <cell r="T707">
            <v>0</v>
          </cell>
          <cell r="U707">
            <v>0</v>
          </cell>
          <cell r="V707">
            <v>0</v>
          </cell>
          <cell r="W707">
            <v>0</v>
          </cell>
          <cell r="X707">
            <v>0</v>
          </cell>
          <cell r="Y707">
            <v>0</v>
          </cell>
          <cell r="Z707">
            <v>0</v>
          </cell>
          <cell r="AA707">
            <v>0</v>
          </cell>
          <cell r="AB707">
            <v>0</v>
          </cell>
          <cell r="AC707">
            <v>74937.79</v>
          </cell>
        </row>
        <row r="708">
          <cell r="R708">
            <v>0</v>
          </cell>
          <cell r="S708">
            <v>0</v>
          </cell>
          <cell r="T708">
            <v>0</v>
          </cell>
          <cell r="U708">
            <v>0</v>
          </cell>
          <cell r="V708">
            <v>0</v>
          </cell>
          <cell r="W708">
            <v>0</v>
          </cell>
          <cell r="X708">
            <v>0</v>
          </cell>
          <cell r="Y708">
            <v>0</v>
          </cell>
          <cell r="Z708">
            <v>0</v>
          </cell>
          <cell r="AA708">
            <v>0</v>
          </cell>
          <cell r="AB708">
            <v>0</v>
          </cell>
          <cell r="AC708">
            <v>0</v>
          </cell>
        </row>
        <row r="709">
          <cell r="R709">
            <v>0</v>
          </cell>
          <cell r="S709">
            <v>0</v>
          </cell>
          <cell r="T709">
            <v>0</v>
          </cell>
          <cell r="U709">
            <v>0</v>
          </cell>
          <cell r="V709">
            <v>0</v>
          </cell>
          <cell r="W709">
            <v>0</v>
          </cell>
          <cell r="X709">
            <v>0</v>
          </cell>
          <cell r="Y709">
            <v>0</v>
          </cell>
          <cell r="Z709">
            <v>0</v>
          </cell>
          <cell r="AA709">
            <v>0</v>
          </cell>
          <cell r="AB709">
            <v>0</v>
          </cell>
          <cell r="AC709">
            <v>0</v>
          </cell>
        </row>
        <row r="710">
          <cell r="R710">
            <v>0</v>
          </cell>
          <cell r="S710">
            <v>0</v>
          </cell>
          <cell r="T710">
            <v>0</v>
          </cell>
          <cell r="U710">
            <v>0</v>
          </cell>
          <cell r="V710">
            <v>0</v>
          </cell>
          <cell r="W710">
            <v>0</v>
          </cell>
          <cell r="X710">
            <v>0</v>
          </cell>
          <cell r="Y710">
            <v>0</v>
          </cell>
          <cell r="Z710">
            <v>0</v>
          </cell>
          <cell r="AA710">
            <v>0</v>
          </cell>
          <cell r="AB710">
            <v>0</v>
          </cell>
          <cell r="AC710">
            <v>0</v>
          </cell>
        </row>
        <row r="711">
          <cell r="R711">
            <v>0</v>
          </cell>
          <cell r="S711">
            <v>0</v>
          </cell>
          <cell r="T711">
            <v>0</v>
          </cell>
          <cell r="U711">
            <v>0</v>
          </cell>
          <cell r="V711">
            <v>0</v>
          </cell>
          <cell r="W711">
            <v>0</v>
          </cell>
          <cell r="X711">
            <v>0</v>
          </cell>
          <cell r="Y711">
            <v>0</v>
          </cell>
          <cell r="Z711">
            <v>0</v>
          </cell>
          <cell r="AA711">
            <v>0</v>
          </cell>
          <cell r="AB711">
            <v>0</v>
          </cell>
          <cell r="AC711">
            <v>0</v>
          </cell>
        </row>
        <row r="712">
          <cell r="R712">
            <v>0</v>
          </cell>
          <cell r="S712">
            <v>0</v>
          </cell>
          <cell r="T712">
            <v>0</v>
          </cell>
          <cell r="U712">
            <v>0</v>
          </cell>
          <cell r="V712">
            <v>0</v>
          </cell>
          <cell r="W712">
            <v>0</v>
          </cell>
          <cell r="X712">
            <v>0</v>
          </cell>
          <cell r="Y712">
            <v>0</v>
          </cell>
          <cell r="Z712">
            <v>0</v>
          </cell>
          <cell r="AA712">
            <v>0</v>
          </cell>
          <cell r="AB712">
            <v>0</v>
          </cell>
          <cell r="AC712">
            <v>0</v>
          </cell>
        </row>
        <row r="713">
          <cell r="R713">
            <v>0</v>
          </cell>
          <cell r="S713">
            <v>0</v>
          </cell>
          <cell r="T713">
            <v>0</v>
          </cell>
          <cell r="U713">
            <v>0</v>
          </cell>
          <cell r="V713">
            <v>0</v>
          </cell>
          <cell r="W713">
            <v>0</v>
          </cell>
          <cell r="X713">
            <v>0</v>
          </cell>
          <cell r="Y713">
            <v>0</v>
          </cell>
          <cell r="Z713">
            <v>0</v>
          </cell>
          <cell r="AA713">
            <v>0</v>
          </cell>
          <cell r="AB713">
            <v>0</v>
          </cell>
          <cell r="AC713">
            <v>0</v>
          </cell>
        </row>
        <row r="714">
          <cell r="R714">
            <v>0</v>
          </cell>
          <cell r="S714">
            <v>0</v>
          </cell>
          <cell r="T714">
            <v>0</v>
          </cell>
          <cell r="U714">
            <v>0</v>
          </cell>
          <cell r="V714">
            <v>0</v>
          </cell>
          <cell r="W714">
            <v>0</v>
          </cell>
          <cell r="X714">
            <v>0</v>
          </cell>
          <cell r="Y714">
            <v>0</v>
          </cell>
          <cell r="Z714">
            <v>0</v>
          </cell>
          <cell r="AA714">
            <v>0</v>
          </cell>
          <cell r="AB714">
            <v>0</v>
          </cell>
          <cell r="AC714">
            <v>0</v>
          </cell>
        </row>
        <row r="715">
          <cell r="R715">
            <v>0</v>
          </cell>
          <cell r="S715">
            <v>0</v>
          </cell>
          <cell r="T715">
            <v>0</v>
          </cell>
          <cell r="U715">
            <v>0</v>
          </cell>
          <cell r="V715">
            <v>0</v>
          </cell>
          <cell r="W715">
            <v>0</v>
          </cell>
          <cell r="X715">
            <v>0</v>
          </cell>
          <cell r="Y715">
            <v>0</v>
          </cell>
          <cell r="Z715">
            <v>0</v>
          </cell>
          <cell r="AA715">
            <v>0</v>
          </cell>
          <cell r="AB715">
            <v>0</v>
          </cell>
          <cell r="AC715">
            <v>0</v>
          </cell>
        </row>
        <row r="716">
          <cell r="R716">
            <v>0</v>
          </cell>
          <cell r="S716">
            <v>0</v>
          </cell>
          <cell r="T716">
            <v>0</v>
          </cell>
          <cell r="U716">
            <v>0</v>
          </cell>
          <cell r="V716">
            <v>0</v>
          </cell>
          <cell r="W716">
            <v>0</v>
          </cell>
          <cell r="X716">
            <v>0</v>
          </cell>
          <cell r="Y716">
            <v>0</v>
          </cell>
          <cell r="Z716">
            <v>0</v>
          </cell>
          <cell r="AA716">
            <v>0</v>
          </cell>
          <cell r="AB716">
            <v>0</v>
          </cell>
          <cell r="AC716">
            <v>0</v>
          </cell>
        </row>
        <row r="717">
          <cell r="R717">
            <v>5285023.66</v>
          </cell>
          <cell r="S717">
            <v>5285023.66</v>
          </cell>
          <cell r="T717">
            <v>9011727.96</v>
          </cell>
          <cell r="U717">
            <v>137391.96</v>
          </cell>
          <cell r="V717">
            <v>7562486.96</v>
          </cell>
          <cell r="W717">
            <v>366928.34</v>
          </cell>
          <cell r="X717">
            <v>0</v>
          </cell>
          <cell r="Y717">
            <v>0</v>
          </cell>
          <cell r="Z717">
            <v>0</v>
          </cell>
          <cell r="AA717">
            <v>0</v>
          </cell>
          <cell r="AB717">
            <v>-1287.79</v>
          </cell>
          <cell r="AC717">
            <v>0</v>
          </cell>
        </row>
        <row r="718">
          <cell r="R718">
            <v>-576</v>
          </cell>
          <cell r="S718">
            <v>-576</v>
          </cell>
          <cell r="T718">
            <v>0</v>
          </cell>
          <cell r="U718">
            <v>0</v>
          </cell>
          <cell r="V718">
            <v>17.67</v>
          </cell>
          <cell r="W718">
            <v>0</v>
          </cell>
          <cell r="X718">
            <v>0</v>
          </cell>
          <cell r="Y718">
            <v>0</v>
          </cell>
          <cell r="Z718">
            <v>0</v>
          </cell>
          <cell r="AA718">
            <v>0</v>
          </cell>
          <cell r="AB718">
            <v>0</v>
          </cell>
          <cell r="AC718">
            <v>0</v>
          </cell>
        </row>
        <row r="719">
          <cell r="R719">
            <v>0</v>
          </cell>
          <cell r="S719">
            <v>0</v>
          </cell>
          <cell r="T719">
            <v>0</v>
          </cell>
          <cell r="U719">
            <v>0</v>
          </cell>
          <cell r="V719">
            <v>0</v>
          </cell>
          <cell r="W719">
            <v>0</v>
          </cell>
          <cell r="X719">
            <v>0</v>
          </cell>
          <cell r="Y719">
            <v>0</v>
          </cell>
          <cell r="Z719">
            <v>0</v>
          </cell>
          <cell r="AA719">
            <v>0</v>
          </cell>
          <cell r="AB719">
            <v>0</v>
          </cell>
          <cell r="AC719">
            <v>0</v>
          </cell>
        </row>
        <row r="720">
          <cell r="R720">
            <v>0</v>
          </cell>
          <cell r="S720">
            <v>0</v>
          </cell>
          <cell r="T720">
            <v>0</v>
          </cell>
          <cell r="U720">
            <v>0</v>
          </cell>
          <cell r="V720">
            <v>0</v>
          </cell>
          <cell r="W720">
            <v>0</v>
          </cell>
          <cell r="X720">
            <v>0</v>
          </cell>
          <cell r="Y720">
            <v>0</v>
          </cell>
          <cell r="Z720">
            <v>0</v>
          </cell>
          <cell r="AA720">
            <v>0</v>
          </cell>
          <cell r="AB720">
            <v>0</v>
          </cell>
          <cell r="AC720">
            <v>0</v>
          </cell>
        </row>
        <row r="721">
          <cell r="R721">
            <v>9233.49</v>
          </cell>
          <cell r="S721">
            <v>9350.02</v>
          </cell>
          <cell r="T721">
            <v>19105.45</v>
          </cell>
          <cell r="U721">
            <v>19273.88</v>
          </cell>
          <cell r="V721">
            <v>19284.38</v>
          </cell>
          <cell r="W721">
            <v>19284.38</v>
          </cell>
          <cell r="X721">
            <v>19284.38</v>
          </cell>
          <cell r="Y721">
            <v>19211.62</v>
          </cell>
          <cell r="Z721">
            <v>228.95</v>
          </cell>
          <cell r="AA721">
            <v>561.32</v>
          </cell>
          <cell r="AB721">
            <v>561.32</v>
          </cell>
          <cell r="AC721">
            <v>0</v>
          </cell>
        </row>
        <row r="722">
          <cell r="R722">
            <v>0</v>
          </cell>
          <cell r="S722">
            <v>0</v>
          </cell>
          <cell r="T722">
            <v>0</v>
          </cell>
          <cell r="U722">
            <v>0</v>
          </cell>
          <cell r="V722">
            <v>0</v>
          </cell>
          <cell r="W722">
            <v>0</v>
          </cell>
          <cell r="X722">
            <v>0</v>
          </cell>
          <cell r="Y722">
            <v>0</v>
          </cell>
          <cell r="Z722">
            <v>0</v>
          </cell>
          <cell r="AA722">
            <v>0</v>
          </cell>
          <cell r="AB722">
            <v>0</v>
          </cell>
          <cell r="AC722">
            <v>0</v>
          </cell>
        </row>
        <row r="723">
          <cell r="R723">
            <v>0</v>
          </cell>
          <cell r="S723">
            <v>0</v>
          </cell>
          <cell r="T723">
            <v>0</v>
          </cell>
          <cell r="U723">
            <v>0</v>
          </cell>
          <cell r="V723">
            <v>0</v>
          </cell>
          <cell r="W723">
            <v>0</v>
          </cell>
          <cell r="X723">
            <v>0</v>
          </cell>
          <cell r="Y723">
            <v>0</v>
          </cell>
          <cell r="Z723">
            <v>0</v>
          </cell>
          <cell r="AA723">
            <v>0</v>
          </cell>
          <cell r="AB723">
            <v>0</v>
          </cell>
          <cell r="AC723">
            <v>0</v>
          </cell>
        </row>
        <row r="724">
          <cell r="R724">
            <v>190511</v>
          </cell>
          <cell r="S724">
            <v>190511</v>
          </cell>
          <cell r="T724">
            <v>188923.41</v>
          </cell>
          <cell r="U724">
            <v>187335.82</v>
          </cell>
          <cell r="V724">
            <v>185748.23</v>
          </cell>
          <cell r="W724">
            <v>184160.64</v>
          </cell>
          <cell r="X724">
            <v>182573.05</v>
          </cell>
          <cell r="Y724">
            <v>180985.46</v>
          </cell>
          <cell r="Z724">
            <v>179397.87</v>
          </cell>
          <cell r="AA724">
            <v>177810.28</v>
          </cell>
          <cell r="AB724">
            <v>176222.69</v>
          </cell>
          <cell r="AC724">
            <v>174635.1</v>
          </cell>
        </row>
        <row r="725">
          <cell r="R725">
            <v>0</v>
          </cell>
          <cell r="S725">
            <v>0</v>
          </cell>
          <cell r="T725">
            <v>0</v>
          </cell>
          <cell r="U725">
            <v>0</v>
          </cell>
          <cell r="V725">
            <v>0</v>
          </cell>
          <cell r="W725">
            <v>0</v>
          </cell>
          <cell r="X725">
            <v>0</v>
          </cell>
          <cell r="Y725">
            <v>0</v>
          </cell>
          <cell r="Z725">
            <v>0</v>
          </cell>
          <cell r="AA725">
            <v>0</v>
          </cell>
          <cell r="AB725">
            <v>0</v>
          </cell>
          <cell r="AC725">
            <v>0</v>
          </cell>
        </row>
        <row r="726">
          <cell r="R726">
            <v>0</v>
          </cell>
          <cell r="S726">
            <v>0</v>
          </cell>
          <cell r="T726">
            <v>0</v>
          </cell>
          <cell r="U726">
            <v>0</v>
          </cell>
          <cell r="V726">
            <v>0</v>
          </cell>
          <cell r="W726">
            <v>0</v>
          </cell>
          <cell r="X726">
            <v>0</v>
          </cell>
          <cell r="Y726">
            <v>0</v>
          </cell>
          <cell r="Z726">
            <v>0</v>
          </cell>
          <cell r="AA726">
            <v>0</v>
          </cell>
          <cell r="AB726">
            <v>0</v>
          </cell>
          <cell r="AC726">
            <v>0</v>
          </cell>
        </row>
        <row r="727">
          <cell r="R727">
            <v>0</v>
          </cell>
          <cell r="S727">
            <v>0</v>
          </cell>
          <cell r="T727">
            <v>0</v>
          </cell>
          <cell r="U727">
            <v>0</v>
          </cell>
          <cell r="V727">
            <v>0</v>
          </cell>
          <cell r="W727">
            <v>0</v>
          </cell>
          <cell r="X727">
            <v>0</v>
          </cell>
          <cell r="Y727">
            <v>0</v>
          </cell>
          <cell r="Z727">
            <v>0</v>
          </cell>
          <cell r="AA727">
            <v>0</v>
          </cell>
          <cell r="AB727">
            <v>0</v>
          </cell>
          <cell r="AC727">
            <v>0</v>
          </cell>
        </row>
        <row r="728">
          <cell r="R728">
            <v>0</v>
          </cell>
          <cell r="S728">
            <v>0</v>
          </cell>
          <cell r="T728">
            <v>0</v>
          </cell>
          <cell r="U728">
            <v>0</v>
          </cell>
          <cell r="V728">
            <v>0</v>
          </cell>
          <cell r="W728">
            <v>0</v>
          </cell>
          <cell r="X728">
            <v>0</v>
          </cell>
          <cell r="Y728">
            <v>0</v>
          </cell>
          <cell r="Z728">
            <v>0</v>
          </cell>
          <cell r="AA728">
            <v>0</v>
          </cell>
          <cell r="AB728">
            <v>0</v>
          </cell>
          <cell r="AC728">
            <v>0</v>
          </cell>
        </row>
        <row r="729">
          <cell r="R729">
            <v>0</v>
          </cell>
          <cell r="S729">
            <v>0</v>
          </cell>
          <cell r="T729">
            <v>0</v>
          </cell>
          <cell r="U729">
            <v>0</v>
          </cell>
          <cell r="V729">
            <v>0</v>
          </cell>
          <cell r="W729">
            <v>0</v>
          </cell>
          <cell r="X729">
            <v>0</v>
          </cell>
          <cell r="Y729">
            <v>0</v>
          </cell>
          <cell r="Z729">
            <v>0</v>
          </cell>
          <cell r="AA729">
            <v>0</v>
          </cell>
          <cell r="AB729">
            <v>0</v>
          </cell>
          <cell r="AC729">
            <v>0</v>
          </cell>
        </row>
        <row r="730">
          <cell r="R730">
            <v>0</v>
          </cell>
          <cell r="S730">
            <v>0</v>
          </cell>
          <cell r="T730">
            <v>0</v>
          </cell>
          <cell r="U730">
            <v>0</v>
          </cell>
          <cell r="V730">
            <v>0</v>
          </cell>
          <cell r="W730">
            <v>0</v>
          </cell>
          <cell r="X730">
            <v>0</v>
          </cell>
          <cell r="Y730">
            <v>0</v>
          </cell>
          <cell r="Z730">
            <v>0</v>
          </cell>
          <cell r="AA730">
            <v>0</v>
          </cell>
          <cell r="AB730">
            <v>0</v>
          </cell>
          <cell r="AC730">
            <v>0</v>
          </cell>
        </row>
        <row r="731">
          <cell r="R731">
            <v>-24459420</v>
          </cell>
          <cell r="S731">
            <v>-24611484</v>
          </cell>
          <cell r="T731">
            <v>-21852537</v>
          </cell>
          <cell r="U731">
            <v>-21346125</v>
          </cell>
          <cell r="V731">
            <v>-20968013</v>
          </cell>
          <cell r="W731">
            <v>-36540039</v>
          </cell>
          <cell r="X731">
            <v>-36540039</v>
          </cell>
          <cell r="Y731">
            <v>-36540039</v>
          </cell>
          <cell r="Z731">
            <v>-59200663</v>
          </cell>
          <cell r="AA731">
            <v>-49175255</v>
          </cell>
          <cell r="AB731">
            <v>-48129560</v>
          </cell>
          <cell r="AC731">
            <v>-30810129</v>
          </cell>
        </row>
        <row r="732">
          <cell r="R732">
            <v>3250409</v>
          </cell>
          <cell r="S732">
            <v>3250409</v>
          </cell>
          <cell r="T732">
            <v>-7111753</v>
          </cell>
          <cell r="U732">
            <v>-7111753</v>
          </cell>
          <cell r="V732">
            <v>-7111753</v>
          </cell>
          <cell r="W732">
            <v>-4178587</v>
          </cell>
          <cell r="X732">
            <v>-4178587</v>
          </cell>
          <cell r="Y732">
            <v>-4178587</v>
          </cell>
          <cell r="Z732">
            <v>-10363101</v>
          </cell>
          <cell r="AA732">
            <v>-10363101</v>
          </cell>
          <cell r="AB732">
            <v>-10363101</v>
          </cell>
          <cell r="AC732">
            <v>12135814</v>
          </cell>
        </row>
        <row r="733">
          <cell r="R733">
            <v>0</v>
          </cell>
          <cell r="S733">
            <v>0</v>
          </cell>
          <cell r="T733">
            <v>0</v>
          </cell>
          <cell r="U733">
            <v>0</v>
          </cell>
          <cell r="V733">
            <v>0</v>
          </cell>
          <cell r="W733">
            <v>0</v>
          </cell>
          <cell r="X733">
            <v>0</v>
          </cell>
          <cell r="Y733">
            <v>0</v>
          </cell>
          <cell r="Z733">
            <v>0</v>
          </cell>
          <cell r="AA733">
            <v>0</v>
          </cell>
          <cell r="AB733">
            <v>0</v>
          </cell>
          <cell r="AC733">
            <v>0</v>
          </cell>
        </row>
        <row r="734">
          <cell r="AC734">
            <v>2599393</v>
          </cell>
        </row>
        <row r="735">
          <cell r="R735">
            <v>258.84</v>
          </cell>
          <cell r="S735">
            <v>258.84</v>
          </cell>
          <cell r="T735">
            <v>0</v>
          </cell>
          <cell r="U735">
            <v>0</v>
          </cell>
          <cell r="V735">
            <v>0</v>
          </cell>
          <cell r="W735">
            <v>0</v>
          </cell>
          <cell r="X735">
            <v>0</v>
          </cell>
          <cell r="Y735">
            <v>0</v>
          </cell>
          <cell r="Z735">
            <v>0</v>
          </cell>
          <cell r="AA735">
            <v>0</v>
          </cell>
          <cell r="AB735">
            <v>0</v>
          </cell>
          <cell r="AC735">
            <v>0</v>
          </cell>
        </row>
        <row r="736">
          <cell r="R736">
            <v>36760.44</v>
          </cell>
          <cell r="S736">
            <v>84677.87</v>
          </cell>
          <cell r="T736">
            <v>195229.06</v>
          </cell>
          <cell r="U736">
            <v>293739.88</v>
          </cell>
          <cell r="V736">
            <v>273271.32</v>
          </cell>
          <cell r="W736">
            <v>378428.29</v>
          </cell>
          <cell r="X736">
            <v>417051.43</v>
          </cell>
          <cell r="Y736">
            <v>532931.11</v>
          </cell>
          <cell r="Z736">
            <v>598250.46</v>
          </cell>
          <cell r="AA736">
            <v>692612.46</v>
          </cell>
          <cell r="AB736">
            <v>685476.22</v>
          </cell>
          <cell r="AC736">
            <v>0</v>
          </cell>
        </row>
        <row r="737">
          <cell r="R737">
            <v>226287.12</v>
          </cell>
          <cell r="S737">
            <v>222385.62</v>
          </cell>
          <cell r="T737">
            <v>218484.12</v>
          </cell>
          <cell r="U737">
            <v>214582.62</v>
          </cell>
          <cell r="V737">
            <v>210681.12</v>
          </cell>
          <cell r="W737">
            <v>206779.62</v>
          </cell>
          <cell r="X737">
            <v>202878.12</v>
          </cell>
          <cell r="Y737">
            <v>198976.62</v>
          </cell>
          <cell r="Z737">
            <v>195075.12</v>
          </cell>
          <cell r="AA737">
            <v>191173.62</v>
          </cell>
          <cell r="AB737">
            <v>187272.12</v>
          </cell>
          <cell r="AC737">
            <v>183370.62</v>
          </cell>
        </row>
        <row r="738">
          <cell r="R738">
            <v>0</v>
          </cell>
          <cell r="S738">
            <v>0</v>
          </cell>
          <cell r="T738">
            <v>0</v>
          </cell>
          <cell r="U738">
            <v>0</v>
          </cell>
          <cell r="V738">
            <v>0</v>
          </cell>
          <cell r="W738">
            <v>0</v>
          </cell>
          <cell r="X738">
            <v>0</v>
          </cell>
          <cell r="Y738">
            <v>0</v>
          </cell>
          <cell r="Z738">
            <v>0</v>
          </cell>
          <cell r="AA738">
            <v>0</v>
          </cell>
          <cell r="AB738">
            <v>0</v>
          </cell>
          <cell r="AC738">
            <v>0</v>
          </cell>
        </row>
        <row r="739">
          <cell r="R739">
            <v>-630.4</v>
          </cell>
          <cell r="S739">
            <v>0</v>
          </cell>
          <cell r="T739">
            <v>0</v>
          </cell>
          <cell r="U739">
            <v>0</v>
          </cell>
          <cell r="V739">
            <v>0</v>
          </cell>
          <cell r="W739">
            <v>0</v>
          </cell>
          <cell r="X739">
            <v>0</v>
          </cell>
          <cell r="Y739">
            <v>0</v>
          </cell>
          <cell r="Z739">
            <v>0</v>
          </cell>
          <cell r="AA739">
            <v>0</v>
          </cell>
          <cell r="AB739">
            <v>0</v>
          </cell>
          <cell r="AC739">
            <v>0</v>
          </cell>
        </row>
        <row r="740">
          <cell r="R740">
            <v>148</v>
          </cell>
          <cell r="S740">
            <v>0</v>
          </cell>
          <cell r="T740">
            <v>0</v>
          </cell>
          <cell r="U740">
            <v>0</v>
          </cell>
          <cell r="V740">
            <v>0</v>
          </cell>
          <cell r="W740">
            <v>0</v>
          </cell>
          <cell r="X740">
            <v>0</v>
          </cell>
          <cell r="Y740">
            <v>2872</v>
          </cell>
          <cell r="Z740">
            <v>0</v>
          </cell>
          <cell r="AA740">
            <v>0</v>
          </cell>
          <cell r="AB740">
            <v>0</v>
          </cell>
          <cell r="AC740">
            <v>0</v>
          </cell>
        </row>
        <row r="741">
          <cell r="R741">
            <v>0</v>
          </cell>
          <cell r="S741">
            <v>0</v>
          </cell>
          <cell r="T741">
            <v>0</v>
          </cell>
          <cell r="U741">
            <v>0</v>
          </cell>
          <cell r="V741">
            <v>0</v>
          </cell>
          <cell r="W741">
            <v>0</v>
          </cell>
          <cell r="X741">
            <v>0</v>
          </cell>
          <cell r="Y741">
            <v>0</v>
          </cell>
          <cell r="Z741">
            <v>0</v>
          </cell>
          <cell r="AA741">
            <v>0</v>
          </cell>
          <cell r="AB741">
            <v>0</v>
          </cell>
          <cell r="AC741">
            <v>0</v>
          </cell>
        </row>
        <row r="742">
          <cell r="Y742">
            <v>226.8</v>
          </cell>
          <cell r="Z742">
            <v>0</v>
          </cell>
          <cell r="AA742">
            <v>0</v>
          </cell>
          <cell r="AB742">
            <v>0</v>
          </cell>
          <cell r="AC742">
            <v>0</v>
          </cell>
        </row>
        <row r="743">
          <cell r="R743">
            <v>28484.9</v>
          </cell>
          <cell r="S743">
            <v>82321.9</v>
          </cell>
          <cell r="T743">
            <v>83467.96</v>
          </cell>
          <cell r="U743">
            <v>86052.16</v>
          </cell>
          <cell r="V743">
            <v>161752.16</v>
          </cell>
          <cell r="W743">
            <v>161726.11</v>
          </cell>
          <cell r="X743">
            <v>166338.01</v>
          </cell>
          <cell r="Y743">
            <v>107840.44</v>
          </cell>
          <cell r="Z743">
            <v>108399.72</v>
          </cell>
          <cell r="AA743">
            <v>108964.66</v>
          </cell>
          <cell r="AB743">
            <v>108964.66</v>
          </cell>
          <cell r="AC743">
            <v>108199.78</v>
          </cell>
        </row>
        <row r="744">
          <cell r="R744">
            <v>0</v>
          </cell>
          <cell r="S744">
            <v>0</v>
          </cell>
          <cell r="T744">
            <v>0</v>
          </cell>
          <cell r="U744">
            <v>0</v>
          </cell>
          <cell r="V744">
            <v>0</v>
          </cell>
          <cell r="W744">
            <v>0</v>
          </cell>
          <cell r="X744">
            <v>0</v>
          </cell>
          <cell r="Y744">
            <v>0</v>
          </cell>
          <cell r="Z744">
            <v>0</v>
          </cell>
          <cell r="AA744">
            <v>0</v>
          </cell>
          <cell r="AB744">
            <v>0</v>
          </cell>
          <cell r="AC744">
            <v>0</v>
          </cell>
        </row>
        <row r="745">
          <cell r="R745">
            <v>31881857.5</v>
          </cell>
          <cell r="S745">
            <v>31881857.5</v>
          </cell>
          <cell r="T745">
            <v>31938944.46</v>
          </cell>
          <cell r="U745">
            <v>31938944.46</v>
          </cell>
          <cell r="V745">
            <v>31938944.46</v>
          </cell>
          <cell r="W745">
            <v>31384086.16</v>
          </cell>
          <cell r="X745">
            <v>31384086.16</v>
          </cell>
          <cell r="Y745">
            <v>31384086.16</v>
          </cell>
          <cell r="Z745">
            <v>31000034.6</v>
          </cell>
          <cell r="AA745">
            <v>31000034.6</v>
          </cell>
          <cell r="AB745">
            <v>31000034.6</v>
          </cell>
          <cell r="AC745">
            <v>30484768.05</v>
          </cell>
        </row>
        <row r="746">
          <cell r="R746">
            <v>-58177768.28</v>
          </cell>
          <cell r="S746">
            <v>-58177768.28</v>
          </cell>
          <cell r="T746">
            <v>-58177768.28</v>
          </cell>
          <cell r="U746">
            <v>-58177768.28</v>
          </cell>
          <cell r="V746">
            <v>-58177768.28</v>
          </cell>
          <cell r="W746">
            <v>-58177768.28</v>
          </cell>
          <cell r="X746">
            <v>-58177768.28</v>
          </cell>
          <cell r="Y746">
            <v>-58177768.28</v>
          </cell>
          <cell r="Z746">
            <v>-58177768.28</v>
          </cell>
          <cell r="AA746">
            <v>-58177768.28</v>
          </cell>
          <cell r="AB746">
            <v>-58177768.28</v>
          </cell>
          <cell r="AC746">
            <v>-58177768.28</v>
          </cell>
        </row>
        <row r="747">
          <cell r="R747">
            <v>36590301.56</v>
          </cell>
          <cell r="S747">
            <v>36599854.88</v>
          </cell>
          <cell r="T747">
            <v>36638765.05</v>
          </cell>
          <cell r="U747">
            <v>36670829.94</v>
          </cell>
          <cell r="V747">
            <v>36679808.99</v>
          </cell>
          <cell r="W747">
            <v>36703796.85</v>
          </cell>
          <cell r="X747">
            <v>36722972.23</v>
          </cell>
          <cell r="Y747">
            <v>36730045.48</v>
          </cell>
          <cell r="Z747">
            <v>36733929.89</v>
          </cell>
          <cell r="AA747">
            <v>36753889.86</v>
          </cell>
          <cell r="AB747">
            <v>36775384.34</v>
          </cell>
          <cell r="AC747">
            <v>36813477.91</v>
          </cell>
        </row>
        <row r="748">
          <cell r="R748">
            <v>9350129.53</v>
          </cell>
          <cell r="S748">
            <v>9350129.53</v>
          </cell>
          <cell r="T748">
            <v>9350129.53</v>
          </cell>
          <cell r="U748">
            <v>9350129.53</v>
          </cell>
          <cell r="V748">
            <v>9351936.58</v>
          </cell>
          <cell r="W748">
            <v>9351936.58</v>
          </cell>
          <cell r="X748">
            <v>9351936.58</v>
          </cell>
          <cell r="Y748">
            <v>9351936.58</v>
          </cell>
          <cell r="Z748">
            <v>9351936.58</v>
          </cell>
          <cell r="AA748">
            <v>9351936.58</v>
          </cell>
          <cell r="AB748">
            <v>9351936.58</v>
          </cell>
          <cell r="AC748">
            <v>9351936.58</v>
          </cell>
        </row>
        <row r="749">
          <cell r="R749">
            <v>209796.52</v>
          </cell>
          <cell r="S749">
            <v>209796.52</v>
          </cell>
          <cell r="T749">
            <v>209796.52</v>
          </cell>
          <cell r="U749">
            <v>209796.52</v>
          </cell>
          <cell r="V749">
            <v>209796.52</v>
          </cell>
          <cell r="W749">
            <v>209796.52</v>
          </cell>
          <cell r="X749">
            <v>209796.52</v>
          </cell>
          <cell r="Y749">
            <v>209796.52</v>
          </cell>
          <cell r="Z749">
            <v>209796.52</v>
          </cell>
          <cell r="AA749">
            <v>209796.52</v>
          </cell>
          <cell r="AB749">
            <v>209796.52</v>
          </cell>
          <cell r="AC749">
            <v>209796.52</v>
          </cell>
        </row>
        <row r="750">
          <cell r="R750">
            <v>1240172.07</v>
          </cell>
          <cell r="S750">
            <v>1240172.07</v>
          </cell>
          <cell r="T750">
            <v>1240172.07</v>
          </cell>
          <cell r="U750">
            <v>1243662.04</v>
          </cell>
          <cell r="V750">
            <v>1242842.59</v>
          </cell>
          <cell r="W750">
            <v>1239833.58</v>
          </cell>
          <cell r="X750">
            <v>1239833.58</v>
          </cell>
          <cell r="Y750">
            <v>1239833.58</v>
          </cell>
          <cell r="Z750">
            <v>1239946.08</v>
          </cell>
          <cell r="AA750">
            <v>1240988.58</v>
          </cell>
          <cell r="AB750">
            <v>1241888.58</v>
          </cell>
          <cell r="AC750">
            <v>1241888.58</v>
          </cell>
        </row>
        <row r="751">
          <cell r="R751">
            <v>7601.05</v>
          </cell>
          <cell r="S751">
            <v>7601.05</v>
          </cell>
          <cell r="T751">
            <v>7601.05</v>
          </cell>
          <cell r="U751">
            <v>7601.05</v>
          </cell>
          <cell r="V751">
            <v>8717.5</v>
          </cell>
          <cell r="W751">
            <v>8717.5</v>
          </cell>
          <cell r="X751">
            <v>8717.5</v>
          </cell>
          <cell r="Y751">
            <v>8717.5</v>
          </cell>
          <cell r="Z751">
            <v>8717.5</v>
          </cell>
          <cell r="AA751">
            <v>8717.5</v>
          </cell>
          <cell r="AB751">
            <v>8717.5</v>
          </cell>
          <cell r="AC751">
            <v>8717.5</v>
          </cell>
        </row>
        <row r="752">
          <cell r="R752">
            <v>1926661.23</v>
          </cell>
          <cell r="S752">
            <v>1926661.23</v>
          </cell>
          <cell r="T752">
            <v>1930211.78</v>
          </cell>
          <cell r="U752">
            <v>1931248.71</v>
          </cell>
          <cell r="V752">
            <v>1953850.18</v>
          </cell>
          <cell r="W752">
            <v>1961210.86</v>
          </cell>
          <cell r="X752">
            <v>1976510.91</v>
          </cell>
          <cell r="Y752">
            <v>2018019.66</v>
          </cell>
          <cell r="Z752">
            <v>2083174.83</v>
          </cell>
          <cell r="AA752">
            <v>2129899.07</v>
          </cell>
          <cell r="AB752">
            <v>2141716.83</v>
          </cell>
          <cell r="AC752">
            <v>2169065.88</v>
          </cell>
        </row>
        <row r="753">
          <cell r="R753">
            <v>2576812.03</v>
          </cell>
          <cell r="S753">
            <v>2576812.03</v>
          </cell>
          <cell r="T753">
            <v>2576812.03</v>
          </cell>
          <cell r="U753">
            <v>2576812.03</v>
          </cell>
          <cell r="V753">
            <v>2573828.37</v>
          </cell>
          <cell r="W753">
            <v>2573828.37</v>
          </cell>
          <cell r="X753">
            <v>2573828.37</v>
          </cell>
          <cell r="Y753">
            <v>2573828.37</v>
          </cell>
          <cell r="Z753">
            <v>2573828.37</v>
          </cell>
          <cell r="AA753">
            <v>2573828.37</v>
          </cell>
          <cell r="AB753">
            <v>2573828.37</v>
          </cell>
          <cell r="AC753">
            <v>2573828.37</v>
          </cell>
        </row>
        <row r="754">
          <cell r="R754">
            <v>709003.06</v>
          </cell>
          <cell r="S754">
            <v>726516.67</v>
          </cell>
          <cell r="T754">
            <v>739650.74</v>
          </cell>
          <cell r="U754">
            <v>750073.74</v>
          </cell>
          <cell r="V754">
            <v>763422.75</v>
          </cell>
          <cell r="W754">
            <v>776591.54</v>
          </cell>
          <cell r="X754">
            <v>797487</v>
          </cell>
          <cell r="Y754">
            <v>815025.13</v>
          </cell>
          <cell r="Z754">
            <v>829413.36</v>
          </cell>
          <cell r="AA754">
            <v>829413.36</v>
          </cell>
          <cell r="AB754">
            <v>860424.69</v>
          </cell>
          <cell r="AC754">
            <v>881434.75</v>
          </cell>
        </row>
        <row r="755">
          <cell r="R755">
            <v>366.95</v>
          </cell>
          <cell r="S755">
            <v>366.95</v>
          </cell>
          <cell r="T755">
            <v>366.95</v>
          </cell>
          <cell r="U755">
            <v>366.95</v>
          </cell>
          <cell r="V755">
            <v>366.95</v>
          </cell>
          <cell r="W755">
            <v>366.95</v>
          </cell>
          <cell r="X755">
            <v>366.95</v>
          </cell>
          <cell r="Y755">
            <v>366.95</v>
          </cell>
          <cell r="Z755">
            <v>366.95</v>
          </cell>
          <cell r="AA755">
            <v>366.95</v>
          </cell>
          <cell r="AB755">
            <v>366.95</v>
          </cell>
          <cell r="AC755">
            <v>366.95</v>
          </cell>
        </row>
        <row r="756">
          <cell r="R756">
            <v>-25835.27</v>
          </cell>
          <cell r="S756">
            <v>-25835.27</v>
          </cell>
          <cell r="T756">
            <v>-25835.27</v>
          </cell>
          <cell r="U756">
            <v>-25835.27</v>
          </cell>
          <cell r="V756">
            <v>0</v>
          </cell>
          <cell r="W756">
            <v>0</v>
          </cell>
          <cell r="X756">
            <v>0</v>
          </cell>
          <cell r="Y756">
            <v>0</v>
          </cell>
          <cell r="Z756">
            <v>0</v>
          </cell>
          <cell r="AA756">
            <v>0</v>
          </cell>
          <cell r="AB756">
            <v>0</v>
          </cell>
          <cell r="AC756">
            <v>0</v>
          </cell>
        </row>
        <row r="757">
          <cell r="R757">
            <v>405426.67</v>
          </cell>
          <cell r="S757">
            <v>405426.67</v>
          </cell>
          <cell r="T757">
            <v>405426.67</v>
          </cell>
          <cell r="U757">
            <v>405426.67</v>
          </cell>
          <cell r="V757">
            <v>379591.4</v>
          </cell>
          <cell r="W757">
            <v>379591.4</v>
          </cell>
          <cell r="X757">
            <v>379591.4</v>
          </cell>
          <cell r="Y757">
            <v>379591.4</v>
          </cell>
          <cell r="Z757">
            <v>379591.4</v>
          </cell>
          <cell r="AA757">
            <v>379591.4</v>
          </cell>
          <cell r="AB757">
            <v>379591.4</v>
          </cell>
          <cell r="AC757">
            <v>379591.4</v>
          </cell>
        </row>
        <row r="758">
          <cell r="R758">
            <v>692242.38</v>
          </cell>
          <cell r="S758">
            <v>693923.51</v>
          </cell>
          <cell r="T758">
            <v>694489.81</v>
          </cell>
          <cell r="U758">
            <v>696148.98</v>
          </cell>
          <cell r="V758">
            <v>690872.43</v>
          </cell>
          <cell r="W758">
            <v>694188.08</v>
          </cell>
          <cell r="X758">
            <v>694188.08</v>
          </cell>
          <cell r="Y758">
            <v>696161.63</v>
          </cell>
          <cell r="Z758">
            <v>699738.56</v>
          </cell>
          <cell r="AA758">
            <v>701062.98</v>
          </cell>
          <cell r="AB758">
            <v>700610.52</v>
          </cell>
          <cell r="AC758">
            <v>702821.18</v>
          </cell>
        </row>
        <row r="759">
          <cell r="R759">
            <v>9152.75</v>
          </cell>
          <cell r="S759">
            <v>9152.75</v>
          </cell>
          <cell r="T759">
            <v>9152.75</v>
          </cell>
          <cell r="U759">
            <v>9152.75</v>
          </cell>
          <cell r="V759">
            <v>15888.2</v>
          </cell>
          <cell r="W759">
            <v>15888.2</v>
          </cell>
          <cell r="X759">
            <v>15888.2</v>
          </cell>
          <cell r="Y759">
            <v>15888.2</v>
          </cell>
          <cell r="Z759">
            <v>15888.2</v>
          </cell>
          <cell r="AA759">
            <v>15888.2</v>
          </cell>
          <cell r="AB759">
            <v>15888.2</v>
          </cell>
          <cell r="AC759">
            <v>15888.2</v>
          </cell>
        </row>
        <row r="760">
          <cell r="R760">
            <v>2239171.16</v>
          </cell>
          <cell r="S760">
            <v>2242580.27</v>
          </cell>
          <cell r="T760">
            <v>2261934.04</v>
          </cell>
          <cell r="U760">
            <v>2754346.29</v>
          </cell>
          <cell r="V760">
            <v>2645860.09</v>
          </cell>
          <cell r="W760">
            <v>2645811.66</v>
          </cell>
          <cell r="X760">
            <v>2647153.75</v>
          </cell>
          <cell r="Y760">
            <v>2664761.71</v>
          </cell>
          <cell r="Z760">
            <v>2667148.34</v>
          </cell>
          <cell r="AA760">
            <v>2689396.57</v>
          </cell>
          <cell r="AB760">
            <v>2696427.4</v>
          </cell>
          <cell r="AC760">
            <v>2716635.21</v>
          </cell>
        </row>
        <row r="761">
          <cell r="R761">
            <v>2354799.8</v>
          </cell>
          <cell r="S761">
            <v>2377022.5</v>
          </cell>
          <cell r="T761">
            <v>2404815.71</v>
          </cell>
          <cell r="U761">
            <v>2436916.58</v>
          </cell>
          <cell r="V761">
            <v>2560457.6</v>
          </cell>
          <cell r="W761">
            <v>2600956.84</v>
          </cell>
          <cell r="X761">
            <v>2626925.72</v>
          </cell>
          <cell r="Y761">
            <v>2644929.98</v>
          </cell>
          <cell r="Z761">
            <v>2693686.9</v>
          </cell>
          <cell r="AA761">
            <v>2693686.9</v>
          </cell>
          <cell r="AB761">
            <v>2769081.07</v>
          </cell>
          <cell r="AC761">
            <v>2798208.02</v>
          </cell>
        </row>
        <row r="762">
          <cell r="R762">
            <v>995</v>
          </cell>
          <cell r="S762">
            <v>995</v>
          </cell>
          <cell r="T762">
            <v>995</v>
          </cell>
          <cell r="U762">
            <v>995</v>
          </cell>
          <cell r="V762">
            <v>995</v>
          </cell>
          <cell r="W762">
            <v>995</v>
          </cell>
          <cell r="X762">
            <v>995</v>
          </cell>
          <cell r="Y762">
            <v>995</v>
          </cell>
          <cell r="Z762">
            <v>995</v>
          </cell>
          <cell r="AA762">
            <v>995</v>
          </cell>
          <cell r="AB762">
            <v>995</v>
          </cell>
          <cell r="AC762">
            <v>995</v>
          </cell>
        </row>
        <row r="763">
          <cell r="R763">
            <v>1519</v>
          </cell>
          <cell r="S763">
            <v>1519</v>
          </cell>
          <cell r="T763">
            <v>1519</v>
          </cell>
          <cell r="U763">
            <v>1519</v>
          </cell>
          <cell r="V763">
            <v>1519</v>
          </cell>
          <cell r="W763">
            <v>1519</v>
          </cell>
          <cell r="X763">
            <v>1519</v>
          </cell>
          <cell r="Y763">
            <v>1519</v>
          </cell>
          <cell r="Z763">
            <v>1519</v>
          </cell>
          <cell r="AA763">
            <v>1519</v>
          </cell>
          <cell r="AB763">
            <v>1519</v>
          </cell>
          <cell r="AC763">
            <v>1519</v>
          </cell>
        </row>
        <row r="764">
          <cell r="R764">
            <v>87604.47</v>
          </cell>
          <cell r="S764">
            <v>89700.37</v>
          </cell>
          <cell r="T764">
            <v>90775.12</v>
          </cell>
          <cell r="U764">
            <v>96993.82</v>
          </cell>
          <cell r="V764">
            <v>102138.12</v>
          </cell>
          <cell r="W764">
            <v>108227.99</v>
          </cell>
          <cell r="X764">
            <v>108975.61</v>
          </cell>
          <cell r="Y764">
            <v>108975.61</v>
          </cell>
          <cell r="Z764">
            <v>108975.61</v>
          </cell>
          <cell r="AA764">
            <v>112823.03</v>
          </cell>
          <cell r="AB764">
            <v>112823.03</v>
          </cell>
          <cell r="AC764">
            <v>112823.03</v>
          </cell>
        </row>
        <row r="765">
          <cell r="R765">
            <v>1940396.8</v>
          </cell>
          <cell r="S765">
            <v>1965699.03</v>
          </cell>
          <cell r="T765">
            <v>1981760.65</v>
          </cell>
          <cell r="U765">
            <v>2041118.81</v>
          </cell>
          <cell r="V765">
            <v>2225440.39</v>
          </cell>
          <cell r="W765">
            <v>2236777.68</v>
          </cell>
          <cell r="X765">
            <v>2378999.67</v>
          </cell>
          <cell r="Y765">
            <v>2424905.6</v>
          </cell>
          <cell r="Z765">
            <v>2478099.19</v>
          </cell>
          <cell r="AA765">
            <v>2479956.61</v>
          </cell>
          <cell r="AB765">
            <v>2561963.44</v>
          </cell>
          <cell r="AC765">
            <v>2685211.33</v>
          </cell>
        </row>
        <row r="766">
          <cell r="R766">
            <v>3579284.26</v>
          </cell>
          <cell r="S766">
            <v>3579918.26</v>
          </cell>
          <cell r="T766">
            <v>3582146.17</v>
          </cell>
          <cell r="U766">
            <v>3582263.67</v>
          </cell>
          <cell r="V766">
            <v>2382134.44</v>
          </cell>
          <cell r="W766">
            <v>2382134.44</v>
          </cell>
          <cell r="X766">
            <v>2382134.44</v>
          </cell>
          <cell r="Y766">
            <v>2382148.69</v>
          </cell>
          <cell r="Z766">
            <v>2382220.01</v>
          </cell>
          <cell r="AA766">
            <v>2382220.01</v>
          </cell>
          <cell r="AB766">
            <v>2382234.26</v>
          </cell>
          <cell r="AC766">
            <v>2382234.26</v>
          </cell>
        </row>
        <row r="767">
          <cell r="R767">
            <v>-1415286.74</v>
          </cell>
          <cell r="S767">
            <v>-1415286.74</v>
          </cell>
          <cell r="T767">
            <v>-1416721.82</v>
          </cell>
          <cell r="U767">
            <v>-1735431.32</v>
          </cell>
          <cell r="V767">
            <v>-1413413.82</v>
          </cell>
          <cell r="W767">
            <v>-1413413.82</v>
          </cell>
          <cell r="X767">
            <v>-1413413.82</v>
          </cell>
          <cell r="Y767">
            <v>-1413413.82</v>
          </cell>
          <cell r="Z767">
            <v>-1413413.82</v>
          </cell>
          <cell r="AA767">
            <v>-1413413.82</v>
          </cell>
          <cell r="AB767">
            <v>-1413413.82</v>
          </cell>
          <cell r="AC767">
            <v>-1413413.82</v>
          </cell>
        </row>
        <row r="768">
          <cell r="R768">
            <v>0</v>
          </cell>
          <cell r="S768">
            <v>0</v>
          </cell>
          <cell r="T768">
            <v>0</v>
          </cell>
          <cell r="U768">
            <v>0</v>
          </cell>
          <cell r="V768">
            <v>1196863.98</v>
          </cell>
          <cell r="W768">
            <v>1196863.98</v>
          </cell>
          <cell r="X768">
            <v>1196863.98</v>
          </cell>
          <cell r="Y768">
            <v>1196863.98</v>
          </cell>
          <cell r="Z768">
            <v>1196863.98</v>
          </cell>
          <cell r="AA768">
            <v>1196863.98</v>
          </cell>
          <cell r="AB768">
            <v>1196863.98</v>
          </cell>
          <cell r="AC768">
            <v>1196863.98</v>
          </cell>
        </row>
        <row r="769">
          <cell r="R769">
            <v>0</v>
          </cell>
          <cell r="S769">
            <v>0</v>
          </cell>
          <cell r="T769">
            <v>0</v>
          </cell>
          <cell r="U769">
            <v>0</v>
          </cell>
          <cell r="V769">
            <v>-1075000</v>
          </cell>
          <cell r="W769">
            <v>-1075000</v>
          </cell>
          <cell r="X769">
            <v>-1075000</v>
          </cell>
          <cell r="Y769">
            <v>-1075000</v>
          </cell>
          <cell r="Z769">
            <v>-1075000</v>
          </cell>
          <cell r="AA769">
            <v>-1075000</v>
          </cell>
          <cell r="AB769">
            <v>-1075000</v>
          </cell>
          <cell r="AC769">
            <v>-1075000</v>
          </cell>
        </row>
        <row r="770">
          <cell r="R770">
            <v>66942.15</v>
          </cell>
          <cell r="S770">
            <v>66942.15</v>
          </cell>
          <cell r="T770">
            <v>66942.15</v>
          </cell>
          <cell r="U770">
            <v>66942.15</v>
          </cell>
          <cell r="V770">
            <v>66942.15</v>
          </cell>
          <cell r="W770">
            <v>66942.15</v>
          </cell>
          <cell r="X770">
            <v>66942.15</v>
          </cell>
          <cell r="Y770">
            <v>66942.15</v>
          </cell>
          <cell r="Z770">
            <v>66942.15</v>
          </cell>
          <cell r="AA770">
            <v>66942.15</v>
          </cell>
          <cell r="AB770">
            <v>66942.15</v>
          </cell>
          <cell r="AC770">
            <v>66942.15</v>
          </cell>
        </row>
        <row r="771">
          <cell r="R771">
            <v>1757836.13</v>
          </cell>
          <cell r="S771">
            <v>1801384.73</v>
          </cell>
          <cell r="T771">
            <v>1845616.45</v>
          </cell>
          <cell r="U771">
            <v>1902801.06</v>
          </cell>
          <cell r="V771">
            <v>2056149.45</v>
          </cell>
          <cell r="W771">
            <v>2098177.99</v>
          </cell>
          <cell r="X771">
            <v>2149393.52</v>
          </cell>
          <cell r="Y771">
            <v>2206055.22</v>
          </cell>
          <cell r="Z771">
            <v>2284046.99</v>
          </cell>
          <cell r="AA771">
            <v>2396121.8</v>
          </cell>
          <cell r="AB771">
            <v>2466376.08</v>
          </cell>
          <cell r="AC771">
            <v>2658910.5</v>
          </cell>
        </row>
        <row r="772">
          <cell r="R772">
            <v>2331401.12</v>
          </cell>
          <cell r="S772">
            <v>2241841.52</v>
          </cell>
          <cell r="T772">
            <v>2149768.85</v>
          </cell>
          <cell r="U772">
            <v>2057696.18</v>
          </cell>
          <cell r="V772">
            <v>1965623.51</v>
          </cell>
          <cell r="W772">
            <v>1874643.24</v>
          </cell>
          <cell r="X772">
            <v>1782570.57</v>
          </cell>
          <cell r="Y772">
            <v>1690497.9</v>
          </cell>
          <cell r="Z772">
            <v>1598425.23</v>
          </cell>
          <cell r="AA772">
            <v>1506862.76</v>
          </cell>
          <cell r="AB772">
            <v>1414790.09</v>
          </cell>
          <cell r="AC772">
            <v>1323107.31</v>
          </cell>
        </row>
        <row r="773">
          <cell r="R773">
            <v>0</v>
          </cell>
          <cell r="S773">
            <v>0</v>
          </cell>
          <cell r="T773">
            <v>0</v>
          </cell>
          <cell r="U773">
            <v>0</v>
          </cell>
          <cell r="V773">
            <v>0</v>
          </cell>
          <cell r="W773">
            <v>0</v>
          </cell>
          <cell r="X773">
            <v>0</v>
          </cell>
          <cell r="Y773">
            <v>0</v>
          </cell>
          <cell r="Z773">
            <v>0</v>
          </cell>
          <cell r="AA773">
            <v>0</v>
          </cell>
          <cell r="AB773">
            <v>0</v>
          </cell>
          <cell r="AC773">
            <v>0</v>
          </cell>
        </row>
        <row r="774">
          <cell r="R774">
            <v>234574</v>
          </cell>
          <cell r="S774">
            <v>233046</v>
          </cell>
          <cell r="T774">
            <v>231518</v>
          </cell>
          <cell r="U774">
            <v>229990</v>
          </cell>
          <cell r="V774">
            <v>228462</v>
          </cell>
          <cell r="W774">
            <v>226934</v>
          </cell>
          <cell r="X774">
            <v>225406</v>
          </cell>
          <cell r="Y774">
            <v>223878</v>
          </cell>
          <cell r="Z774">
            <v>222350</v>
          </cell>
          <cell r="AA774">
            <v>220822</v>
          </cell>
          <cell r="AB774">
            <v>219294</v>
          </cell>
          <cell r="AC774">
            <v>217766</v>
          </cell>
        </row>
        <row r="775">
          <cell r="R775">
            <v>0</v>
          </cell>
          <cell r="S775">
            <v>0</v>
          </cell>
          <cell r="T775">
            <v>0</v>
          </cell>
          <cell r="U775">
            <v>0</v>
          </cell>
          <cell r="V775">
            <v>0</v>
          </cell>
          <cell r="W775">
            <v>0</v>
          </cell>
          <cell r="X775">
            <v>0</v>
          </cell>
          <cell r="Y775">
            <v>0</v>
          </cell>
          <cell r="Z775">
            <v>0</v>
          </cell>
          <cell r="AA775">
            <v>0</v>
          </cell>
          <cell r="AB775">
            <v>0</v>
          </cell>
          <cell r="AC775">
            <v>0</v>
          </cell>
        </row>
        <row r="776">
          <cell r="R776">
            <v>0</v>
          </cell>
          <cell r="S776">
            <v>0</v>
          </cell>
          <cell r="T776">
            <v>0</v>
          </cell>
          <cell r="U776">
            <v>0</v>
          </cell>
          <cell r="V776">
            <v>0</v>
          </cell>
          <cell r="W776">
            <v>0</v>
          </cell>
          <cell r="X776">
            <v>0</v>
          </cell>
          <cell r="Y776">
            <v>0</v>
          </cell>
          <cell r="Z776">
            <v>0</v>
          </cell>
          <cell r="AA776">
            <v>0</v>
          </cell>
          <cell r="AB776">
            <v>0</v>
          </cell>
          <cell r="AC776">
            <v>0</v>
          </cell>
        </row>
        <row r="777">
          <cell r="R777">
            <v>0</v>
          </cell>
          <cell r="S777">
            <v>0</v>
          </cell>
          <cell r="T777">
            <v>0</v>
          </cell>
          <cell r="U777">
            <v>0</v>
          </cell>
          <cell r="V777">
            <v>0</v>
          </cell>
          <cell r="W777">
            <v>0</v>
          </cell>
          <cell r="X777">
            <v>0</v>
          </cell>
          <cell r="Y777">
            <v>0</v>
          </cell>
          <cell r="Z777">
            <v>0</v>
          </cell>
          <cell r="AA777">
            <v>0</v>
          </cell>
          <cell r="AB777">
            <v>0</v>
          </cell>
          <cell r="AC777">
            <v>0</v>
          </cell>
        </row>
        <row r="778">
          <cell r="R778">
            <v>0</v>
          </cell>
          <cell r="S778">
            <v>0</v>
          </cell>
          <cell r="T778">
            <v>0</v>
          </cell>
          <cell r="U778">
            <v>0</v>
          </cell>
          <cell r="V778">
            <v>0</v>
          </cell>
          <cell r="W778">
            <v>0</v>
          </cell>
          <cell r="X778">
            <v>0</v>
          </cell>
          <cell r="Y778">
            <v>0</v>
          </cell>
          <cell r="Z778">
            <v>0</v>
          </cell>
          <cell r="AA778">
            <v>0</v>
          </cell>
          <cell r="AB778">
            <v>0</v>
          </cell>
          <cell r="AC778">
            <v>0</v>
          </cell>
        </row>
        <row r="779">
          <cell r="R779">
            <v>0</v>
          </cell>
          <cell r="S779">
            <v>0</v>
          </cell>
          <cell r="T779">
            <v>0</v>
          </cell>
          <cell r="U779">
            <v>0</v>
          </cell>
          <cell r="V779">
            <v>0</v>
          </cell>
          <cell r="W779">
            <v>0</v>
          </cell>
          <cell r="X779">
            <v>0</v>
          </cell>
          <cell r="Y779">
            <v>0</v>
          </cell>
          <cell r="Z779">
            <v>0</v>
          </cell>
          <cell r="AA779">
            <v>0</v>
          </cell>
          <cell r="AB779">
            <v>0</v>
          </cell>
          <cell r="AC779">
            <v>0</v>
          </cell>
        </row>
        <row r="780">
          <cell r="R780">
            <v>70985.79</v>
          </cell>
          <cell r="S780">
            <v>68450.58</v>
          </cell>
          <cell r="T780">
            <v>65915.37</v>
          </cell>
          <cell r="U780">
            <v>63380.16</v>
          </cell>
          <cell r="V780">
            <v>60844.95</v>
          </cell>
          <cell r="W780">
            <v>58309.74</v>
          </cell>
          <cell r="X780">
            <v>55774.53</v>
          </cell>
          <cell r="Y780">
            <v>53239.32</v>
          </cell>
          <cell r="Z780">
            <v>50704.11</v>
          </cell>
          <cell r="AA780">
            <v>48168.9</v>
          </cell>
          <cell r="AB780">
            <v>45633.69</v>
          </cell>
          <cell r="AC780">
            <v>43098.48</v>
          </cell>
        </row>
        <row r="781">
          <cell r="R781">
            <v>0</v>
          </cell>
          <cell r="S781">
            <v>0</v>
          </cell>
          <cell r="T781">
            <v>0</v>
          </cell>
          <cell r="U781">
            <v>0</v>
          </cell>
          <cell r="V781">
            <v>0</v>
          </cell>
          <cell r="W781">
            <v>0</v>
          </cell>
          <cell r="X781">
            <v>0</v>
          </cell>
          <cell r="Y781">
            <v>0</v>
          </cell>
          <cell r="Z781">
            <v>0</v>
          </cell>
          <cell r="AA781">
            <v>0</v>
          </cell>
          <cell r="AB781">
            <v>0</v>
          </cell>
          <cell r="AC781">
            <v>0</v>
          </cell>
        </row>
        <row r="782">
          <cell r="R782">
            <v>0</v>
          </cell>
          <cell r="S782">
            <v>0</v>
          </cell>
          <cell r="T782">
            <v>0</v>
          </cell>
          <cell r="U782">
            <v>0</v>
          </cell>
          <cell r="V782">
            <v>0</v>
          </cell>
          <cell r="W782">
            <v>0</v>
          </cell>
          <cell r="X782">
            <v>0</v>
          </cell>
          <cell r="Y782">
            <v>0</v>
          </cell>
          <cell r="Z782">
            <v>0</v>
          </cell>
          <cell r="AA782">
            <v>0</v>
          </cell>
          <cell r="AB782">
            <v>0</v>
          </cell>
          <cell r="AC782">
            <v>0</v>
          </cell>
        </row>
        <row r="783">
          <cell r="R783">
            <v>327535.71</v>
          </cell>
          <cell r="S783">
            <v>318437.49</v>
          </cell>
          <cell r="T783">
            <v>309339.27</v>
          </cell>
          <cell r="U783">
            <v>300241.05</v>
          </cell>
          <cell r="V783">
            <v>291142.83</v>
          </cell>
          <cell r="W783">
            <v>282044.61</v>
          </cell>
          <cell r="X783">
            <v>272946.39</v>
          </cell>
          <cell r="Y783">
            <v>263848.17</v>
          </cell>
          <cell r="Z783">
            <v>254749.95</v>
          </cell>
          <cell r="AA783">
            <v>245651.73</v>
          </cell>
          <cell r="AB783">
            <v>236553.51</v>
          </cell>
          <cell r="AC783">
            <v>227455.29</v>
          </cell>
        </row>
        <row r="784">
          <cell r="R784">
            <v>0</v>
          </cell>
          <cell r="S784">
            <v>0</v>
          </cell>
          <cell r="T784">
            <v>0</v>
          </cell>
          <cell r="U784">
            <v>0</v>
          </cell>
          <cell r="V784">
            <v>0</v>
          </cell>
          <cell r="W784">
            <v>0</v>
          </cell>
          <cell r="X784">
            <v>0</v>
          </cell>
          <cell r="Y784">
            <v>0</v>
          </cell>
          <cell r="Z784">
            <v>0</v>
          </cell>
          <cell r="AA784">
            <v>0</v>
          </cell>
          <cell r="AB784">
            <v>0</v>
          </cell>
          <cell r="AC784">
            <v>0</v>
          </cell>
        </row>
        <row r="785">
          <cell r="R785">
            <v>3377602.82</v>
          </cell>
          <cell r="S785">
            <v>3363529.47</v>
          </cell>
          <cell r="T785">
            <v>3349456.12</v>
          </cell>
          <cell r="U785">
            <v>3335382.77</v>
          </cell>
          <cell r="V785">
            <v>3321309.42</v>
          </cell>
          <cell r="W785">
            <v>3307236.07</v>
          </cell>
          <cell r="X785">
            <v>3293162.72</v>
          </cell>
          <cell r="Y785">
            <v>3279089.37</v>
          </cell>
          <cell r="Z785">
            <v>3265016.02</v>
          </cell>
          <cell r="AA785">
            <v>3250942.67</v>
          </cell>
          <cell r="AB785">
            <v>3236869.32</v>
          </cell>
          <cell r="AC785">
            <v>3222795.97</v>
          </cell>
        </row>
        <row r="786">
          <cell r="R786">
            <v>0</v>
          </cell>
          <cell r="S786">
            <v>0</v>
          </cell>
          <cell r="T786">
            <v>0</v>
          </cell>
          <cell r="U786">
            <v>0</v>
          </cell>
          <cell r="V786">
            <v>0</v>
          </cell>
          <cell r="W786">
            <v>0</v>
          </cell>
          <cell r="X786">
            <v>0</v>
          </cell>
          <cell r="Y786">
            <v>0</v>
          </cell>
          <cell r="Z786">
            <v>0</v>
          </cell>
          <cell r="AA786">
            <v>0</v>
          </cell>
          <cell r="AB786">
            <v>0</v>
          </cell>
          <cell r="AC786">
            <v>0</v>
          </cell>
        </row>
        <row r="787">
          <cell r="R787">
            <v>0</v>
          </cell>
          <cell r="S787">
            <v>0</v>
          </cell>
          <cell r="T787">
            <v>0</v>
          </cell>
          <cell r="U787">
            <v>0</v>
          </cell>
          <cell r="V787">
            <v>0</v>
          </cell>
          <cell r="W787">
            <v>0</v>
          </cell>
          <cell r="X787">
            <v>0</v>
          </cell>
          <cell r="Y787">
            <v>0</v>
          </cell>
          <cell r="Z787">
            <v>0</v>
          </cell>
          <cell r="AA787">
            <v>0</v>
          </cell>
          <cell r="AB787">
            <v>0</v>
          </cell>
          <cell r="AC787">
            <v>0</v>
          </cell>
        </row>
        <row r="788">
          <cell r="R788">
            <v>0</v>
          </cell>
          <cell r="S788">
            <v>0</v>
          </cell>
          <cell r="T788">
            <v>0</v>
          </cell>
          <cell r="U788">
            <v>0</v>
          </cell>
          <cell r="V788">
            <v>0</v>
          </cell>
          <cell r="W788">
            <v>0</v>
          </cell>
          <cell r="X788">
            <v>0</v>
          </cell>
          <cell r="Y788">
            <v>0</v>
          </cell>
          <cell r="Z788">
            <v>0</v>
          </cell>
          <cell r="AA788">
            <v>0</v>
          </cell>
          <cell r="AB788">
            <v>0</v>
          </cell>
          <cell r="AC788">
            <v>0</v>
          </cell>
        </row>
        <row r="789">
          <cell r="R789">
            <v>0</v>
          </cell>
          <cell r="S789">
            <v>0</v>
          </cell>
          <cell r="T789">
            <v>0</v>
          </cell>
          <cell r="U789">
            <v>0</v>
          </cell>
          <cell r="V789">
            <v>0</v>
          </cell>
          <cell r="W789">
            <v>0</v>
          </cell>
          <cell r="X789">
            <v>0</v>
          </cell>
          <cell r="Y789">
            <v>0</v>
          </cell>
          <cell r="Z789">
            <v>0</v>
          </cell>
          <cell r="AA789">
            <v>0</v>
          </cell>
          <cell r="AB789">
            <v>0</v>
          </cell>
          <cell r="AC789">
            <v>0</v>
          </cell>
        </row>
        <row r="790">
          <cell r="R790">
            <v>40999.71</v>
          </cell>
          <cell r="S790">
            <v>0</v>
          </cell>
          <cell r="T790">
            <v>0</v>
          </cell>
          <cell r="U790">
            <v>0</v>
          </cell>
          <cell r="V790">
            <v>0</v>
          </cell>
          <cell r="W790">
            <v>0</v>
          </cell>
          <cell r="X790">
            <v>0</v>
          </cell>
          <cell r="Y790">
            <v>0</v>
          </cell>
          <cell r="Z790">
            <v>0</v>
          </cell>
          <cell r="AA790">
            <v>0</v>
          </cell>
          <cell r="AB790">
            <v>0</v>
          </cell>
          <cell r="AC790">
            <v>0</v>
          </cell>
        </row>
        <row r="791">
          <cell r="R791">
            <v>50441.16</v>
          </cell>
          <cell r="S791">
            <v>50149.59</v>
          </cell>
          <cell r="T791">
            <v>49858.02</v>
          </cell>
          <cell r="U791">
            <v>49566.45</v>
          </cell>
          <cell r="V791">
            <v>49274.88</v>
          </cell>
          <cell r="W791">
            <v>48983.31</v>
          </cell>
          <cell r="X791">
            <v>48691.74</v>
          </cell>
          <cell r="Y791">
            <v>48400.17</v>
          </cell>
          <cell r="Z791">
            <v>48108.6</v>
          </cell>
          <cell r="AA791">
            <v>47817.03</v>
          </cell>
          <cell r="AB791">
            <v>47525.46</v>
          </cell>
          <cell r="AC791">
            <v>47233.89</v>
          </cell>
        </row>
        <row r="792">
          <cell r="R792">
            <v>1231762.42</v>
          </cell>
          <cell r="S792">
            <v>1227972.38</v>
          </cell>
          <cell r="T792">
            <v>1224182.34</v>
          </cell>
          <cell r="U792">
            <v>1220392.3</v>
          </cell>
          <cell r="V792">
            <v>1216602.26</v>
          </cell>
          <cell r="W792">
            <v>1212812.22</v>
          </cell>
          <cell r="X792">
            <v>1209022.18</v>
          </cell>
          <cell r="Y792">
            <v>1205232.14</v>
          </cell>
          <cell r="Z792">
            <v>1201442.1</v>
          </cell>
          <cell r="AA792">
            <v>1197652.06</v>
          </cell>
          <cell r="AB792">
            <v>1193862.02</v>
          </cell>
          <cell r="AC792">
            <v>1190071.98</v>
          </cell>
        </row>
        <row r="793">
          <cell r="R793">
            <v>936038.09</v>
          </cell>
          <cell r="S793">
            <v>933157.97</v>
          </cell>
          <cell r="T793">
            <v>930277.85</v>
          </cell>
          <cell r="U793">
            <v>927397.73</v>
          </cell>
          <cell r="V793">
            <v>924517.61</v>
          </cell>
          <cell r="W793">
            <v>921637.49</v>
          </cell>
          <cell r="X793">
            <v>918757.37</v>
          </cell>
          <cell r="Y793">
            <v>915877.25</v>
          </cell>
          <cell r="Z793">
            <v>912997.13</v>
          </cell>
          <cell r="AA793">
            <v>910117.01</v>
          </cell>
          <cell r="AB793">
            <v>907236.89</v>
          </cell>
          <cell r="AC793">
            <v>904356.77</v>
          </cell>
        </row>
        <row r="794">
          <cell r="R794">
            <v>2866105.69</v>
          </cell>
          <cell r="S794">
            <v>2857286.9</v>
          </cell>
          <cell r="T794">
            <v>2848468.11</v>
          </cell>
          <cell r="U794">
            <v>2839649.32</v>
          </cell>
          <cell r="V794">
            <v>2830830.53</v>
          </cell>
          <cell r="W794">
            <v>2822011.74</v>
          </cell>
          <cell r="X794">
            <v>2813192.95</v>
          </cell>
          <cell r="Y794">
            <v>2804374.16</v>
          </cell>
          <cell r="Z794">
            <v>2795555.37</v>
          </cell>
          <cell r="AA794">
            <v>2786736.58</v>
          </cell>
          <cell r="AB794">
            <v>2777917.79</v>
          </cell>
          <cell r="AC794">
            <v>2769099</v>
          </cell>
        </row>
        <row r="795">
          <cell r="R795">
            <v>874732.25</v>
          </cell>
          <cell r="S795">
            <v>872040.77</v>
          </cell>
          <cell r="T795">
            <v>869349.29</v>
          </cell>
          <cell r="U795">
            <v>866657.81</v>
          </cell>
          <cell r="V795">
            <v>863966.33</v>
          </cell>
          <cell r="W795">
            <v>861274.85</v>
          </cell>
          <cell r="X795">
            <v>858583.37</v>
          </cell>
          <cell r="Y795">
            <v>855891.89</v>
          </cell>
          <cell r="Z795">
            <v>853200.41</v>
          </cell>
          <cell r="AA795">
            <v>850508.93</v>
          </cell>
          <cell r="AB795">
            <v>847817.45</v>
          </cell>
          <cell r="AC795">
            <v>845125.97</v>
          </cell>
        </row>
        <row r="796">
          <cell r="R796">
            <v>20444.53</v>
          </cell>
          <cell r="S796">
            <v>20349.44</v>
          </cell>
          <cell r="T796">
            <v>20254.35</v>
          </cell>
          <cell r="U796">
            <v>20159.26</v>
          </cell>
          <cell r="V796">
            <v>20064.17</v>
          </cell>
          <cell r="W796">
            <v>19969.08</v>
          </cell>
          <cell r="X796">
            <v>19873.99</v>
          </cell>
          <cell r="Y796">
            <v>19778.9</v>
          </cell>
          <cell r="Z796">
            <v>19683.81</v>
          </cell>
          <cell r="AA796">
            <v>19588.72</v>
          </cell>
          <cell r="AB796">
            <v>19493.63</v>
          </cell>
          <cell r="AC796">
            <v>19398.54</v>
          </cell>
        </row>
        <row r="797">
          <cell r="R797">
            <v>47703.33</v>
          </cell>
          <cell r="S797">
            <v>47481.45</v>
          </cell>
          <cell r="T797">
            <v>47259.57</v>
          </cell>
          <cell r="U797">
            <v>47037.69</v>
          </cell>
          <cell r="V797">
            <v>46815.81</v>
          </cell>
          <cell r="W797">
            <v>46593.93</v>
          </cell>
          <cell r="X797">
            <v>46372.05</v>
          </cell>
          <cell r="Y797">
            <v>46150.17</v>
          </cell>
          <cell r="Z797">
            <v>45928.29</v>
          </cell>
          <cell r="AA797">
            <v>45706.41</v>
          </cell>
          <cell r="AB797">
            <v>45484.53</v>
          </cell>
          <cell r="AC797">
            <v>45262.65</v>
          </cell>
        </row>
        <row r="798">
          <cell r="R798">
            <v>19666.15</v>
          </cell>
          <cell r="S798">
            <v>19161.89</v>
          </cell>
          <cell r="T798">
            <v>18657.63</v>
          </cell>
          <cell r="U798">
            <v>18153.37</v>
          </cell>
          <cell r="V798">
            <v>17649.11</v>
          </cell>
          <cell r="W798">
            <v>17144.85</v>
          </cell>
          <cell r="X798">
            <v>16640.59</v>
          </cell>
          <cell r="Y798">
            <v>16136.33</v>
          </cell>
          <cell r="Z798">
            <v>15632.07</v>
          </cell>
          <cell r="AA798">
            <v>15127.81</v>
          </cell>
          <cell r="AB798">
            <v>14623.55</v>
          </cell>
          <cell r="AC798">
            <v>14119.29</v>
          </cell>
        </row>
        <row r="799">
          <cell r="R799">
            <v>1161192.58</v>
          </cell>
          <cell r="S799">
            <v>1155985.44</v>
          </cell>
          <cell r="T799">
            <v>1150778.3</v>
          </cell>
          <cell r="U799">
            <v>1145571.16</v>
          </cell>
          <cell r="V799">
            <v>1140364.02</v>
          </cell>
          <cell r="W799">
            <v>1135156.88</v>
          </cell>
          <cell r="X799">
            <v>1129949.74</v>
          </cell>
          <cell r="Y799">
            <v>1124742.6</v>
          </cell>
          <cell r="Z799">
            <v>1119535.46</v>
          </cell>
          <cell r="AA799">
            <v>1114328.32</v>
          </cell>
          <cell r="AB799">
            <v>1109121.18</v>
          </cell>
          <cell r="AC799">
            <v>1103914.04</v>
          </cell>
        </row>
        <row r="800">
          <cell r="R800">
            <v>881315.65</v>
          </cell>
          <cell r="S800">
            <v>873079.06</v>
          </cell>
          <cell r="T800">
            <v>864842.47</v>
          </cell>
          <cell r="U800">
            <v>856605.88</v>
          </cell>
          <cell r="V800">
            <v>848369.29</v>
          </cell>
          <cell r="W800">
            <v>840132.7</v>
          </cell>
          <cell r="X800">
            <v>831896.11</v>
          </cell>
          <cell r="Y800">
            <v>823659.52</v>
          </cell>
          <cell r="Z800">
            <v>815422.93</v>
          </cell>
          <cell r="AA800">
            <v>807186.34</v>
          </cell>
          <cell r="AB800">
            <v>798949.75</v>
          </cell>
          <cell r="AC800">
            <v>790713.16</v>
          </cell>
        </row>
        <row r="801">
          <cell r="R801">
            <v>126114.69</v>
          </cell>
          <cell r="S801">
            <v>124827.81</v>
          </cell>
          <cell r="T801">
            <v>123540.93</v>
          </cell>
          <cell r="U801">
            <v>122254.05</v>
          </cell>
          <cell r="V801">
            <v>120967.17</v>
          </cell>
          <cell r="W801">
            <v>119680.29</v>
          </cell>
          <cell r="X801">
            <v>118393.41</v>
          </cell>
          <cell r="Y801">
            <v>117106.53</v>
          </cell>
          <cell r="Z801">
            <v>115819.65</v>
          </cell>
          <cell r="AA801">
            <v>114532.77</v>
          </cell>
          <cell r="AB801">
            <v>113245.89</v>
          </cell>
          <cell r="AC801">
            <v>111959.01</v>
          </cell>
        </row>
        <row r="802">
          <cell r="R802">
            <v>207791.71</v>
          </cell>
          <cell r="S802">
            <v>206903.72</v>
          </cell>
          <cell r="T802">
            <v>206015.73</v>
          </cell>
          <cell r="U802">
            <v>205127.74</v>
          </cell>
          <cell r="V802">
            <v>204239.75</v>
          </cell>
          <cell r="W802">
            <v>203351.76</v>
          </cell>
          <cell r="X802">
            <v>202463.77</v>
          </cell>
          <cell r="Y802">
            <v>201575.78</v>
          </cell>
          <cell r="Z802">
            <v>200687.79</v>
          </cell>
          <cell r="AA802">
            <v>199799.8</v>
          </cell>
          <cell r="AB802">
            <v>198911.81</v>
          </cell>
          <cell r="AC802">
            <v>198023.82</v>
          </cell>
        </row>
        <row r="803">
          <cell r="Y803">
            <v>2264759.31</v>
          </cell>
          <cell r="Z803">
            <v>2161815.71</v>
          </cell>
          <cell r="AA803">
            <v>2058872.11</v>
          </cell>
          <cell r="AB803">
            <v>1955928.51</v>
          </cell>
          <cell r="AC803">
            <v>1852984.91</v>
          </cell>
        </row>
        <row r="804">
          <cell r="R804">
            <v>-1264872.97</v>
          </cell>
          <cell r="S804">
            <v>-4362046.39</v>
          </cell>
          <cell r="T804">
            <v>-5712635.07</v>
          </cell>
          <cell r="U804">
            <v>-3875780.58</v>
          </cell>
          <cell r="V804">
            <v>-522519</v>
          </cell>
          <cell r="W804">
            <v>3766785.04</v>
          </cell>
          <cell r="X804">
            <v>8723362.99</v>
          </cell>
          <cell r="Y804">
            <v>13464257.47</v>
          </cell>
          <cell r="Z804">
            <v>17594509.64</v>
          </cell>
          <cell r="AA804">
            <v>14864994.72</v>
          </cell>
          <cell r="AB804">
            <v>13536491.4</v>
          </cell>
          <cell r="AC804">
            <v>10162336.46</v>
          </cell>
        </row>
        <row r="805">
          <cell r="R805">
            <v>-2572899.31</v>
          </cell>
          <cell r="S805">
            <v>3961806.21</v>
          </cell>
          <cell r="T805">
            <v>7404319.67</v>
          </cell>
          <cell r="U805">
            <v>7171842.92</v>
          </cell>
          <cell r="V805">
            <v>7537093.72</v>
          </cell>
          <cell r="W805">
            <v>3000815.09</v>
          </cell>
          <cell r="X805">
            <v>3451965.4</v>
          </cell>
          <cell r="Y805">
            <v>1763377.59</v>
          </cell>
          <cell r="Z805">
            <v>251101.93</v>
          </cell>
          <cell r="AA805">
            <v>-10988772.52</v>
          </cell>
          <cell r="AB805">
            <v>-2659079.8</v>
          </cell>
          <cell r="AC805">
            <v>2211914.21</v>
          </cell>
        </row>
        <row r="806">
          <cell r="R806">
            <v>0</v>
          </cell>
          <cell r="S806">
            <v>0</v>
          </cell>
          <cell r="T806">
            <v>0</v>
          </cell>
          <cell r="U806">
            <v>0</v>
          </cell>
          <cell r="V806">
            <v>0</v>
          </cell>
          <cell r="W806">
            <v>0</v>
          </cell>
          <cell r="X806">
            <v>0</v>
          </cell>
          <cell r="Y806">
            <v>0</v>
          </cell>
          <cell r="Z806">
            <v>0</v>
          </cell>
          <cell r="AA806">
            <v>0</v>
          </cell>
          <cell r="AB806">
            <v>0</v>
          </cell>
          <cell r="AC806">
            <v>0</v>
          </cell>
        </row>
        <row r="807">
          <cell r="R807">
            <v>0</v>
          </cell>
          <cell r="S807">
            <v>0</v>
          </cell>
          <cell r="T807">
            <v>0</v>
          </cell>
          <cell r="U807">
            <v>0</v>
          </cell>
          <cell r="V807">
            <v>0</v>
          </cell>
          <cell r="W807">
            <v>0</v>
          </cell>
          <cell r="X807">
            <v>0</v>
          </cell>
          <cell r="Y807">
            <v>0</v>
          </cell>
          <cell r="Z807">
            <v>0</v>
          </cell>
          <cell r="AA807">
            <v>0</v>
          </cell>
          <cell r="AB807">
            <v>0</v>
          </cell>
          <cell r="AC807">
            <v>0</v>
          </cell>
        </row>
        <row r="808">
          <cell r="R808">
            <v>-57127.09</v>
          </cell>
          <cell r="S808">
            <v>-64587.84</v>
          </cell>
          <cell r="T808">
            <v>-50751.29</v>
          </cell>
          <cell r="U808">
            <v>-26433.79</v>
          </cell>
          <cell r="V808">
            <v>-2029.15</v>
          </cell>
          <cell r="W808">
            <v>22253.21</v>
          </cell>
          <cell r="X808">
            <v>45901.53</v>
          </cell>
          <cell r="Y808">
            <v>57443.71</v>
          </cell>
          <cell r="Z808">
            <v>63075.39</v>
          </cell>
          <cell r="AA808">
            <v>-20692.36</v>
          </cell>
          <cell r="AB808">
            <v>-58304.57</v>
          </cell>
          <cell r="AC808">
            <v>-67271.84</v>
          </cell>
        </row>
        <row r="809">
          <cell r="R809">
            <v>140992.14</v>
          </cell>
          <cell r="S809">
            <v>127129.2</v>
          </cell>
          <cell r="T809">
            <v>107721.89</v>
          </cell>
          <cell r="U809">
            <v>94979.6</v>
          </cell>
          <cell r="V809">
            <v>93204.47</v>
          </cell>
          <cell r="W809">
            <v>105588.42</v>
          </cell>
          <cell r="X809">
            <v>135223.96</v>
          </cell>
          <cell r="Y809">
            <v>180965.55</v>
          </cell>
          <cell r="Z809">
            <v>238810.52</v>
          </cell>
          <cell r="AA809">
            <v>211545.51</v>
          </cell>
          <cell r="AB809">
            <v>242331.52</v>
          </cell>
          <cell r="AC809">
            <v>278754.44</v>
          </cell>
        </row>
        <row r="810">
          <cell r="R810">
            <v>2364217.32</v>
          </cell>
          <cell r="S810">
            <v>1761877.23</v>
          </cell>
          <cell r="T810">
            <v>1269914.73</v>
          </cell>
          <cell r="U810">
            <v>996069.21</v>
          </cell>
          <cell r="V810">
            <v>773946.05</v>
          </cell>
          <cell r="W810">
            <v>618568.96</v>
          </cell>
          <cell r="X810">
            <v>488557.3</v>
          </cell>
          <cell r="Y810">
            <v>344561.77</v>
          </cell>
          <cell r="Z810">
            <v>155887.6</v>
          </cell>
          <cell r="AA810">
            <v>5173374.72</v>
          </cell>
          <cell r="AB810">
            <v>4551586.37</v>
          </cell>
          <cell r="AC810">
            <v>3782238.7</v>
          </cell>
        </row>
        <row r="811">
          <cell r="R811">
            <v>-7379747.92</v>
          </cell>
          <cell r="S811">
            <v>-5498944.75</v>
          </cell>
          <cell r="T811">
            <v>-3919497.08</v>
          </cell>
          <cell r="U811">
            <v>-2994508.02</v>
          </cell>
          <cell r="V811">
            <v>-2252766.73</v>
          </cell>
          <cell r="W811">
            <v>-1712695.28</v>
          </cell>
          <cell r="X811">
            <v>-1264501.17</v>
          </cell>
          <cell r="Y811">
            <v>-762145.56</v>
          </cell>
          <cell r="Z811">
            <v>-131056.25</v>
          </cell>
          <cell r="AA811">
            <v>3670147.74</v>
          </cell>
          <cell r="AB811">
            <v>3247024.92</v>
          </cell>
          <cell r="AC811">
            <v>2720498.24</v>
          </cell>
        </row>
        <row r="812">
          <cell r="R812">
            <v>0</v>
          </cell>
          <cell r="S812">
            <v>0</v>
          </cell>
          <cell r="T812">
            <v>0</v>
          </cell>
          <cell r="U812">
            <v>0</v>
          </cell>
          <cell r="V812">
            <v>0</v>
          </cell>
          <cell r="W812">
            <v>0</v>
          </cell>
          <cell r="X812">
            <v>0</v>
          </cell>
          <cell r="Y812">
            <v>0</v>
          </cell>
          <cell r="Z812">
            <v>0</v>
          </cell>
          <cell r="AA812">
            <v>0</v>
          </cell>
          <cell r="AB812">
            <v>0</v>
          </cell>
          <cell r="AC812">
            <v>0</v>
          </cell>
        </row>
        <row r="813">
          <cell r="R813">
            <v>5269627728.359997</v>
          </cell>
          <cell r="S813">
            <v>5311623829.98</v>
          </cell>
          <cell r="T813">
            <v>5254973849.839997</v>
          </cell>
          <cell r="U813">
            <v>5202890360.120002</v>
          </cell>
          <cell r="V813">
            <v>5198796705.800003</v>
          </cell>
          <cell r="W813">
            <v>5156274329.790004</v>
          </cell>
          <cell r="X813">
            <v>5347915777.969996</v>
          </cell>
          <cell r="Y813">
            <v>5313557295.07</v>
          </cell>
          <cell r="Z813">
            <v>5275417958.230004</v>
          </cell>
          <cell r="AA813">
            <v>5385977432.889997</v>
          </cell>
          <cell r="AB813">
            <v>5385667283.650003</v>
          </cell>
          <cell r="AC813">
            <v>5393609371.07</v>
          </cell>
        </row>
        <row r="815">
          <cell r="R815">
            <v>-28001959.11</v>
          </cell>
          <cell r="S815">
            <v>-50474762.49</v>
          </cell>
          <cell r="T815">
            <v>-66898247.82</v>
          </cell>
          <cell r="U815">
            <v>-73464490.47</v>
          </cell>
          <cell r="V815">
            <v>-56917330.5</v>
          </cell>
          <cell r="W815">
            <v>-57358595.45</v>
          </cell>
          <cell r="X815">
            <v>-59729955.81</v>
          </cell>
          <cell r="Y815">
            <v>-63272306.58</v>
          </cell>
          <cell r="Z815">
            <v>-67005730.19</v>
          </cell>
          <cell r="AA815">
            <v>-77307902.69</v>
          </cell>
          <cell r="AB815">
            <v>-98553496.95</v>
          </cell>
          <cell r="AC815">
            <v>-126192237.68</v>
          </cell>
        </row>
        <row r="816">
          <cell r="Z816">
            <v>13216433.33</v>
          </cell>
          <cell r="AA816">
            <v>13216433.33</v>
          </cell>
          <cell r="AB816">
            <v>13216433.33</v>
          </cell>
          <cell r="AC816">
            <v>13657433.33</v>
          </cell>
        </row>
        <row r="817">
          <cell r="R817">
            <v>0</v>
          </cell>
          <cell r="S817">
            <v>0</v>
          </cell>
          <cell r="T817">
            <v>0</v>
          </cell>
          <cell r="U817">
            <v>0</v>
          </cell>
          <cell r="V817">
            <v>4840000</v>
          </cell>
          <cell r="W817">
            <v>5526000</v>
          </cell>
          <cell r="X817">
            <v>4487000</v>
          </cell>
          <cell r="Y817">
            <v>4804000</v>
          </cell>
          <cell r="Z817">
            <v>4684000</v>
          </cell>
          <cell r="AA817">
            <v>3104000</v>
          </cell>
          <cell r="AB817">
            <v>2494000</v>
          </cell>
          <cell r="AC817">
            <v>1846000</v>
          </cell>
        </row>
        <row r="818">
          <cell r="R818">
            <v>50532715</v>
          </cell>
          <cell r="S818">
            <v>50532715</v>
          </cell>
          <cell r="T818">
            <v>50532715</v>
          </cell>
          <cell r="U818">
            <v>50532715</v>
          </cell>
          <cell r="V818">
            <v>50532715</v>
          </cell>
          <cell r="W818">
            <v>50532715</v>
          </cell>
          <cell r="X818">
            <v>50532715</v>
          </cell>
          <cell r="Y818">
            <v>50532715</v>
          </cell>
          <cell r="Z818">
            <v>61170606</v>
          </cell>
          <cell r="AA818">
            <v>61170606</v>
          </cell>
          <cell r="AB818">
            <v>61170606</v>
          </cell>
          <cell r="AC818">
            <v>61170606</v>
          </cell>
        </row>
        <row r="819">
          <cell r="Z819">
            <v>2876367</v>
          </cell>
          <cell r="AA819">
            <v>2876367</v>
          </cell>
          <cell r="AB819">
            <v>2876367</v>
          </cell>
          <cell r="AC819">
            <v>2967367</v>
          </cell>
        </row>
        <row r="820">
          <cell r="R820">
            <v>0</v>
          </cell>
          <cell r="S820">
            <v>0</v>
          </cell>
          <cell r="T820">
            <v>0</v>
          </cell>
          <cell r="U820">
            <v>0</v>
          </cell>
          <cell r="V820">
            <v>0</v>
          </cell>
          <cell r="W820">
            <v>1085000</v>
          </cell>
          <cell r="X820">
            <v>1085000</v>
          </cell>
          <cell r="Y820">
            <v>1085000</v>
          </cell>
          <cell r="Z820">
            <v>1205000</v>
          </cell>
          <cell r="AA820">
            <v>1205000</v>
          </cell>
          <cell r="AB820">
            <v>1205000</v>
          </cell>
          <cell r="AC820">
            <v>1407000</v>
          </cell>
        </row>
        <row r="821">
          <cell r="R821">
            <v>-1024751.45</v>
          </cell>
          <cell r="S821">
            <v>-1024751.45</v>
          </cell>
          <cell r="T821">
            <v>-1024751.45</v>
          </cell>
          <cell r="U821">
            <v>-1024751.45</v>
          </cell>
          <cell r="V821">
            <v>-1024751.45</v>
          </cell>
          <cell r="W821">
            <v>-1024751.45</v>
          </cell>
          <cell r="X821">
            <v>-1024751.45</v>
          </cell>
          <cell r="Y821">
            <v>-1024751.45</v>
          </cell>
          <cell r="Z821">
            <v>-1024751.45</v>
          </cell>
          <cell r="AA821">
            <v>-1024751.45</v>
          </cell>
          <cell r="AB821">
            <v>-1024751.45</v>
          </cell>
          <cell r="AC821">
            <v>-1024751.45</v>
          </cell>
        </row>
        <row r="822">
          <cell r="R822">
            <v>-663000</v>
          </cell>
          <cell r="S822">
            <v>-714000</v>
          </cell>
          <cell r="T822">
            <v>-765000</v>
          </cell>
          <cell r="U822">
            <v>-816000</v>
          </cell>
          <cell r="V822">
            <v>-867000</v>
          </cell>
          <cell r="W822">
            <v>-918000</v>
          </cell>
          <cell r="X822">
            <v>-969000</v>
          </cell>
          <cell r="Y822">
            <v>-1020000</v>
          </cell>
          <cell r="Z822">
            <v>4221000</v>
          </cell>
          <cell r="AA822">
            <v>4170000</v>
          </cell>
          <cell r="AB822">
            <v>4119000</v>
          </cell>
          <cell r="AC822">
            <v>4068000</v>
          </cell>
        </row>
        <row r="823">
          <cell r="R823">
            <v>28917.58</v>
          </cell>
          <cell r="S823">
            <v>27917.58</v>
          </cell>
          <cell r="T823">
            <v>27917.58</v>
          </cell>
          <cell r="U823">
            <v>26917.58</v>
          </cell>
          <cell r="V823">
            <v>25917.58</v>
          </cell>
          <cell r="W823">
            <v>24917.58</v>
          </cell>
          <cell r="X823">
            <v>23917.58</v>
          </cell>
          <cell r="Y823">
            <v>22917.58</v>
          </cell>
          <cell r="Z823">
            <v>22917.58</v>
          </cell>
          <cell r="AA823">
            <v>21917.58</v>
          </cell>
          <cell r="AB823">
            <v>21917.58</v>
          </cell>
          <cell r="AC823">
            <v>20698.58</v>
          </cell>
        </row>
        <row r="824">
          <cell r="R824">
            <v>80427</v>
          </cell>
          <cell r="S824">
            <v>77427</v>
          </cell>
          <cell r="T824">
            <v>74427</v>
          </cell>
          <cell r="U824">
            <v>71427</v>
          </cell>
          <cell r="V824">
            <v>68427</v>
          </cell>
          <cell r="W824">
            <v>65427</v>
          </cell>
          <cell r="X824">
            <v>62427</v>
          </cell>
          <cell r="Y824">
            <v>59427</v>
          </cell>
          <cell r="Z824">
            <v>56427</v>
          </cell>
          <cell r="AA824">
            <v>53427</v>
          </cell>
          <cell r="AB824">
            <v>50427</v>
          </cell>
          <cell r="AC824">
            <v>48427</v>
          </cell>
        </row>
        <row r="825">
          <cell r="R825">
            <v>39210432</v>
          </cell>
          <cell r="S825">
            <v>39244432</v>
          </cell>
          <cell r="T825">
            <v>39378432</v>
          </cell>
          <cell r="U825">
            <v>39463432</v>
          </cell>
          <cell r="V825">
            <v>39902432</v>
          </cell>
          <cell r="W825">
            <v>39692432</v>
          </cell>
          <cell r="X825">
            <v>40078432</v>
          </cell>
          <cell r="Y825">
            <v>40464432</v>
          </cell>
          <cell r="Z825">
            <v>41045560</v>
          </cell>
          <cell r="AA825">
            <v>41510560</v>
          </cell>
          <cell r="AB825">
            <v>41584560</v>
          </cell>
          <cell r="AC825">
            <v>41144560</v>
          </cell>
        </row>
        <row r="826">
          <cell r="R826">
            <v>0</v>
          </cell>
          <cell r="S826">
            <v>0</v>
          </cell>
          <cell r="T826">
            <v>0</v>
          </cell>
          <cell r="U826">
            <v>0</v>
          </cell>
          <cell r="V826">
            <v>0</v>
          </cell>
          <cell r="W826">
            <v>0</v>
          </cell>
          <cell r="X826">
            <v>0</v>
          </cell>
          <cell r="Y826">
            <v>0</v>
          </cell>
          <cell r="Z826">
            <v>0</v>
          </cell>
          <cell r="AA826">
            <v>0</v>
          </cell>
          <cell r="AB826">
            <v>0</v>
          </cell>
          <cell r="AC826">
            <v>0</v>
          </cell>
        </row>
        <row r="827">
          <cell r="R827">
            <v>-29613000</v>
          </cell>
          <cell r="S827">
            <v>-29774000</v>
          </cell>
          <cell r="T827">
            <v>-29935000</v>
          </cell>
          <cell r="U827">
            <v>-30096000</v>
          </cell>
          <cell r="V827">
            <v>-30257000</v>
          </cell>
          <cell r="W827">
            <v>-30416000</v>
          </cell>
          <cell r="X827">
            <v>-30500000</v>
          </cell>
          <cell r="Y827">
            <v>-30649000</v>
          </cell>
          <cell r="Z827">
            <v>0</v>
          </cell>
          <cell r="AA827">
            <v>0</v>
          </cell>
          <cell r="AB827">
            <v>0</v>
          </cell>
          <cell r="AC827">
            <v>0</v>
          </cell>
        </row>
        <row r="828">
          <cell r="R828">
            <v>2457000</v>
          </cell>
          <cell r="S828">
            <v>2457000</v>
          </cell>
          <cell r="T828">
            <v>2414000</v>
          </cell>
          <cell r="U828">
            <v>2414000</v>
          </cell>
          <cell r="V828">
            <v>2414000</v>
          </cell>
          <cell r="W828">
            <v>2649000</v>
          </cell>
          <cell r="X828">
            <v>2649000</v>
          </cell>
          <cell r="Y828">
            <v>2649000</v>
          </cell>
          <cell r="Z828">
            <v>2493590</v>
          </cell>
          <cell r="AA828">
            <v>2493590</v>
          </cell>
          <cell r="AB828">
            <v>2493590</v>
          </cell>
          <cell r="AC828">
            <v>2831590</v>
          </cell>
        </row>
        <row r="829">
          <cell r="R829">
            <v>1950018</v>
          </cell>
          <cell r="S829">
            <v>1812018</v>
          </cell>
          <cell r="T829">
            <v>1673018</v>
          </cell>
          <cell r="U829">
            <v>1535018</v>
          </cell>
          <cell r="V829">
            <v>1397018</v>
          </cell>
          <cell r="W829">
            <v>1259018</v>
          </cell>
          <cell r="X829">
            <v>1121018</v>
          </cell>
          <cell r="Y829">
            <v>983018</v>
          </cell>
          <cell r="Z829">
            <v>877892</v>
          </cell>
          <cell r="AA829">
            <v>739892</v>
          </cell>
          <cell r="AB829">
            <v>601892</v>
          </cell>
          <cell r="AC829">
            <v>419892</v>
          </cell>
        </row>
        <row r="830">
          <cell r="R830">
            <v>2224000</v>
          </cell>
          <cell r="S830">
            <v>2224000</v>
          </cell>
          <cell r="T830">
            <v>2100000</v>
          </cell>
          <cell r="U830">
            <v>2100000</v>
          </cell>
          <cell r="V830">
            <v>2100000</v>
          </cell>
          <cell r="W830">
            <v>1976000</v>
          </cell>
          <cell r="X830">
            <v>1976000</v>
          </cell>
          <cell r="Y830">
            <v>1976000</v>
          </cell>
          <cell r="Z830">
            <v>1852000</v>
          </cell>
          <cell r="AA830">
            <v>1852000</v>
          </cell>
          <cell r="AB830">
            <v>1852000</v>
          </cell>
          <cell r="AC830">
            <v>1729000</v>
          </cell>
        </row>
        <row r="831">
          <cell r="R831">
            <v>699108</v>
          </cell>
          <cell r="S831">
            <v>699108</v>
          </cell>
          <cell r="T831">
            <v>307132</v>
          </cell>
          <cell r="U831">
            <v>307132</v>
          </cell>
          <cell r="V831">
            <v>307132</v>
          </cell>
          <cell r="W831">
            <v>276882</v>
          </cell>
          <cell r="X831">
            <v>276882</v>
          </cell>
          <cell r="Y831">
            <v>276882</v>
          </cell>
          <cell r="Z831">
            <v>252382</v>
          </cell>
          <cell r="AA831">
            <v>252382</v>
          </cell>
          <cell r="AB831">
            <v>252382</v>
          </cell>
          <cell r="AC831">
            <v>263887</v>
          </cell>
        </row>
        <row r="832">
          <cell r="R832">
            <v>4618558</v>
          </cell>
          <cell r="S832">
            <v>4618558</v>
          </cell>
          <cell r="T832">
            <v>4618558</v>
          </cell>
          <cell r="U832">
            <v>4618558</v>
          </cell>
          <cell r="V832">
            <v>4618558</v>
          </cell>
          <cell r="W832">
            <v>2997558</v>
          </cell>
          <cell r="X832">
            <v>2997558</v>
          </cell>
          <cell r="Y832">
            <v>2997558</v>
          </cell>
          <cell r="Z832">
            <v>5369169</v>
          </cell>
          <cell r="AA832">
            <v>5369169</v>
          </cell>
          <cell r="AB832">
            <v>5369169</v>
          </cell>
          <cell r="AC832">
            <v>5828169</v>
          </cell>
        </row>
        <row r="833">
          <cell r="R833">
            <v>2537</v>
          </cell>
          <cell r="S833">
            <v>2537</v>
          </cell>
          <cell r="T833">
            <v>0</v>
          </cell>
          <cell r="U833">
            <v>0</v>
          </cell>
          <cell r="V833">
            <v>0</v>
          </cell>
          <cell r="W833">
            <v>0</v>
          </cell>
          <cell r="X833">
            <v>0</v>
          </cell>
          <cell r="Y833">
            <v>0</v>
          </cell>
          <cell r="Z833">
            <v>0</v>
          </cell>
          <cell r="AA833">
            <v>0</v>
          </cell>
          <cell r="AB833">
            <v>0</v>
          </cell>
          <cell r="AC833">
            <v>0</v>
          </cell>
        </row>
        <row r="834">
          <cell r="R834">
            <v>49000</v>
          </cell>
          <cell r="S834">
            <v>49000</v>
          </cell>
          <cell r="T834">
            <v>49000</v>
          </cell>
          <cell r="U834">
            <v>49000</v>
          </cell>
          <cell r="V834">
            <v>49000</v>
          </cell>
          <cell r="W834">
            <v>49000</v>
          </cell>
          <cell r="X834">
            <v>49000</v>
          </cell>
          <cell r="Y834">
            <v>49000</v>
          </cell>
          <cell r="Z834">
            <v>49000</v>
          </cell>
          <cell r="AA834">
            <v>49000</v>
          </cell>
          <cell r="AB834">
            <v>49000</v>
          </cell>
          <cell r="AC834">
            <v>0</v>
          </cell>
        </row>
        <row r="835">
          <cell r="R835">
            <v>530000</v>
          </cell>
          <cell r="S835">
            <v>530000</v>
          </cell>
          <cell r="T835">
            <v>530000</v>
          </cell>
          <cell r="U835">
            <v>530000</v>
          </cell>
          <cell r="V835">
            <v>530000</v>
          </cell>
          <cell r="W835">
            <v>516000</v>
          </cell>
          <cell r="X835">
            <v>516000</v>
          </cell>
          <cell r="Y835">
            <v>516000</v>
          </cell>
          <cell r="Z835">
            <v>516000</v>
          </cell>
          <cell r="AA835">
            <v>516000</v>
          </cell>
          <cell r="AB835">
            <v>516000</v>
          </cell>
          <cell r="AC835">
            <v>-533000</v>
          </cell>
        </row>
        <row r="836">
          <cell r="R836">
            <v>0</v>
          </cell>
          <cell r="S836">
            <v>0</v>
          </cell>
          <cell r="T836">
            <v>0</v>
          </cell>
          <cell r="U836">
            <v>0</v>
          </cell>
          <cell r="V836">
            <v>0</v>
          </cell>
          <cell r="W836">
            <v>0</v>
          </cell>
          <cell r="X836">
            <v>0</v>
          </cell>
          <cell r="Y836">
            <v>0</v>
          </cell>
          <cell r="Z836">
            <v>0</v>
          </cell>
          <cell r="AA836">
            <v>0</v>
          </cell>
          <cell r="AB836">
            <v>0</v>
          </cell>
          <cell r="AC836">
            <v>0</v>
          </cell>
        </row>
        <row r="837">
          <cell r="R837">
            <v>2167000</v>
          </cell>
          <cell r="S837">
            <v>2167000</v>
          </cell>
          <cell r="T837">
            <v>2171000</v>
          </cell>
          <cell r="U837">
            <v>2171000</v>
          </cell>
          <cell r="V837">
            <v>2171000</v>
          </cell>
          <cell r="W837">
            <v>2173000</v>
          </cell>
          <cell r="X837">
            <v>2173000</v>
          </cell>
          <cell r="Y837">
            <v>2173000</v>
          </cell>
          <cell r="Z837">
            <v>0</v>
          </cell>
          <cell r="AA837">
            <v>0</v>
          </cell>
          <cell r="AB837">
            <v>0</v>
          </cell>
          <cell r="AC837">
            <v>0</v>
          </cell>
        </row>
        <row r="838">
          <cell r="R838">
            <v>365575</v>
          </cell>
          <cell r="S838">
            <v>365575</v>
          </cell>
          <cell r="T838">
            <v>365575</v>
          </cell>
          <cell r="U838">
            <v>365575</v>
          </cell>
          <cell r="V838">
            <v>365575</v>
          </cell>
          <cell r="W838">
            <v>365575</v>
          </cell>
          <cell r="X838">
            <v>365575</v>
          </cell>
          <cell r="Y838">
            <v>365575</v>
          </cell>
          <cell r="Z838">
            <v>0</v>
          </cell>
          <cell r="AA838">
            <v>0</v>
          </cell>
          <cell r="AB838">
            <v>0</v>
          </cell>
          <cell r="AC838">
            <v>0</v>
          </cell>
        </row>
        <row r="839">
          <cell r="R839">
            <v>455000</v>
          </cell>
          <cell r="S839">
            <v>455000</v>
          </cell>
          <cell r="T839">
            <v>455000</v>
          </cell>
          <cell r="U839">
            <v>455000</v>
          </cell>
          <cell r="V839">
            <v>455000</v>
          </cell>
          <cell r="W839">
            <v>455000</v>
          </cell>
          <cell r="X839">
            <v>455000</v>
          </cell>
          <cell r="Y839">
            <v>455000</v>
          </cell>
          <cell r="Z839">
            <v>0</v>
          </cell>
          <cell r="AA839">
            <v>0</v>
          </cell>
          <cell r="AB839">
            <v>0</v>
          </cell>
          <cell r="AC839">
            <v>0</v>
          </cell>
        </row>
        <row r="840">
          <cell r="R840">
            <v>926000</v>
          </cell>
          <cell r="S840">
            <v>926000</v>
          </cell>
          <cell r="T840">
            <v>892000</v>
          </cell>
          <cell r="U840">
            <v>892000</v>
          </cell>
          <cell r="V840">
            <v>892000</v>
          </cell>
          <cell r="W840">
            <v>877000</v>
          </cell>
          <cell r="X840">
            <v>877000</v>
          </cell>
          <cell r="Y840">
            <v>877000</v>
          </cell>
          <cell r="Z840">
            <v>843000</v>
          </cell>
          <cell r="AA840">
            <v>843000</v>
          </cell>
          <cell r="AB840">
            <v>843000</v>
          </cell>
          <cell r="AC840">
            <v>808000</v>
          </cell>
        </row>
        <row r="841">
          <cell r="R841">
            <v>1259000</v>
          </cell>
          <cell r="S841">
            <v>1259000</v>
          </cell>
          <cell r="T841">
            <v>1259000</v>
          </cell>
          <cell r="U841">
            <v>1259000</v>
          </cell>
          <cell r="V841">
            <v>1259000</v>
          </cell>
          <cell r="W841">
            <v>1259000</v>
          </cell>
          <cell r="X841">
            <v>1259000</v>
          </cell>
          <cell r="Y841">
            <v>1259000</v>
          </cell>
          <cell r="Z841">
            <v>0</v>
          </cell>
          <cell r="AA841">
            <v>0</v>
          </cell>
          <cell r="AB841">
            <v>0</v>
          </cell>
          <cell r="AC841">
            <v>0</v>
          </cell>
        </row>
        <row r="842">
          <cell r="R842">
            <v>0</v>
          </cell>
          <cell r="S842">
            <v>0</v>
          </cell>
          <cell r="T842">
            <v>0</v>
          </cell>
          <cell r="U842">
            <v>0</v>
          </cell>
          <cell r="V842">
            <v>0</v>
          </cell>
          <cell r="W842">
            <v>0</v>
          </cell>
          <cell r="X842">
            <v>0</v>
          </cell>
          <cell r="Y842">
            <v>0</v>
          </cell>
          <cell r="Z842">
            <v>0</v>
          </cell>
          <cell r="AA842">
            <v>0</v>
          </cell>
          <cell r="AB842">
            <v>0</v>
          </cell>
          <cell r="AC842">
            <v>0</v>
          </cell>
        </row>
        <row r="843">
          <cell r="R843">
            <v>7044734.33</v>
          </cell>
          <cell r="S843">
            <v>7044734.33</v>
          </cell>
          <cell r="T843">
            <v>9561734.33</v>
          </cell>
          <cell r="U843">
            <v>9561734.33</v>
          </cell>
          <cell r="V843">
            <v>9561734.33</v>
          </cell>
          <cell r="W843">
            <v>9409734.33</v>
          </cell>
          <cell r="X843">
            <v>9409734.33</v>
          </cell>
          <cell r="Y843">
            <v>9409734.33</v>
          </cell>
          <cell r="Z843">
            <v>0</v>
          </cell>
          <cell r="AA843">
            <v>0</v>
          </cell>
          <cell r="AB843">
            <v>0</v>
          </cell>
          <cell r="AC843">
            <v>0</v>
          </cell>
        </row>
        <row r="844">
          <cell r="R844">
            <v>0</v>
          </cell>
          <cell r="S844">
            <v>0</v>
          </cell>
          <cell r="T844">
            <v>0</v>
          </cell>
          <cell r="U844">
            <v>0</v>
          </cell>
          <cell r="V844">
            <v>0</v>
          </cell>
          <cell r="W844">
            <v>0</v>
          </cell>
          <cell r="X844">
            <v>0</v>
          </cell>
          <cell r="Y844">
            <v>0</v>
          </cell>
          <cell r="Z844">
            <v>0</v>
          </cell>
          <cell r="AA844">
            <v>0</v>
          </cell>
          <cell r="AB844">
            <v>0</v>
          </cell>
          <cell r="AC844">
            <v>0</v>
          </cell>
        </row>
        <row r="845">
          <cell r="R845">
            <v>0</v>
          </cell>
          <cell r="S845">
            <v>0</v>
          </cell>
          <cell r="T845">
            <v>1280000</v>
          </cell>
          <cell r="U845">
            <v>1280000</v>
          </cell>
          <cell r="V845">
            <v>1280000</v>
          </cell>
          <cell r="W845">
            <v>1331000</v>
          </cell>
          <cell r="X845">
            <v>1331000</v>
          </cell>
          <cell r="Y845">
            <v>1331000</v>
          </cell>
          <cell r="Z845">
            <v>0</v>
          </cell>
          <cell r="AA845">
            <v>0</v>
          </cell>
          <cell r="AB845">
            <v>0</v>
          </cell>
          <cell r="AC845">
            <v>0</v>
          </cell>
        </row>
        <row r="846">
          <cell r="R846">
            <v>3020901</v>
          </cell>
          <cell r="S846">
            <v>3020901</v>
          </cell>
          <cell r="T846">
            <v>1069682</v>
          </cell>
          <cell r="U846">
            <v>1069682</v>
          </cell>
          <cell r="V846">
            <v>1069682</v>
          </cell>
          <cell r="W846">
            <v>1142320</v>
          </cell>
          <cell r="X846">
            <v>1142320</v>
          </cell>
          <cell r="Y846">
            <v>1142320</v>
          </cell>
          <cell r="Z846">
            <v>1142320</v>
          </cell>
          <cell r="AA846">
            <v>1142320</v>
          </cell>
          <cell r="AB846">
            <v>1142320</v>
          </cell>
          <cell r="AC846">
            <v>1112042</v>
          </cell>
        </row>
        <row r="847">
          <cell r="R847">
            <v>2458000</v>
          </cell>
          <cell r="S847">
            <v>2458000</v>
          </cell>
          <cell r="T847">
            <v>2458000</v>
          </cell>
          <cell r="U847">
            <v>2458000</v>
          </cell>
          <cell r="V847">
            <v>2458000</v>
          </cell>
          <cell r="W847">
            <v>2458000</v>
          </cell>
          <cell r="X847">
            <v>0</v>
          </cell>
          <cell r="Y847">
            <v>0</v>
          </cell>
          <cell r="Z847">
            <v>0</v>
          </cell>
          <cell r="AA847">
            <v>0</v>
          </cell>
          <cell r="AB847">
            <v>0</v>
          </cell>
          <cell r="AC847">
            <v>0</v>
          </cell>
        </row>
        <row r="848">
          <cell r="R848">
            <v>1553352</v>
          </cell>
          <cell r="S848">
            <v>1553352</v>
          </cell>
          <cell r="T848">
            <v>1553352</v>
          </cell>
          <cell r="U848">
            <v>1553352</v>
          </cell>
          <cell r="V848">
            <v>1553352</v>
          </cell>
          <cell r="W848">
            <v>1553352</v>
          </cell>
          <cell r="X848">
            <v>1553352</v>
          </cell>
          <cell r="Y848">
            <v>1553352</v>
          </cell>
          <cell r="Z848">
            <v>537046</v>
          </cell>
          <cell r="AA848">
            <v>537046</v>
          </cell>
          <cell r="AB848">
            <v>537046</v>
          </cell>
          <cell r="AC848">
            <v>537046</v>
          </cell>
        </row>
        <row r="849">
          <cell r="R849">
            <v>340757</v>
          </cell>
          <cell r="S849">
            <v>340757</v>
          </cell>
          <cell r="T849">
            <v>380583</v>
          </cell>
          <cell r="U849">
            <v>380583</v>
          </cell>
          <cell r="V849">
            <v>380583</v>
          </cell>
          <cell r="W849">
            <v>616371</v>
          </cell>
          <cell r="X849">
            <v>616371</v>
          </cell>
          <cell r="Y849">
            <v>616371</v>
          </cell>
          <cell r="Z849">
            <v>614370</v>
          </cell>
          <cell r="AA849">
            <v>614370</v>
          </cell>
          <cell r="AB849">
            <v>614370</v>
          </cell>
          <cell r="AC849">
            <v>962562</v>
          </cell>
        </row>
        <row r="850">
          <cell r="R850">
            <v>16000</v>
          </cell>
          <cell r="S850">
            <v>16000</v>
          </cell>
          <cell r="T850">
            <v>0</v>
          </cell>
          <cell r="U850">
            <v>0</v>
          </cell>
          <cell r="V850">
            <v>0</v>
          </cell>
          <cell r="W850">
            <v>0</v>
          </cell>
          <cell r="X850">
            <v>0</v>
          </cell>
          <cell r="Y850">
            <v>0</v>
          </cell>
          <cell r="Z850">
            <v>0</v>
          </cell>
          <cell r="AA850">
            <v>0</v>
          </cell>
          <cell r="AB850">
            <v>0</v>
          </cell>
          <cell r="AC850">
            <v>0</v>
          </cell>
        </row>
        <row r="851">
          <cell r="R851">
            <v>863861</v>
          </cell>
          <cell r="S851">
            <v>863861</v>
          </cell>
          <cell r="T851">
            <v>863861</v>
          </cell>
          <cell r="U851">
            <v>863861</v>
          </cell>
          <cell r="V851">
            <v>863861</v>
          </cell>
          <cell r="W851">
            <v>863861</v>
          </cell>
          <cell r="X851">
            <v>863861</v>
          </cell>
          <cell r="Y851">
            <v>863861</v>
          </cell>
          <cell r="Z851">
            <v>863861</v>
          </cell>
          <cell r="AA851">
            <v>863861</v>
          </cell>
          <cell r="AB851">
            <v>863861</v>
          </cell>
          <cell r="AC851">
            <v>0</v>
          </cell>
        </row>
        <row r="852">
          <cell r="R852">
            <v>0</v>
          </cell>
          <cell r="S852">
            <v>0</v>
          </cell>
          <cell r="T852">
            <v>0</v>
          </cell>
          <cell r="U852">
            <v>0</v>
          </cell>
          <cell r="V852">
            <v>0</v>
          </cell>
          <cell r="W852">
            <v>0</v>
          </cell>
          <cell r="X852">
            <v>0</v>
          </cell>
          <cell r="Y852">
            <v>0</v>
          </cell>
          <cell r="Z852">
            <v>0</v>
          </cell>
          <cell r="AA852">
            <v>0</v>
          </cell>
          <cell r="AB852">
            <v>0</v>
          </cell>
          <cell r="AC852">
            <v>0</v>
          </cell>
        </row>
        <row r="853">
          <cell r="R853">
            <v>14000</v>
          </cell>
          <cell r="S853">
            <v>14000</v>
          </cell>
          <cell r="T853">
            <v>0</v>
          </cell>
          <cell r="U853">
            <v>0</v>
          </cell>
          <cell r="V853">
            <v>0</v>
          </cell>
          <cell r="W853">
            <v>0</v>
          </cell>
          <cell r="X853">
            <v>0</v>
          </cell>
          <cell r="Y853">
            <v>0</v>
          </cell>
          <cell r="Z853">
            <v>0</v>
          </cell>
          <cell r="AA853">
            <v>0</v>
          </cell>
          <cell r="AB853">
            <v>0</v>
          </cell>
          <cell r="AC853">
            <v>3000</v>
          </cell>
        </row>
        <row r="854">
          <cell r="R854">
            <v>0</v>
          </cell>
          <cell r="S854">
            <v>0</v>
          </cell>
          <cell r="T854">
            <v>0</v>
          </cell>
          <cell r="U854">
            <v>0</v>
          </cell>
          <cell r="V854">
            <v>0</v>
          </cell>
          <cell r="W854">
            <v>0</v>
          </cell>
          <cell r="X854">
            <v>0</v>
          </cell>
          <cell r="Y854">
            <v>0</v>
          </cell>
          <cell r="Z854">
            <v>0</v>
          </cell>
          <cell r="AA854">
            <v>0</v>
          </cell>
          <cell r="AB854">
            <v>0</v>
          </cell>
          <cell r="AC854">
            <v>0</v>
          </cell>
        </row>
        <row r="855">
          <cell r="R855">
            <v>159437</v>
          </cell>
          <cell r="S855">
            <v>159437</v>
          </cell>
          <cell r="T855">
            <v>159437</v>
          </cell>
          <cell r="U855">
            <v>159437</v>
          </cell>
          <cell r="V855">
            <v>159437</v>
          </cell>
          <cell r="W855">
            <v>159437</v>
          </cell>
          <cell r="X855">
            <v>159437</v>
          </cell>
          <cell r="Y855">
            <v>159437</v>
          </cell>
          <cell r="Z855">
            <v>159437</v>
          </cell>
          <cell r="AA855">
            <v>159437</v>
          </cell>
          <cell r="AB855">
            <v>159437</v>
          </cell>
          <cell r="AC855">
            <v>159437</v>
          </cell>
        </row>
        <row r="856">
          <cell r="R856">
            <v>156000</v>
          </cell>
          <cell r="S856">
            <v>156000</v>
          </cell>
          <cell r="T856">
            <v>1000</v>
          </cell>
          <cell r="U856">
            <v>1000</v>
          </cell>
          <cell r="V856">
            <v>1000</v>
          </cell>
          <cell r="W856">
            <v>394000</v>
          </cell>
          <cell r="X856">
            <v>394000</v>
          </cell>
          <cell r="Y856">
            <v>394000</v>
          </cell>
          <cell r="Z856">
            <v>396586</v>
          </cell>
          <cell r="AA856">
            <v>396586</v>
          </cell>
          <cell r="AB856">
            <v>396586</v>
          </cell>
          <cell r="AC856">
            <v>427586</v>
          </cell>
        </row>
        <row r="857">
          <cell r="R857">
            <v>-7000</v>
          </cell>
          <cell r="S857">
            <v>-7000</v>
          </cell>
          <cell r="T857">
            <v>-7000</v>
          </cell>
          <cell r="U857">
            <v>-7000</v>
          </cell>
          <cell r="V857">
            <v>-7000</v>
          </cell>
          <cell r="W857">
            <v>-7000</v>
          </cell>
          <cell r="X857">
            <v>-7000</v>
          </cell>
          <cell r="Y857">
            <v>-7000</v>
          </cell>
          <cell r="Z857">
            <v>-7000</v>
          </cell>
          <cell r="AA857">
            <v>-7000</v>
          </cell>
          <cell r="AB857">
            <v>-7000</v>
          </cell>
          <cell r="AC857">
            <v>0</v>
          </cell>
        </row>
        <row r="858">
          <cell r="R858">
            <v>0</v>
          </cell>
          <cell r="S858">
            <v>0</v>
          </cell>
          <cell r="T858">
            <v>0</v>
          </cell>
          <cell r="U858">
            <v>0</v>
          </cell>
          <cell r="V858">
            <v>0</v>
          </cell>
          <cell r="W858">
            <v>0</v>
          </cell>
          <cell r="X858">
            <v>0</v>
          </cell>
          <cell r="Y858">
            <v>0</v>
          </cell>
          <cell r="Z858">
            <v>0</v>
          </cell>
          <cell r="AA858">
            <v>0</v>
          </cell>
          <cell r="AB858">
            <v>0</v>
          </cell>
          <cell r="AC858">
            <v>0</v>
          </cell>
        </row>
        <row r="859">
          <cell r="R859">
            <v>12777000</v>
          </cell>
          <cell r="S859">
            <v>12777000</v>
          </cell>
          <cell r="T859">
            <v>12777000</v>
          </cell>
          <cell r="U859">
            <v>12777000</v>
          </cell>
          <cell r="V859">
            <v>12777000</v>
          </cell>
          <cell r="W859">
            <v>12777000</v>
          </cell>
          <cell r="X859">
            <v>12777000</v>
          </cell>
          <cell r="Y859">
            <v>12777000</v>
          </cell>
          <cell r="Z859">
            <v>-699695</v>
          </cell>
          <cell r="AA859">
            <v>-699695</v>
          </cell>
          <cell r="AB859">
            <v>-699695</v>
          </cell>
          <cell r="AC859">
            <v>-699695</v>
          </cell>
        </row>
        <row r="860">
          <cell r="R860">
            <v>1044000</v>
          </cell>
          <cell r="S860">
            <v>1044000</v>
          </cell>
          <cell r="T860">
            <v>1044000</v>
          </cell>
          <cell r="U860">
            <v>1044000</v>
          </cell>
          <cell r="V860">
            <v>1044000</v>
          </cell>
          <cell r="W860">
            <v>1044000</v>
          </cell>
          <cell r="X860">
            <v>1044000</v>
          </cell>
          <cell r="Y860">
            <v>1044000</v>
          </cell>
          <cell r="Z860">
            <v>0</v>
          </cell>
          <cell r="AA860">
            <v>0</v>
          </cell>
          <cell r="AB860">
            <v>0</v>
          </cell>
          <cell r="AC860">
            <v>0</v>
          </cell>
        </row>
        <row r="861">
          <cell r="R861">
            <v>5292000</v>
          </cell>
          <cell r="S861">
            <v>5292000</v>
          </cell>
          <cell r="T861">
            <v>5292000</v>
          </cell>
          <cell r="U861">
            <v>5292000</v>
          </cell>
          <cell r="V861">
            <v>5292000</v>
          </cell>
          <cell r="W861">
            <v>5292000</v>
          </cell>
          <cell r="X861">
            <v>5292000</v>
          </cell>
          <cell r="Y861">
            <v>5292000</v>
          </cell>
          <cell r="Z861">
            <v>0</v>
          </cell>
          <cell r="AA861">
            <v>0</v>
          </cell>
          <cell r="AB861">
            <v>0</v>
          </cell>
          <cell r="AC861">
            <v>0</v>
          </cell>
        </row>
        <row r="862">
          <cell r="R862">
            <v>863211</v>
          </cell>
          <cell r="S862">
            <v>863211</v>
          </cell>
          <cell r="T862">
            <v>863211</v>
          </cell>
          <cell r="U862">
            <v>863211</v>
          </cell>
          <cell r="V862">
            <v>863211</v>
          </cell>
          <cell r="W862">
            <v>863211</v>
          </cell>
          <cell r="X862">
            <v>863211</v>
          </cell>
          <cell r="Y862">
            <v>863211</v>
          </cell>
          <cell r="Z862">
            <v>863211</v>
          </cell>
          <cell r="AA862">
            <v>863211</v>
          </cell>
          <cell r="AB862">
            <v>3270608</v>
          </cell>
          <cell r="AC862">
            <v>3270608</v>
          </cell>
        </row>
        <row r="863">
          <cell r="R863">
            <v>30097</v>
          </cell>
          <cell r="S863">
            <v>30097</v>
          </cell>
          <cell r="T863">
            <v>35097</v>
          </cell>
          <cell r="U863">
            <v>35097</v>
          </cell>
          <cell r="V863">
            <v>35097</v>
          </cell>
          <cell r="W863">
            <v>42097</v>
          </cell>
          <cell r="X863">
            <v>42097</v>
          </cell>
          <cell r="Y863">
            <v>42097</v>
          </cell>
          <cell r="Z863">
            <v>72918</v>
          </cell>
          <cell r="AA863">
            <v>72918</v>
          </cell>
          <cell r="AB863">
            <v>72918</v>
          </cell>
          <cell r="AC863">
            <v>82918</v>
          </cell>
        </row>
        <row r="864">
          <cell r="AC864">
            <v>526000</v>
          </cell>
        </row>
        <row r="865">
          <cell r="R865">
            <v>448000</v>
          </cell>
          <cell r="S865">
            <v>448000</v>
          </cell>
          <cell r="T865">
            <v>448000</v>
          </cell>
          <cell r="U865">
            <v>448000</v>
          </cell>
          <cell r="V865">
            <v>448000</v>
          </cell>
          <cell r="W865">
            <v>448000</v>
          </cell>
          <cell r="X865">
            <v>448000</v>
          </cell>
          <cell r="Y865">
            <v>448000</v>
          </cell>
          <cell r="Z865">
            <v>-726946</v>
          </cell>
          <cell r="AA865">
            <v>-726946</v>
          </cell>
          <cell r="AB865">
            <v>-726946</v>
          </cell>
          <cell r="AC865">
            <v>-726946</v>
          </cell>
        </row>
        <row r="866">
          <cell r="R866">
            <v>601000</v>
          </cell>
          <cell r="S866">
            <v>601000</v>
          </cell>
          <cell r="T866">
            <v>601000</v>
          </cell>
          <cell r="U866">
            <v>601000</v>
          </cell>
          <cell r="V866">
            <v>601000</v>
          </cell>
          <cell r="W866">
            <v>601000</v>
          </cell>
          <cell r="X866">
            <v>601000</v>
          </cell>
          <cell r="Y866">
            <v>601000</v>
          </cell>
          <cell r="Z866">
            <v>601000</v>
          </cell>
          <cell r="AA866">
            <v>601000</v>
          </cell>
          <cell r="AB866">
            <v>601000</v>
          </cell>
          <cell r="AC866">
            <v>0</v>
          </cell>
        </row>
        <row r="867">
          <cell r="R867">
            <v>0</v>
          </cell>
          <cell r="S867">
            <v>0</v>
          </cell>
          <cell r="T867">
            <v>0</v>
          </cell>
          <cell r="U867">
            <v>0</v>
          </cell>
          <cell r="V867">
            <v>0</v>
          </cell>
          <cell r="W867">
            <v>0</v>
          </cell>
          <cell r="X867">
            <v>0</v>
          </cell>
          <cell r="Y867">
            <v>0</v>
          </cell>
          <cell r="Z867">
            <v>245000</v>
          </cell>
          <cell r="AA867">
            <v>245000</v>
          </cell>
          <cell r="AB867">
            <v>245000</v>
          </cell>
          <cell r="AC867">
            <v>245000</v>
          </cell>
        </row>
        <row r="868">
          <cell r="R868">
            <v>22000</v>
          </cell>
          <cell r="S868">
            <v>9000</v>
          </cell>
          <cell r="T868">
            <v>-24000</v>
          </cell>
          <cell r="U868">
            <v>-93000</v>
          </cell>
          <cell r="V868">
            <v>-81000</v>
          </cell>
          <cell r="W868">
            <v>-105000</v>
          </cell>
          <cell r="X868">
            <v>-132000</v>
          </cell>
          <cell r="Y868">
            <v>-159000</v>
          </cell>
          <cell r="Z868">
            <v>62967</v>
          </cell>
          <cell r="AA868">
            <v>33967</v>
          </cell>
          <cell r="AB868">
            <v>118967</v>
          </cell>
          <cell r="AC868">
            <v>148967</v>
          </cell>
        </row>
        <row r="869">
          <cell r="Z869">
            <v>805234</v>
          </cell>
          <cell r="AA869">
            <v>805234</v>
          </cell>
          <cell r="AB869">
            <v>805234</v>
          </cell>
          <cell r="AC869">
            <v>893234</v>
          </cell>
        </row>
        <row r="870">
          <cell r="Z870">
            <v>117818</v>
          </cell>
          <cell r="AA870">
            <v>117818</v>
          </cell>
          <cell r="AB870">
            <v>117818</v>
          </cell>
          <cell r="AC870">
            <v>227818</v>
          </cell>
        </row>
        <row r="871">
          <cell r="R871">
            <v>49000</v>
          </cell>
          <cell r="S871">
            <v>98000</v>
          </cell>
          <cell r="T871">
            <v>147000</v>
          </cell>
          <cell r="U871">
            <v>196000</v>
          </cell>
          <cell r="V871">
            <v>245000</v>
          </cell>
          <cell r="W871">
            <v>-910000</v>
          </cell>
          <cell r="X871">
            <v>-910000</v>
          </cell>
          <cell r="Y871">
            <v>-910000</v>
          </cell>
          <cell r="Z871">
            <v>0</v>
          </cell>
          <cell r="AA871">
            <v>0</v>
          </cell>
          <cell r="AB871">
            <v>0</v>
          </cell>
          <cell r="AC871">
            <v>0</v>
          </cell>
        </row>
        <row r="872">
          <cell r="R872">
            <v>0</v>
          </cell>
          <cell r="S872">
            <v>0</v>
          </cell>
          <cell r="T872">
            <v>2000</v>
          </cell>
          <cell r="U872">
            <v>2000</v>
          </cell>
          <cell r="V872">
            <v>2000</v>
          </cell>
          <cell r="W872">
            <v>4000</v>
          </cell>
          <cell r="X872">
            <v>4000</v>
          </cell>
          <cell r="Y872">
            <v>4000</v>
          </cell>
          <cell r="Z872">
            <v>447324</v>
          </cell>
          <cell r="AA872">
            <v>447324</v>
          </cell>
          <cell r="AB872">
            <v>447324</v>
          </cell>
          <cell r="AC872">
            <v>452324</v>
          </cell>
        </row>
        <row r="873">
          <cell r="R873">
            <v>0</v>
          </cell>
          <cell r="S873">
            <v>0</v>
          </cell>
          <cell r="T873">
            <v>-24000</v>
          </cell>
          <cell r="U873">
            <v>-24000</v>
          </cell>
          <cell r="V873">
            <v>-24000</v>
          </cell>
          <cell r="W873">
            <v>108000</v>
          </cell>
          <cell r="X873">
            <v>108000</v>
          </cell>
          <cell r="Y873">
            <v>108000</v>
          </cell>
          <cell r="Z873">
            <v>0</v>
          </cell>
          <cell r="AA873">
            <v>0</v>
          </cell>
          <cell r="AB873">
            <v>0</v>
          </cell>
          <cell r="AC873">
            <v>0</v>
          </cell>
        </row>
        <row r="874">
          <cell r="R874">
            <v>0</v>
          </cell>
          <cell r="S874">
            <v>0</v>
          </cell>
          <cell r="T874">
            <v>2000</v>
          </cell>
          <cell r="U874">
            <v>2000</v>
          </cell>
          <cell r="V874">
            <v>2000</v>
          </cell>
          <cell r="W874">
            <v>3000</v>
          </cell>
          <cell r="X874">
            <v>3000</v>
          </cell>
          <cell r="Y874">
            <v>3000</v>
          </cell>
          <cell r="Z874">
            <v>0</v>
          </cell>
          <cell r="AA874">
            <v>0</v>
          </cell>
          <cell r="AB874">
            <v>0</v>
          </cell>
          <cell r="AC874">
            <v>0</v>
          </cell>
        </row>
        <row r="875">
          <cell r="R875">
            <v>52000</v>
          </cell>
          <cell r="S875">
            <v>57000</v>
          </cell>
          <cell r="T875">
            <v>98000</v>
          </cell>
          <cell r="U875">
            <v>121000</v>
          </cell>
          <cell r="V875">
            <v>367000</v>
          </cell>
          <cell r="W875">
            <v>369000</v>
          </cell>
          <cell r="X875">
            <v>374000</v>
          </cell>
          <cell r="Y875">
            <v>379000</v>
          </cell>
          <cell r="Z875">
            <v>509000</v>
          </cell>
          <cell r="AA875">
            <v>543000</v>
          </cell>
          <cell r="AB875">
            <v>643000</v>
          </cell>
          <cell r="AC875">
            <v>690000</v>
          </cell>
        </row>
        <row r="876">
          <cell r="R876">
            <v>-90000</v>
          </cell>
          <cell r="S876">
            <v>-180000</v>
          </cell>
          <cell r="T876">
            <v>-270000</v>
          </cell>
          <cell r="U876">
            <v>-360000</v>
          </cell>
          <cell r="V876">
            <v>-450000</v>
          </cell>
          <cell r="W876">
            <v>-542000</v>
          </cell>
          <cell r="X876">
            <v>-589000</v>
          </cell>
          <cell r="Y876">
            <v>-673000</v>
          </cell>
          <cell r="Z876">
            <v>0</v>
          </cell>
          <cell r="AA876">
            <v>0</v>
          </cell>
          <cell r="AB876">
            <v>0</v>
          </cell>
          <cell r="AC876">
            <v>0</v>
          </cell>
        </row>
        <row r="877">
          <cell r="R877">
            <v>0</v>
          </cell>
          <cell r="S877">
            <v>0</v>
          </cell>
          <cell r="T877">
            <v>-114000</v>
          </cell>
          <cell r="U877">
            <v>-114000</v>
          </cell>
          <cell r="V877">
            <v>-114000</v>
          </cell>
          <cell r="W877">
            <v>-232000</v>
          </cell>
          <cell r="X877">
            <v>-232000</v>
          </cell>
          <cell r="Y877">
            <v>-232000</v>
          </cell>
          <cell r="Z877">
            <v>-2606240</v>
          </cell>
          <cell r="AA877">
            <v>-2606240</v>
          </cell>
          <cell r="AB877">
            <v>-2606240</v>
          </cell>
          <cell r="AC877">
            <v>-3121240</v>
          </cell>
        </row>
        <row r="878">
          <cell r="R878">
            <v>8000</v>
          </cell>
          <cell r="S878">
            <v>15000</v>
          </cell>
          <cell r="T878">
            <v>-180000</v>
          </cell>
          <cell r="U878">
            <v>-242000</v>
          </cell>
          <cell r="V878">
            <v>-296000</v>
          </cell>
          <cell r="W878">
            <v>-350000</v>
          </cell>
          <cell r="X878">
            <v>-405000</v>
          </cell>
          <cell r="Y878">
            <v>-462000</v>
          </cell>
          <cell r="Z878">
            <v>-2039616</v>
          </cell>
          <cell r="AA878">
            <v>-2096616</v>
          </cell>
          <cell r="AB878">
            <v>-1908616</v>
          </cell>
          <cell r="AC878">
            <v>-1973616</v>
          </cell>
        </row>
        <row r="879">
          <cell r="R879">
            <v>50000</v>
          </cell>
          <cell r="S879">
            <v>100000</v>
          </cell>
          <cell r="T879">
            <v>150000</v>
          </cell>
          <cell r="U879">
            <v>200000</v>
          </cell>
          <cell r="V879">
            <v>250000</v>
          </cell>
          <cell r="W879">
            <v>300000</v>
          </cell>
          <cell r="X879">
            <v>350000</v>
          </cell>
          <cell r="Y879">
            <v>400000</v>
          </cell>
          <cell r="Z879">
            <v>-1464596</v>
          </cell>
          <cell r="AA879">
            <v>-1414596</v>
          </cell>
          <cell r="AB879">
            <v>-1364596</v>
          </cell>
          <cell r="AC879">
            <v>-1349596</v>
          </cell>
        </row>
        <row r="880">
          <cell r="R880">
            <v>15000</v>
          </cell>
          <cell r="S880">
            <v>13000</v>
          </cell>
          <cell r="T880">
            <v>21000</v>
          </cell>
          <cell r="U880">
            <v>28000</v>
          </cell>
          <cell r="V880">
            <v>-262000</v>
          </cell>
          <cell r="W880">
            <v>-21000</v>
          </cell>
          <cell r="X880">
            <v>-33000</v>
          </cell>
          <cell r="Y880">
            <v>-21000</v>
          </cell>
          <cell r="Z880">
            <v>-577173</v>
          </cell>
          <cell r="AA880">
            <v>-651173</v>
          </cell>
          <cell r="AB880">
            <v>-693173</v>
          </cell>
          <cell r="AC880">
            <v>-783173</v>
          </cell>
        </row>
        <row r="881">
          <cell r="R881">
            <v>-4000</v>
          </cell>
          <cell r="S881">
            <v>-8000</v>
          </cell>
          <cell r="T881">
            <v>-12000</v>
          </cell>
          <cell r="U881">
            <v>-16000</v>
          </cell>
          <cell r="V881">
            <v>-20000</v>
          </cell>
          <cell r="W881">
            <v>-24000</v>
          </cell>
          <cell r="X881">
            <v>-28000</v>
          </cell>
          <cell r="Y881">
            <v>-32000</v>
          </cell>
          <cell r="Z881">
            <v>0</v>
          </cell>
          <cell r="AA881">
            <v>0</v>
          </cell>
          <cell r="AB881">
            <v>0</v>
          </cell>
          <cell r="AC881">
            <v>0</v>
          </cell>
        </row>
        <row r="882">
          <cell r="R882">
            <v>-859037900</v>
          </cell>
          <cell r="S882">
            <v>-859037900</v>
          </cell>
          <cell r="T882">
            <v>-859037900</v>
          </cell>
          <cell r="U882">
            <v>-859037900</v>
          </cell>
          <cell r="V882">
            <v>-859037900</v>
          </cell>
          <cell r="W882">
            <v>-859037900</v>
          </cell>
          <cell r="X882">
            <v>-859037900</v>
          </cell>
          <cell r="Y882">
            <v>-859037900</v>
          </cell>
          <cell r="Z882">
            <v>-859037900</v>
          </cell>
          <cell r="AA882">
            <v>-859037900</v>
          </cell>
          <cell r="AB882">
            <v>-859037900</v>
          </cell>
          <cell r="AC882">
            <v>-859037900</v>
          </cell>
        </row>
        <row r="883">
          <cell r="R883">
            <v>0</v>
          </cell>
          <cell r="S883">
            <v>0</v>
          </cell>
          <cell r="T883">
            <v>0</v>
          </cell>
          <cell r="U883">
            <v>0</v>
          </cell>
          <cell r="V883">
            <v>0</v>
          </cell>
          <cell r="W883">
            <v>0</v>
          </cell>
          <cell r="X883">
            <v>0</v>
          </cell>
          <cell r="Y883">
            <v>0</v>
          </cell>
          <cell r="Z883">
            <v>0</v>
          </cell>
          <cell r="AA883">
            <v>0</v>
          </cell>
          <cell r="AB883">
            <v>0</v>
          </cell>
          <cell r="AC883">
            <v>0</v>
          </cell>
        </row>
        <row r="884">
          <cell r="R884">
            <v>0</v>
          </cell>
          <cell r="S884">
            <v>0</v>
          </cell>
          <cell r="T884">
            <v>0</v>
          </cell>
          <cell r="U884">
            <v>0</v>
          </cell>
          <cell r="V884">
            <v>0</v>
          </cell>
          <cell r="W884">
            <v>0</v>
          </cell>
          <cell r="X884">
            <v>0</v>
          </cell>
          <cell r="Y884">
            <v>0</v>
          </cell>
          <cell r="Z884">
            <v>0</v>
          </cell>
          <cell r="AA884">
            <v>0</v>
          </cell>
          <cell r="AB884">
            <v>0</v>
          </cell>
          <cell r="AC884">
            <v>0</v>
          </cell>
        </row>
        <row r="885">
          <cell r="R885">
            <v>0</v>
          </cell>
          <cell r="S885">
            <v>0</v>
          </cell>
          <cell r="T885">
            <v>0</v>
          </cell>
          <cell r="U885">
            <v>0</v>
          </cell>
          <cell r="V885">
            <v>0</v>
          </cell>
          <cell r="W885">
            <v>0</v>
          </cell>
          <cell r="X885">
            <v>0</v>
          </cell>
          <cell r="Y885">
            <v>0</v>
          </cell>
          <cell r="Z885">
            <v>0</v>
          </cell>
          <cell r="AA885">
            <v>0</v>
          </cell>
          <cell r="AB885">
            <v>0</v>
          </cell>
          <cell r="AC885">
            <v>0</v>
          </cell>
        </row>
        <row r="886">
          <cell r="R886">
            <v>0</v>
          </cell>
          <cell r="S886">
            <v>0</v>
          </cell>
          <cell r="T886">
            <v>0</v>
          </cell>
          <cell r="U886">
            <v>0</v>
          </cell>
          <cell r="V886">
            <v>0</v>
          </cell>
          <cell r="W886">
            <v>0</v>
          </cell>
          <cell r="X886">
            <v>0</v>
          </cell>
          <cell r="Y886">
            <v>0</v>
          </cell>
          <cell r="Z886">
            <v>0</v>
          </cell>
          <cell r="AA886">
            <v>0</v>
          </cell>
          <cell r="AB886">
            <v>0</v>
          </cell>
          <cell r="AC886">
            <v>0</v>
          </cell>
        </row>
        <row r="887">
          <cell r="R887">
            <v>0</v>
          </cell>
          <cell r="S887">
            <v>0</v>
          </cell>
          <cell r="T887">
            <v>0</v>
          </cell>
          <cell r="U887">
            <v>0</v>
          </cell>
          <cell r="V887">
            <v>0</v>
          </cell>
          <cell r="W887">
            <v>0</v>
          </cell>
          <cell r="X887">
            <v>0</v>
          </cell>
          <cell r="Y887">
            <v>0</v>
          </cell>
          <cell r="Z887">
            <v>0</v>
          </cell>
          <cell r="AA887">
            <v>0</v>
          </cell>
          <cell r="AB887">
            <v>0</v>
          </cell>
          <cell r="AC887">
            <v>0</v>
          </cell>
        </row>
        <row r="888">
          <cell r="R888">
            <v>0</v>
          </cell>
          <cell r="S888">
            <v>0</v>
          </cell>
          <cell r="T888">
            <v>0</v>
          </cell>
          <cell r="U888">
            <v>0</v>
          </cell>
          <cell r="V888">
            <v>0</v>
          </cell>
          <cell r="W888">
            <v>0</v>
          </cell>
          <cell r="X888">
            <v>0</v>
          </cell>
          <cell r="Y888">
            <v>0</v>
          </cell>
          <cell r="Z888">
            <v>0</v>
          </cell>
          <cell r="AA888">
            <v>0</v>
          </cell>
          <cell r="AB888">
            <v>0</v>
          </cell>
          <cell r="AC888">
            <v>0</v>
          </cell>
        </row>
        <row r="889">
          <cell r="R889">
            <v>0</v>
          </cell>
          <cell r="S889">
            <v>0</v>
          </cell>
          <cell r="T889">
            <v>0</v>
          </cell>
          <cell r="U889">
            <v>0</v>
          </cell>
          <cell r="V889">
            <v>0</v>
          </cell>
          <cell r="W889">
            <v>0</v>
          </cell>
          <cell r="X889">
            <v>0</v>
          </cell>
          <cell r="Y889">
            <v>0</v>
          </cell>
          <cell r="Z889">
            <v>0</v>
          </cell>
          <cell r="AA889">
            <v>0</v>
          </cell>
          <cell r="AB889">
            <v>0</v>
          </cell>
          <cell r="AC889">
            <v>0</v>
          </cell>
        </row>
        <row r="890">
          <cell r="R890">
            <v>-122847945.22</v>
          </cell>
          <cell r="S890">
            <v>-122847945.22</v>
          </cell>
          <cell r="T890">
            <v>-122847945.22</v>
          </cell>
          <cell r="U890">
            <v>-122847945.22</v>
          </cell>
          <cell r="V890">
            <v>-122847945.22</v>
          </cell>
          <cell r="W890">
            <v>-122847945.22</v>
          </cell>
          <cell r="X890">
            <v>-122847945.22</v>
          </cell>
          <cell r="Y890">
            <v>-122847945.22</v>
          </cell>
          <cell r="Z890">
            <v>-122847945.22</v>
          </cell>
          <cell r="AA890">
            <v>-122847945.22</v>
          </cell>
          <cell r="AB890">
            <v>-122847945.22</v>
          </cell>
          <cell r="AC890">
            <v>-122847945.22</v>
          </cell>
        </row>
        <row r="891">
          <cell r="R891">
            <v>-338395484.31</v>
          </cell>
          <cell r="S891">
            <v>-338395484.31</v>
          </cell>
          <cell r="T891">
            <v>-338395484.31</v>
          </cell>
          <cell r="U891">
            <v>-338395484.31</v>
          </cell>
          <cell r="V891">
            <v>-338395484.31</v>
          </cell>
          <cell r="W891">
            <v>-338395484.31</v>
          </cell>
          <cell r="X891">
            <v>-338395484.31</v>
          </cell>
          <cell r="Y891">
            <v>-338395484.31</v>
          </cell>
          <cell r="Z891">
            <v>-338395484.31</v>
          </cell>
          <cell r="AA891">
            <v>-338395484.31</v>
          </cell>
          <cell r="AB891">
            <v>-338395484.31</v>
          </cell>
          <cell r="AC891">
            <v>-338395484.31</v>
          </cell>
        </row>
        <row r="892">
          <cell r="R892">
            <v>-16901820.34</v>
          </cell>
          <cell r="S892">
            <v>-16901820.34</v>
          </cell>
          <cell r="T892">
            <v>-16901820.34</v>
          </cell>
          <cell r="U892">
            <v>-16901820.34</v>
          </cell>
          <cell r="V892">
            <v>-16901820.34</v>
          </cell>
          <cell r="W892">
            <v>-16901820.34</v>
          </cell>
          <cell r="X892">
            <v>-16901820.34</v>
          </cell>
          <cell r="Y892">
            <v>-16901820.34</v>
          </cell>
          <cell r="Z892">
            <v>-16901820.34</v>
          </cell>
          <cell r="AA892">
            <v>-16901820.34</v>
          </cell>
          <cell r="AB892">
            <v>-16901820.34</v>
          </cell>
          <cell r="AC892">
            <v>-16901820.34</v>
          </cell>
        </row>
        <row r="893">
          <cell r="R893">
            <v>-337.5</v>
          </cell>
          <cell r="S893">
            <v>-337.5</v>
          </cell>
          <cell r="T893">
            <v>-337.5</v>
          </cell>
          <cell r="U893">
            <v>-337.5</v>
          </cell>
          <cell r="V893">
            <v>-337.5</v>
          </cell>
          <cell r="W893">
            <v>-337.5</v>
          </cell>
          <cell r="X893">
            <v>-337.5</v>
          </cell>
          <cell r="Y893">
            <v>-337.5</v>
          </cell>
          <cell r="Z893">
            <v>-337.5</v>
          </cell>
          <cell r="AA893">
            <v>-337.5</v>
          </cell>
          <cell r="AB893">
            <v>-337.5</v>
          </cell>
          <cell r="AC893">
            <v>-337.5</v>
          </cell>
        </row>
        <row r="894">
          <cell r="R894">
            <v>-136260519.41</v>
          </cell>
          <cell r="S894">
            <v>-136577010.22</v>
          </cell>
          <cell r="T894">
            <v>-136924719.48</v>
          </cell>
          <cell r="U894">
            <v>-137283911.02</v>
          </cell>
          <cell r="V894">
            <v>-137601920.41</v>
          </cell>
          <cell r="W894">
            <v>-138486889.63</v>
          </cell>
          <cell r="X894">
            <v>-138804946.22</v>
          </cell>
          <cell r="Y894">
            <v>-139063395.76</v>
          </cell>
          <cell r="Z894">
            <v>-139476265.51</v>
          </cell>
          <cell r="AA894">
            <v>-139746289.34</v>
          </cell>
          <cell r="AB894">
            <v>-139977639.15</v>
          </cell>
          <cell r="AC894">
            <v>-140901148.61</v>
          </cell>
        </row>
        <row r="895">
          <cell r="R895">
            <v>0</v>
          </cell>
          <cell r="S895">
            <v>0</v>
          </cell>
          <cell r="T895">
            <v>0</v>
          </cell>
          <cell r="U895">
            <v>0</v>
          </cell>
          <cell r="V895">
            <v>0</v>
          </cell>
          <cell r="W895">
            <v>0</v>
          </cell>
          <cell r="X895">
            <v>0</v>
          </cell>
          <cell r="Y895">
            <v>0</v>
          </cell>
          <cell r="Z895">
            <v>0</v>
          </cell>
          <cell r="AA895">
            <v>0</v>
          </cell>
          <cell r="AB895">
            <v>0</v>
          </cell>
          <cell r="AC895">
            <v>0</v>
          </cell>
        </row>
        <row r="896">
          <cell r="R896">
            <v>0</v>
          </cell>
          <cell r="S896">
            <v>0</v>
          </cell>
          <cell r="T896">
            <v>0</v>
          </cell>
          <cell r="U896">
            <v>0</v>
          </cell>
          <cell r="V896">
            <v>0</v>
          </cell>
          <cell r="W896">
            <v>0</v>
          </cell>
          <cell r="X896">
            <v>0</v>
          </cell>
          <cell r="Y896">
            <v>0</v>
          </cell>
          <cell r="Z896">
            <v>0</v>
          </cell>
          <cell r="AA896">
            <v>0</v>
          </cell>
          <cell r="AB896">
            <v>0</v>
          </cell>
          <cell r="AC896">
            <v>0</v>
          </cell>
        </row>
        <row r="897">
          <cell r="R897">
            <v>0</v>
          </cell>
          <cell r="S897">
            <v>0</v>
          </cell>
          <cell r="T897">
            <v>0</v>
          </cell>
          <cell r="U897">
            <v>0</v>
          </cell>
          <cell r="V897">
            <v>0</v>
          </cell>
          <cell r="W897">
            <v>0</v>
          </cell>
          <cell r="X897">
            <v>0</v>
          </cell>
          <cell r="Y897">
            <v>0</v>
          </cell>
          <cell r="Z897">
            <v>0</v>
          </cell>
          <cell r="AA897">
            <v>0</v>
          </cell>
          <cell r="AB897">
            <v>0</v>
          </cell>
          <cell r="AC897">
            <v>0</v>
          </cell>
        </row>
        <row r="898">
          <cell r="R898">
            <v>0</v>
          </cell>
          <cell r="S898">
            <v>0</v>
          </cell>
          <cell r="T898">
            <v>0</v>
          </cell>
          <cell r="U898">
            <v>0</v>
          </cell>
          <cell r="V898">
            <v>0</v>
          </cell>
          <cell r="W898">
            <v>0</v>
          </cell>
          <cell r="X898">
            <v>0</v>
          </cell>
          <cell r="Y898">
            <v>0</v>
          </cell>
          <cell r="Z898">
            <v>0</v>
          </cell>
          <cell r="AA898">
            <v>0</v>
          </cell>
          <cell r="AB898">
            <v>0</v>
          </cell>
          <cell r="AC898">
            <v>0</v>
          </cell>
        </row>
        <row r="899">
          <cell r="R899">
            <v>0</v>
          </cell>
          <cell r="S899">
            <v>0</v>
          </cell>
          <cell r="T899">
            <v>0</v>
          </cell>
          <cell r="U899">
            <v>0</v>
          </cell>
          <cell r="V899">
            <v>0</v>
          </cell>
          <cell r="W899">
            <v>0</v>
          </cell>
          <cell r="X899">
            <v>0</v>
          </cell>
          <cell r="Y899">
            <v>0</v>
          </cell>
          <cell r="Z899">
            <v>0</v>
          </cell>
          <cell r="AA899">
            <v>0</v>
          </cell>
          <cell r="AB899">
            <v>0</v>
          </cell>
          <cell r="AC899">
            <v>0</v>
          </cell>
        </row>
        <row r="900">
          <cell r="R900">
            <v>0</v>
          </cell>
          <cell r="S900">
            <v>0</v>
          </cell>
          <cell r="T900">
            <v>0</v>
          </cell>
          <cell r="U900">
            <v>0</v>
          </cell>
          <cell r="V900">
            <v>0</v>
          </cell>
          <cell r="W900">
            <v>0</v>
          </cell>
          <cell r="X900">
            <v>0</v>
          </cell>
          <cell r="Y900">
            <v>0</v>
          </cell>
          <cell r="Z900">
            <v>0</v>
          </cell>
          <cell r="AA900">
            <v>0</v>
          </cell>
          <cell r="AB900">
            <v>0</v>
          </cell>
          <cell r="AC900">
            <v>0</v>
          </cell>
        </row>
        <row r="901">
          <cell r="R901">
            <v>2148854.72</v>
          </cell>
          <cell r="S901">
            <v>2148854.72</v>
          </cell>
          <cell r="T901">
            <v>2148854.72</v>
          </cell>
          <cell r="U901">
            <v>2148854.72</v>
          </cell>
          <cell r="V901">
            <v>2148854.72</v>
          </cell>
          <cell r="W901">
            <v>2148854.72</v>
          </cell>
          <cell r="X901">
            <v>2148854.72</v>
          </cell>
          <cell r="Y901">
            <v>2148854.72</v>
          </cell>
          <cell r="Z901">
            <v>2148854.72</v>
          </cell>
          <cell r="AA901">
            <v>2148854.72</v>
          </cell>
          <cell r="AB901">
            <v>2148854.72</v>
          </cell>
          <cell r="AC901">
            <v>2148854.72</v>
          </cell>
        </row>
        <row r="902">
          <cell r="R902">
            <v>1658853.74</v>
          </cell>
          <cell r="S902">
            <v>1658853.74</v>
          </cell>
          <cell r="T902">
            <v>1658853.74</v>
          </cell>
          <cell r="U902">
            <v>1658853.74</v>
          </cell>
          <cell r="V902">
            <v>1658853.74</v>
          </cell>
          <cell r="W902">
            <v>1658853.74</v>
          </cell>
          <cell r="X902">
            <v>1658853.74</v>
          </cell>
          <cell r="Y902">
            <v>1658853.74</v>
          </cell>
          <cell r="Z902">
            <v>1658853.74</v>
          </cell>
          <cell r="AA902">
            <v>1658853.74</v>
          </cell>
          <cell r="AB902">
            <v>1658853.74</v>
          </cell>
          <cell r="AC902">
            <v>1658853.74</v>
          </cell>
        </row>
        <row r="903">
          <cell r="R903">
            <v>4985024.68</v>
          </cell>
          <cell r="S903">
            <v>4985024.68</v>
          </cell>
          <cell r="T903">
            <v>4985024.68</v>
          </cell>
          <cell r="U903">
            <v>4985024.68</v>
          </cell>
          <cell r="V903">
            <v>4985024.68</v>
          </cell>
          <cell r="W903">
            <v>4985024.68</v>
          </cell>
          <cell r="X903">
            <v>4985024.68</v>
          </cell>
          <cell r="Y903">
            <v>4985024.68</v>
          </cell>
          <cell r="Z903">
            <v>4985024.68</v>
          </cell>
          <cell r="AA903">
            <v>4985024.68</v>
          </cell>
          <cell r="AB903">
            <v>4985024.68</v>
          </cell>
          <cell r="AC903">
            <v>4985024.68</v>
          </cell>
        </row>
        <row r="904">
          <cell r="R904">
            <v>786587.56</v>
          </cell>
          <cell r="S904">
            <v>786587.56</v>
          </cell>
          <cell r="T904">
            <v>786587.56</v>
          </cell>
          <cell r="U904">
            <v>786587.56</v>
          </cell>
          <cell r="V904">
            <v>786587.56</v>
          </cell>
          <cell r="W904">
            <v>786587.56</v>
          </cell>
          <cell r="X904">
            <v>786587.56</v>
          </cell>
          <cell r="Y904">
            <v>786587.56</v>
          </cell>
          <cell r="Z904">
            <v>786587.56</v>
          </cell>
          <cell r="AA904">
            <v>786587.56</v>
          </cell>
          <cell r="AB904">
            <v>786587.56</v>
          </cell>
          <cell r="AC904">
            <v>786587.56</v>
          </cell>
        </row>
        <row r="905">
          <cell r="R905">
            <v>-5700440</v>
          </cell>
          <cell r="S905">
            <v>-5700440</v>
          </cell>
          <cell r="T905">
            <v>-5700440</v>
          </cell>
          <cell r="U905">
            <v>-5700440</v>
          </cell>
          <cell r="V905">
            <v>-5700440</v>
          </cell>
          <cell r="W905">
            <v>-5700440</v>
          </cell>
          <cell r="X905">
            <v>-5700440</v>
          </cell>
          <cell r="Y905">
            <v>-5700440</v>
          </cell>
          <cell r="Z905">
            <v>-5700440</v>
          </cell>
          <cell r="AA905">
            <v>-5700440</v>
          </cell>
          <cell r="AB905">
            <v>-5700440</v>
          </cell>
          <cell r="AC905">
            <v>-6083160</v>
          </cell>
        </row>
        <row r="906">
          <cell r="R906">
            <v>-849343</v>
          </cell>
          <cell r="S906">
            <v>-849343</v>
          </cell>
          <cell r="T906">
            <v>-849343</v>
          </cell>
          <cell r="U906">
            <v>-849343</v>
          </cell>
          <cell r="V906">
            <v>-849343</v>
          </cell>
          <cell r="W906">
            <v>-849343</v>
          </cell>
          <cell r="X906">
            <v>-849343</v>
          </cell>
          <cell r="Y906">
            <v>-849343</v>
          </cell>
          <cell r="Z906">
            <v>-849343</v>
          </cell>
          <cell r="AA906">
            <v>-849343</v>
          </cell>
          <cell r="AB906">
            <v>-849343</v>
          </cell>
          <cell r="AC906">
            <v>-935903</v>
          </cell>
        </row>
        <row r="907">
          <cell r="R907">
            <v>0</v>
          </cell>
          <cell r="S907">
            <v>0</v>
          </cell>
          <cell r="T907">
            <v>0</v>
          </cell>
          <cell r="U907">
            <v>0</v>
          </cell>
          <cell r="V907">
            <v>0</v>
          </cell>
          <cell r="W907">
            <v>0</v>
          </cell>
          <cell r="X907">
            <v>0</v>
          </cell>
          <cell r="Y907">
            <v>0</v>
          </cell>
          <cell r="Z907">
            <v>0</v>
          </cell>
          <cell r="AA907">
            <v>0</v>
          </cell>
          <cell r="AB907">
            <v>0</v>
          </cell>
          <cell r="AC907">
            <v>0</v>
          </cell>
        </row>
        <row r="908">
          <cell r="R908">
            <v>0</v>
          </cell>
          <cell r="S908">
            <v>0</v>
          </cell>
          <cell r="T908">
            <v>0</v>
          </cell>
          <cell r="U908">
            <v>0</v>
          </cell>
          <cell r="V908">
            <v>0</v>
          </cell>
          <cell r="W908">
            <v>0</v>
          </cell>
          <cell r="X908">
            <v>0</v>
          </cell>
          <cell r="Y908">
            <v>0</v>
          </cell>
          <cell r="Z908">
            <v>0</v>
          </cell>
          <cell r="AA908">
            <v>0</v>
          </cell>
          <cell r="AB908">
            <v>0</v>
          </cell>
          <cell r="AC908">
            <v>0</v>
          </cell>
        </row>
        <row r="909">
          <cell r="R909">
            <v>-134359274.02</v>
          </cell>
          <cell r="S909">
            <v>-134359274.02</v>
          </cell>
          <cell r="T909">
            <v>-138275467.09</v>
          </cell>
          <cell r="U909">
            <v>-138275467.09</v>
          </cell>
          <cell r="V909">
            <v>-138275467.09</v>
          </cell>
          <cell r="W909">
            <v>-138180807.35</v>
          </cell>
          <cell r="X909">
            <v>-138180807.35</v>
          </cell>
          <cell r="Y909">
            <v>-138180807.35</v>
          </cell>
          <cell r="Z909">
            <v>-136660225.62</v>
          </cell>
          <cell r="AA909">
            <v>-136660225.62</v>
          </cell>
          <cell r="AB909">
            <v>-136660225.62</v>
          </cell>
          <cell r="AC909">
            <v>-213078948.22</v>
          </cell>
        </row>
        <row r="910">
          <cell r="R910">
            <v>77562549.52</v>
          </cell>
          <cell r="S910">
            <v>77562549.52</v>
          </cell>
          <cell r="T910">
            <v>77562549.52</v>
          </cell>
          <cell r="U910">
            <v>77562549.52</v>
          </cell>
          <cell r="V910">
            <v>77562549.52</v>
          </cell>
          <cell r="W910">
            <v>77562549.52</v>
          </cell>
          <cell r="X910">
            <v>77562549.52</v>
          </cell>
          <cell r="Y910">
            <v>77562549.52</v>
          </cell>
          <cell r="Z910">
            <v>77562549.52</v>
          </cell>
          <cell r="AA910">
            <v>77562549.52</v>
          </cell>
          <cell r="AB910">
            <v>77562549.52</v>
          </cell>
          <cell r="AC910">
            <v>77562549.52</v>
          </cell>
        </row>
        <row r="911">
          <cell r="R911">
            <v>1755001.25</v>
          </cell>
          <cell r="S911">
            <v>1755001.25</v>
          </cell>
          <cell r="T911">
            <v>1755001.25</v>
          </cell>
          <cell r="U911">
            <v>1755001.25</v>
          </cell>
          <cell r="V911">
            <v>1755001.25</v>
          </cell>
          <cell r="W911">
            <v>1755001.25</v>
          </cell>
          <cell r="X911">
            <v>1755001.25</v>
          </cell>
          <cell r="Y911">
            <v>1755001.25</v>
          </cell>
          <cell r="Z911">
            <v>1755001.25</v>
          </cell>
          <cell r="AA911">
            <v>1755001.25</v>
          </cell>
          <cell r="AB911">
            <v>1755001.25</v>
          </cell>
          <cell r="AC911">
            <v>1755001.25</v>
          </cell>
        </row>
        <row r="912">
          <cell r="R912">
            <v>1471103.62</v>
          </cell>
          <cell r="S912">
            <v>1471103.62</v>
          </cell>
          <cell r="T912">
            <v>1471103.62</v>
          </cell>
          <cell r="U912">
            <v>1471103.62</v>
          </cell>
          <cell r="V912">
            <v>1471103.62</v>
          </cell>
          <cell r="W912">
            <v>1471103.62</v>
          </cell>
          <cell r="X912">
            <v>1471103.62</v>
          </cell>
          <cell r="Y912">
            <v>1471103.62</v>
          </cell>
          <cell r="Z912">
            <v>1471103.62</v>
          </cell>
          <cell r="AA912">
            <v>1471103.62</v>
          </cell>
          <cell r="AB912">
            <v>1471103.62</v>
          </cell>
          <cell r="AC912">
            <v>1471103.62</v>
          </cell>
        </row>
        <row r="913">
          <cell r="R913">
            <v>16359946.11</v>
          </cell>
          <cell r="S913">
            <v>16359946.11</v>
          </cell>
          <cell r="T913">
            <v>16359946.11</v>
          </cell>
          <cell r="U913">
            <v>16359946.11</v>
          </cell>
          <cell r="V913">
            <v>16359946.11</v>
          </cell>
          <cell r="W913">
            <v>16359946.11</v>
          </cell>
          <cell r="X913">
            <v>16359946.11</v>
          </cell>
          <cell r="Y913">
            <v>16359946.11</v>
          </cell>
          <cell r="Z913">
            <v>16359946.11</v>
          </cell>
          <cell r="AA913">
            <v>16359946.11</v>
          </cell>
          <cell r="AB913">
            <v>16359946.11</v>
          </cell>
          <cell r="AC913">
            <v>16359946.11</v>
          </cell>
        </row>
        <row r="914">
          <cell r="R914">
            <v>-1676293.6</v>
          </cell>
          <cell r="S914">
            <v>-1676293.6</v>
          </cell>
          <cell r="T914">
            <v>-1676293.6</v>
          </cell>
          <cell r="U914">
            <v>-1676293.6</v>
          </cell>
          <cell r="V914">
            <v>-1676293.6</v>
          </cell>
          <cell r="W914">
            <v>-1676293.6</v>
          </cell>
          <cell r="X914">
            <v>-1676293.6</v>
          </cell>
          <cell r="Y914">
            <v>-1676293.6</v>
          </cell>
          <cell r="Z914">
            <v>-1676293.6</v>
          </cell>
          <cell r="AA914">
            <v>-1676293.6</v>
          </cell>
          <cell r="AB914">
            <v>-1676293.6</v>
          </cell>
          <cell r="AC914">
            <v>-1676293.6</v>
          </cell>
        </row>
        <row r="915">
          <cell r="R915">
            <v>-81772035.81</v>
          </cell>
          <cell r="S915">
            <v>-81772035.81</v>
          </cell>
          <cell r="T915">
            <v>-77932090.81</v>
          </cell>
          <cell r="U915">
            <v>-77932090.81</v>
          </cell>
          <cell r="V915">
            <v>-77932090.81</v>
          </cell>
          <cell r="W915">
            <v>-78103792.81</v>
          </cell>
          <cell r="X915">
            <v>-78103792.81</v>
          </cell>
          <cell r="Y915">
            <v>-78103792.81</v>
          </cell>
          <cell r="Z915">
            <v>-79565728.81</v>
          </cell>
          <cell r="AA915">
            <v>-79565728.81</v>
          </cell>
          <cell r="AB915">
            <v>-79565728.81</v>
          </cell>
          <cell r="AC915">
            <v>-2993271.33</v>
          </cell>
        </row>
        <row r="916">
          <cell r="R916">
            <v>27023392.42</v>
          </cell>
          <cell r="S916">
            <v>27023392.42</v>
          </cell>
          <cell r="T916">
            <v>27099640.49</v>
          </cell>
          <cell r="U916">
            <v>27099640.49</v>
          </cell>
          <cell r="V916">
            <v>27099640.49</v>
          </cell>
          <cell r="W916">
            <v>27176682.75</v>
          </cell>
          <cell r="X916">
            <v>27176682.75</v>
          </cell>
          <cell r="Y916">
            <v>27176682.75</v>
          </cell>
          <cell r="Z916">
            <v>27118037.02</v>
          </cell>
          <cell r="AA916">
            <v>27118037.02</v>
          </cell>
          <cell r="AB916">
            <v>27118037.02</v>
          </cell>
          <cell r="AC916">
            <v>27433582.14</v>
          </cell>
        </row>
        <row r="917">
          <cell r="R917">
            <v>0</v>
          </cell>
          <cell r="S917">
            <v>0</v>
          </cell>
          <cell r="T917">
            <v>0</v>
          </cell>
          <cell r="U917">
            <v>0</v>
          </cell>
          <cell r="V917">
            <v>0</v>
          </cell>
          <cell r="W917">
            <v>0</v>
          </cell>
          <cell r="X917">
            <v>0</v>
          </cell>
          <cell r="Y917">
            <v>0</v>
          </cell>
          <cell r="Z917">
            <v>0</v>
          </cell>
          <cell r="AA917">
            <v>0</v>
          </cell>
          <cell r="AB917">
            <v>0</v>
          </cell>
          <cell r="AC917">
            <v>0</v>
          </cell>
        </row>
        <row r="918">
          <cell r="R918">
            <v>0</v>
          </cell>
          <cell r="S918">
            <v>0</v>
          </cell>
          <cell r="T918">
            <v>0</v>
          </cell>
          <cell r="U918">
            <v>0</v>
          </cell>
          <cell r="V918">
            <v>0</v>
          </cell>
          <cell r="W918">
            <v>0</v>
          </cell>
          <cell r="X918">
            <v>0</v>
          </cell>
          <cell r="Y918">
            <v>0</v>
          </cell>
          <cell r="Z918">
            <v>0</v>
          </cell>
          <cell r="AA918">
            <v>0</v>
          </cell>
          <cell r="AB918">
            <v>0</v>
          </cell>
          <cell r="AC918">
            <v>0</v>
          </cell>
        </row>
        <row r="919">
          <cell r="R919">
            <v>0</v>
          </cell>
          <cell r="S919">
            <v>0</v>
          </cell>
          <cell r="T919">
            <v>0</v>
          </cell>
          <cell r="U919">
            <v>0</v>
          </cell>
          <cell r="V919">
            <v>0</v>
          </cell>
          <cell r="W919">
            <v>0</v>
          </cell>
          <cell r="X919">
            <v>0</v>
          </cell>
          <cell r="Y919">
            <v>0</v>
          </cell>
          <cell r="Z919">
            <v>0</v>
          </cell>
          <cell r="AA919">
            <v>0</v>
          </cell>
          <cell r="AB919">
            <v>0</v>
          </cell>
          <cell r="AC919">
            <v>0</v>
          </cell>
        </row>
        <row r="920">
          <cell r="R920">
            <v>0</v>
          </cell>
          <cell r="S920">
            <v>0</v>
          </cell>
          <cell r="T920">
            <v>0</v>
          </cell>
          <cell r="U920">
            <v>0</v>
          </cell>
          <cell r="V920">
            <v>0</v>
          </cell>
          <cell r="W920">
            <v>0</v>
          </cell>
          <cell r="X920">
            <v>0</v>
          </cell>
          <cell r="Y920">
            <v>0</v>
          </cell>
          <cell r="Z920">
            <v>0</v>
          </cell>
          <cell r="AA920">
            <v>0</v>
          </cell>
          <cell r="AB920">
            <v>0</v>
          </cell>
          <cell r="AC920">
            <v>0</v>
          </cell>
        </row>
        <row r="921">
          <cell r="R921">
            <v>0</v>
          </cell>
          <cell r="S921">
            <v>0</v>
          </cell>
          <cell r="T921">
            <v>0</v>
          </cell>
          <cell r="U921">
            <v>0</v>
          </cell>
          <cell r="V921">
            <v>0</v>
          </cell>
          <cell r="W921">
            <v>0</v>
          </cell>
          <cell r="X921">
            <v>0</v>
          </cell>
          <cell r="Y921">
            <v>0</v>
          </cell>
          <cell r="Z921">
            <v>0</v>
          </cell>
          <cell r="AA921">
            <v>0</v>
          </cell>
          <cell r="AB921">
            <v>0</v>
          </cell>
          <cell r="AC921">
            <v>0</v>
          </cell>
        </row>
        <row r="922">
          <cell r="R922">
            <v>-20782555</v>
          </cell>
          <cell r="S922">
            <v>-20782555</v>
          </cell>
          <cell r="T922">
            <v>-20782555</v>
          </cell>
          <cell r="U922">
            <v>-20782555</v>
          </cell>
          <cell r="V922">
            <v>-20782555</v>
          </cell>
          <cell r="W922">
            <v>-20782555</v>
          </cell>
          <cell r="X922">
            <v>-20782555</v>
          </cell>
          <cell r="Y922">
            <v>-20782555</v>
          </cell>
          <cell r="Z922">
            <v>-20782555</v>
          </cell>
          <cell r="AA922">
            <v>-20782555</v>
          </cell>
          <cell r="AB922">
            <v>-20782555</v>
          </cell>
          <cell r="AC922">
            <v>-20782555</v>
          </cell>
        </row>
        <row r="923">
          <cell r="R923">
            <v>20782555</v>
          </cell>
          <cell r="S923">
            <v>20782555</v>
          </cell>
          <cell r="T923">
            <v>20782555</v>
          </cell>
          <cell r="U923">
            <v>20782555</v>
          </cell>
          <cell r="V923">
            <v>20782555</v>
          </cell>
          <cell r="W923">
            <v>20782555</v>
          </cell>
          <cell r="X923">
            <v>20782555</v>
          </cell>
          <cell r="Y923">
            <v>20782555</v>
          </cell>
          <cell r="Z923">
            <v>20782555</v>
          </cell>
          <cell r="AA923">
            <v>20782555</v>
          </cell>
          <cell r="AB923">
            <v>20782555</v>
          </cell>
          <cell r="AC923">
            <v>20782555</v>
          </cell>
        </row>
        <row r="924">
          <cell r="R924">
            <v>58338233</v>
          </cell>
          <cell r="S924">
            <v>58338233</v>
          </cell>
          <cell r="T924">
            <v>34978514</v>
          </cell>
          <cell r="U924">
            <v>34978514</v>
          </cell>
          <cell r="V924">
            <v>34978514</v>
          </cell>
          <cell r="W924">
            <v>30723419</v>
          </cell>
          <cell r="X924">
            <v>30723419</v>
          </cell>
          <cell r="Y924">
            <v>30723419</v>
          </cell>
          <cell r="Z924">
            <v>26436261</v>
          </cell>
          <cell r="AA924">
            <v>26436261</v>
          </cell>
          <cell r="AB924">
            <v>26436261</v>
          </cell>
          <cell r="AC924">
            <v>28088406</v>
          </cell>
        </row>
        <row r="925">
          <cell r="R925">
            <v>-58500404</v>
          </cell>
          <cell r="S925">
            <v>-58500404</v>
          </cell>
          <cell r="T925">
            <v>-55930372</v>
          </cell>
          <cell r="U925">
            <v>-55930372</v>
          </cell>
          <cell r="V925">
            <v>-55930372</v>
          </cell>
          <cell r="W925">
            <v>-54418959</v>
          </cell>
          <cell r="X925">
            <v>-54418959</v>
          </cell>
          <cell r="Y925">
            <v>-54418959</v>
          </cell>
          <cell r="Z925">
            <v>-51589846</v>
          </cell>
          <cell r="AA925">
            <v>-51589846</v>
          </cell>
          <cell r="AB925">
            <v>-51589846</v>
          </cell>
          <cell r="AC925">
            <v>-48082044</v>
          </cell>
        </row>
        <row r="926">
          <cell r="R926">
            <v>0</v>
          </cell>
          <cell r="S926">
            <v>0</v>
          </cell>
          <cell r="T926">
            <v>0</v>
          </cell>
          <cell r="U926">
            <v>0</v>
          </cell>
          <cell r="V926">
            <v>0</v>
          </cell>
          <cell r="W926">
            <v>0</v>
          </cell>
          <cell r="X926">
            <v>0</v>
          </cell>
          <cell r="Y926">
            <v>0</v>
          </cell>
          <cell r="Z926">
            <v>0</v>
          </cell>
          <cell r="AA926">
            <v>0</v>
          </cell>
          <cell r="AB926">
            <v>0</v>
          </cell>
          <cell r="AC926">
            <v>0</v>
          </cell>
        </row>
        <row r="927">
          <cell r="R927">
            <v>8368000</v>
          </cell>
          <cell r="S927">
            <v>8368000</v>
          </cell>
          <cell r="T927">
            <v>8368346</v>
          </cell>
          <cell r="U927">
            <v>8367654</v>
          </cell>
          <cell r="V927">
            <v>8367654</v>
          </cell>
          <cell r="W927">
            <v>8367654</v>
          </cell>
          <cell r="X927">
            <v>8367654</v>
          </cell>
          <cell r="Y927">
            <v>8367654</v>
          </cell>
          <cell r="Z927">
            <v>8367654</v>
          </cell>
          <cell r="AA927">
            <v>8367654</v>
          </cell>
          <cell r="AB927">
            <v>8367654</v>
          </cell>
          <cell r="AC927">
            <v>8211000</v>
          </cell>
        </row>
        <row r="928">
          <cell r="R928">
            <v>0</v>
          </cell>
          <cell r="S928">
            <v>0</v>
          </cell>
          <cell r="T928">
            <v>20742339</v>
          </cell>
          <cell r="U928">
            <v>20742339</v>
          </cell>
          <cell r="V928">
            <v>20742339</v>
          </cell>
          <cell r="W928">
            <v>18740450</v>
          </cell>
          <cell r="X928">
            <v>18740450</v>
          </cell>
          <cell r="Y928">
            <v>18740450</v>
          </cell>
          <cell r="Z928">
            <v>24241267</v>
          </cell>
          <cell r="AA928">
            <v>24241267</v>
          </cell>
          <cell r="AB928">
            <v>24241267</v>
          </cell>
          <cell r="AC928">
            <v>19158375</v>
          </cell>
        </row>
        <row r="929">
          <cell r="Z929">
            <v>4270080</v>
          </cell>
          <cell r="AA929">
            <v>4270080</v>
          </cell>
          <cell r="AB929">
            <v>4270080</v>
          </cell>
          <cell r="AC929">
            <v>7374556</v>
          </cell>
        </row>
        <row r="930">
          <cell r="X930">
            <v>-200000000</v>
          </cell>
          <cell r="Y930">
            <v>-200000000</v>
          </cell>
          <cell r="Z930">
            <v>-200000000</v>
          </cell>
          <cell r="AA930">
            <v>-200000000</v>
          </cell>
          <cell r="AB930">
            <v>-200000000</v>
          </cell>
          <cell r="AC930">
            <v>-200000000</v>
          </cell>
        </row>
        <row r="931">
          <cell r="R931">
            <v>0</v>
          </cell>
          <cell r="S931">
            <v>0</v>
          </cell>
          <cell r="T931">
            <v>0</v>
          </cell>
          <cell r="U931">
            <v>0</v>
          </cell>
          <cell r="V931">
            <v>0</v>
          </cell>
          <cell r="W931">
            <v>0</v>
          </cell>
          <cell r="X931">
            <v>0</v>
          </cell>
          <cell r="Y931">
            <v>0</v>
          </cell>
          <cell r="Z931">
            <v>0</v>
          </cell>
          <cell r="AA931">
            <v>0</v>
          </cell>
          <cell r="AB931">
            <v>0</v>
          </cell>
          <cell r="AC931">
            <v>0</v>
          </cell>
        </row>
        <row r="932">
          <cell r="R932">
            <v>-25000000</v>
          </cell>
          <cell r="S932">
            <v>-25000000</v>
          </cell>
          <cell r="T932">
            <v>-25000000</v>
          </cell>
          <cell r="U932">
            <v>-25000000</v>
          </cell>
          <cell r="V932">
            <v>-25000000</v>
          </cell>
          <cell r="W932">
            <v>-25000000</v>
          </cell>
          <cell r="X932">
            <v>-25000000</v>
          </cell>
          <cell r="Y932">
            <v>-25000000</v>
          </cell>
          <cell r="Z932">
            <v>-25000000</v>
          </cell>
          <cell r="AA932">
            <v>-25000000</v>
          </cell>
          <cell r="AB932">
            <v>-25000000</v>
          </cell>
          <cell r="AC932">
            <v>-25000000</v>
          </cell>
        </row>
        <row r="933">
          <cell r="R933">
            <v>0</v>
          </cell>
          <cell r="S933">
            <v>0</v>
          </cell>
          <cell r="T933">
            <v>0</v>
          </cell>
          <cell r="U933">
            <v>0</v>
          </cell>
          <cell r="V933">
            <v>0</v>
          </cell>
          <cell r="W933">
            <v>0</v>
          </cell>
          <cell r="X933">
            <v>0</v>
          </cell>
          <cell r="Y933">
            <v>0</v>
          </cell>
          <cell r="Z933">
            <v>0</v>
          </cell>
          <cell r="AA933">
            <v>0</v>
          </cell>
          <cell r="AB933">
            <v>0</v>
          </cell>
          <cell r="AC933">
            <v>0</v>
          </cell>
        </row>
        <row r="934">
          <cell r="R934">
            <v>0</v>
          </cell>
          <cell r="S934">
            <v>0</v>
          </cell>
          <cell r="T934">
            <v>0</v>
          </cell>
          <cell r="U934">
            <v>0</v>
          </cell>
          <cell r="V934">
            <v>0</v>
          </cell>
          <cell r="W934">
            <v>0</v>
          </cell>
          <cell r="X934">
            <v>0</v>
          </cell>
          <cell r="Y934">
            <v>0</v>
          </cell>
          <cell r="Z934">
            <v>0</v>
          </cell>
          <cell r="AA934">
            <v>0</v>
          </cell>
          <cell r="AB934">
            <v>0</v>
          </cell>
          <cell r="AC934">
            <v>0</v>
          </cell>
        </row>
        <row r="935">
          <cell r="R935">
            <v>0</v>
          </cell>
          <cell r="S935">
            <v>0</v>
          </cell>
          <cell r="T935">
            <v>0</v>
          </cell>
          <cell r="U935">
            <v>0</v>
          </cell>
          <cell r="V935">
            <v>0</v>
          </cell>
          <cell r="W935">
            <v>0</v>
          </cell>
          <cell r="X935">
            <v>0</v>
          </cell>
          <cell r="Y935">
            <v>0</v>
          </cell>
          <cell r="Z935">
            <v>0</v>
          </cell>
          <cell r="AA935">
            <v>0</v>
          </cell>
          <cell r="AB935">
            <v>0</v>
          </cell>
          <cell r="AC935">
            <v>0</v>
          </cell>
        </row>
        <row r="936">
          <cell r="R936">
            <v>0</v>
          </cell>
          <cell r="S936">
            <v>0</v>
          </cell>
          <cell r="T936">
            <v>0</v>
          </cell>
          <cell r="U936">
            <v>0</v>
          </cell>
          <cell r="V936">
            <v>0</v>
          </cell>
          <cell r="W936">
            <v>0</v>
          </cell>
          <cell r="X936">
            <v>0</v>
          </cell>
          <cell r="Y936">
            <v>0</v>
          </cell>
          <cell r="Z936">
            <v>0</v>
          </cell>
          <cell r="AA936">
            <v>0</v>
          </cell>
          <cell r="AB936">
            <v>0</v>
          </cell>
          <cell r="AC936">
            <v>0</v>
          </cell>
        </row>
        <row r="937">
          <cell r="R937">
            <v>0</v>
          </cell>
          <cell r="S937">
            <v>0</v>
          </cell>
          <cell r="T937">
            <v>0</v>
          </cell>
          <cell r="U937">
            <v>0</v>
          </cell>
          <cell r="V937">
            <v>0</v>
          </cell>
          <cell r="W937">
            <v>0</v>
          </cell>
          <cell r="X937">
            <v>0</v>
          </cell>
          <cell r="Y937">
            <v>0</v>
          </cell>
          <cell r="Z937">
            <v>0</v>
          </cell>
          <cell r="AA937">
            <v>0</v>
          </cell>
          <cell r="AB937">
            <v>0</v>
          </cell>
          <cell r="AC937">
            <v>0</v>
          </cell>
        </row>
        <row r="938">
          <cell r="R938">
            <v>0</v>
          </cell>
          <cell r="S938">
            <v>0</v>
          </cell>
          <cell r="T938">
            <v>0</v>
          </cell>
          <cell r="U938">
            <v>0</v>
          </cell>
          <cell r="V938">
            <v>0</v>
          </cell>
          <cell r="W938">
            <v>0</v>
          </cell>
          <cell r="X938">
            <v>0</v>
          </cell>
          <cell r="Y938">
            <v>0</v>
          </cell>
          <cell r="Z938">
            <v>0</v>
          </cell>
          <cell r="AA938">
            <v>0</v>
          </cell>
          <cell r="AB938">
            <v>0</v>
          </cell>
          <cell r="AC938">
            <v>0</v>
          </cell>
        </row>
        <row r="939">
          <cell r="R939">
            <v>0</v>
          </cell>
          <cell r="S939">
            <v>0</v>
          </cell>
          <cell r="T939">
            <v>0</v>
          </cell>
          <cell r="U939">
            <v>0</v>
          </cell>
          <cell r="V939">
            <v>0</v>
          </cell>
          <cell r="W939">
            <v>0</v>
          </cell>
          <cell r="X939">
            <v>0</v>
          </cell>
          <cell r="Y939">
            <v>0</v>
          </cell>
          <cell r="Z939">
            <v>0</v>
          </cell>
          <cell r="AA939">
            <v>0</v>
          </cell>
          <cell r="AB939">
            <v>0</v>
          </cell>
          <cell r="AC939">
            <v>0</v>
          </cell>
        </row>
        <row r="940">
          <cell r="R940">
            <v>0</v>
          </cell>
          <cell r="S940">
            <v>0</v>
          </cell>
          <cell r="T940">
            <v>0</v>
          </cell>
          <cell r="U940">
            <v>0</v>
          </cell>
          <cell r="V940">
            <v>0</v>
          </cell>
          <cell r="W940">
            <v>0</v>
          </cell>
          <cell r="X940">
            <v>0</v>
          </cell>
          <cell r="Y940">
            <v>0</v>
          </cell>
          <cell r="Z940">
            <v>0</v>
          </cell>
          <cell r="AA940">
            <v>0</v>
          </cell>
          <cell r="AB940">
            <v>0</v>
          </cell>
          <cell r="AC940">
            <v>0</v>
          </cell>
        </row>
        <row r="941">
          <cell r="R941">
            <v>0</v>
          </cell>
          <cell r="S941">
            <v>0</v>
          </cell>
          <cell r="T941">
            <v>0</v>
          </cell>
          <cell r="U941">
            <v>0</v>
          </cell>
          <cell r="V941">
            <v>0</v>
          </cell>
          <cell r="W941">
            <v>0</v>
          </cell>
          <cell r="X941">
            <v>0</v>
          </cell>
          <cell r="Y941">
            <v>0</v>
          </cell>
          <cell r="Z941">
            <v>0</v>
          </cell>
          <cell r="AA941">
            <v>0</v>
          </cell>
          <cell r="AB941">
            <v>0</v>
          </cell>
          <cell r="AC941">
            <v>0</v>
          </cell>
        </row>
        <row r="942">
          <cell r="R942">
            <v>0</v>
          </cell>
          <cell r="S942">
            <v>0</v>
          </cell>
          <cell r="T942">
            <v>0</v>
          </cell>
          <cell r="U942">
            <v>0</v>
          </cell>
          <cell r="V942">
            <v>0</v>
          </cell>
          <cell r="W942">
            <v>0</v>
          </cell>
          <cell r="X942">
            <v>0</v>
          </cell>
          <cell r="Y942">
            <v>0</v>
          </cell>
          <cell r="Z942">
            <v>0</v>
          </cell>
          <cell r="AA942">
            <v>0</v>
          </cell>
          <cell r="AB942">
            <v>0</v>
          </cell>
          <cell r="AC942">
            <v>0</v>
          </cell>
        </row>
        <row r="943">
          <cell r="R943">
            <v>0</v>
          </cell>
          <cell r="S943">
            <v>0</v>
          </cell>
          <cell r="T943">
            <v>0</v>
          </cell>
          <cell r="U943">
            <v>0</v>
          </cell>
          <cell r="V943">
            <v>0</v>
          </cell>
          <cell r="W943">
            <v>0</v>
          </cell>
          <cell r="X943">
            <v>0</v>
          </cell>
          <cell r="Y943">
            <v>0</v>
          </cell>
          <cell r="Z943">
            <v>0</v>
          </cell>
          <cell r="AA943">
            <v>0</v>
          </cell>
          <cell r="AB943">
            <v>0</v>
          </cell>
          <cell r="AC943">
            <v>0</v>
          </cell>
        </row>
        <row r="944">
          <cell r="R944">
            <v>0</v>
          </cell>
          <cell r="S944">
            <v>0</v>
          </cell>
          <cell r="T944">
            <v>0</v>
          </cell>
          <cell r="U944">
            <v>0</v>
          </cell>
          <cell r="V944">
            <v>0</v>
          </cell>
          <cell r="W944">
            <v>0</v>
          </cell>
          <cell r="X944">
            <v>0</v>
          </cell>
          <cell r="Y944">
            <v>0</v>
          </cell>
          <cell r="Z944">
            <v>0</v>
          </cell>
          <cell r="AA944">
            <v>0</v>
          </cell>
          <cell r="AB944">
            <v>0</v>
          </cell>
          <cell r="AC944">
            <v>0</v>
          </cell>
        </row>
        <row r="945">
          <cell r="R945">
            <v>0</v>
          </cell>
          <cell r="S945">
            <v>0</v>
          </cell>
          <cell r="T945">
            <v>0</v>
          </cell>
          <cell r="U945">
            <v>0</v>
          </cell>
          <cell r="V945">
            <v>0</v>
          </cell>
          <cell r="W945">
            <v>0</v>
          </cell>
          <cell r="X945">
            <v>0</v>
          </cell>
          <cell r="Y945">
            <v>0</v>
          </cell>
          <cell r="Z945">
            <v>0</v>
          </cell>
          <cell r="AA945">
            <v>0</v>
          </cell>
          <cell r="AB945">
            <v>0</v>
          </cell>
          <cell r="AC945">
            <v>0</v>
          </cell>
        </row>
        <row r="946">
          <cell r="R946">
            <v>0</v>
          </cell>
          <cell r="S946">
            <v>0</v>
          </cell>
          <cell r="T946">
            <v>0</v>
          </cell>
          <cell r="U946">
            <v>0</v>
          </cell>
          <cell r="V946">
            <v>0</v>
          </cell>
          <cell r="W946">
            <v>0</v>
          </cell>
          <cell r="X946">
            <v>0</v>
          </cell>
          <cell r="Y946">
            <v>0</v>
          </cell>
          <cell r="Z946">
            <v>0</v>
          </cell>
          <cell r="AA946">
            <v>0</v>
          </cell>
          <cell r="AB946">
            <v>0</v>
          </cell>
          <cell r="AC946">
            <v>0</v>
          </cell>
        </row>
        <row r="947">
          <cell r="R947">
            <v>-3500000</v>
          </cell>
          <cell r="S947">
            <v>-3500000</v>
          </cell>
          <cell r="T947">
            <v>-3500000</v>
          </cell>
          <cell r="U947">
            <v>-3500000</v>
          </cell>
          <cell r="V947">
            <v>-3500000</v>
          </cell>
          <cell r="W947">
            <v>-3500000</v>
          </cell>
          <cell r="X947">
            <v>-3500000</v>
          </cell>
          <cell r="Y947">
            <v>-3500000</v>
          </cell>
          <cell r="Z947">
            <v>-3500000</v>
          </cell>
          <cell r="AA947">
            <v>-3500000</v>
          </cell>
          <cell r="AB947">
            <v>-3500000</v>
          </cell>
          <cell r="AC947">
            <v>-3500000</v>
          </cell>
        </row>
        <row r="948">
          <cell r="R948">
            <v>0</v>
          </cell>
          <cell r="S948">
            <v>0</v>
          </cell>
          <cell r="T948">
            <v>0</v>
          </cell>
          <cell r="U948">
            <v>0</v>
          </cell>
          <cell r="V948">
            <v>0</v>
          </cell>
          <cell r="W948">
            <v>0</v>
          </cell>
          <cell r="X948">
            <v>0</v>
          </cell>
          <cell r="Y948">
            <v>0</v>
          </cell>
          <cell r="Z948">
            <v>0</v>
          </cell>
          <cell r="AA948">
            <v>0</v>
          </cell>
          <cell r="AB948">
            <v>0</v>
          </cell>
          <cell r="AC948">
            <v>0</v>
          </cell>
        </row>
        <row r="949">
          <cell r="R949">
            <v>0</v>
          </cell>
          <cell r="S949">
            <v>0</v>
          </cell>
          <cell r="T949">
            <v>0</v>
          </cell>
          <cell r="U949">
            <v>0</v>
          </cell>
          <cell r="V949">
            <v>0</v>
          </cell>
          <cell r="W949">
            <v>0</v>
          </cell>
          <cell r="X949">
            <v>0</v>
          </cell>
          <cell r="Y949">
            <v>0</v>
          </cell>
          <cell r="Z949">
            <v>0</v>
          </cell>
          <cell r="AA949">
            <v>0</v>
          </cell>
          <cell r="AB949">
            <v>0</v>
          </cell>
          <cell r="AC949">
            <v>0</v>
          </cell>
        </row>
        <row r="950">
          <cell r="R950">
            <v>-3000000</v>
          </cell>
          <cell r="S950">
            <v>-3000000</v>
          </cell>
          <cell r="T950">
            <v>-3000000</v>
          </cell>
          <cell r="U950">
            <v>-3000000</v>
          </cell>
          <cell r="V950">
            <v>-3000000</v>
          </cell>
          <cell r="W950">
            <v>-3000000</v>
          </cell>
          <cell r="X950">
            <v>-3000000</v>
          </cell>
          <cell r="Y950">
            <v>-3000000</v>
          </cell>
          <cell r="Z950">
            <v>-3000000</v>
          </cell>
          <cell r="AA950">
            <v>-3000000</v>
          </cell>
          <cell r="AB950">
            <v>-3000000</v>
          </cell>
          <cell r="AC950">
            <v>-3000000</v>
          </cell>
        </row>
        <row r="951">
          <cell r="R951">
            <v>0</v>
          </cell>
          <cell r="S951">
            <v>0</v>
          </cell>
          <cell r="T951">
            <v>0</v>
          </cell>
          <cell r="U951">
            <v>0</v>
          </cell>
          <cell r="V951">
            <v>0</v>
          </cell>
          <cell r="W951">
            <v>0</v>
          </cell>
          <cell r="X951">
            <v>0</v>
          </cell>
          <cell r="Y951">
            <v>0</v>
          </cell>
          <cell r="Z951">
            <v>0</v>
          </cell>
          <cell r="AA951">
            <v>0</v>
          </cell>
          <cell r="AB951">
            <v>0</v>
          </cell>
          <cell r="AC951">
            <v>0</v>
          </cell>
        </row>
        <row r="952">
          <cell r="R952">
            <v>-1000000</v>
          </cell>
          <cell r="S952">
            <v>-1000000</v>
          </cell>
          <cell r="T952">
            <v>-1000000</v>
          </cell>
          <cell r="U952">
            <v>-1000000</v>
          </cell>
          <cell r="V952">
            <v>-1000000</v>
          </cell>
          <cell r="W952">
            <v>-1000000</v>
          </cell>
          <cell r="X952">
            <v>-1000000</v>
          </cell>
          <cell r="Y952">
            <v>-1000000</v>
          </cell>
          <cell r="Z952">
            <v>-1000000</v>
          </cell>
          <cell r="AA952">
            <v>-1000000</v>
          </cell>
          <cell r="AB952">
            <v>-1000000</v>
          </cell>
          <cell r="AC952">
            <v>-1000000</v>
          </cell>
        </row>
        <row r="953">
          <cell r="R953">
            <v>0</v>
          </cell>
          <cell r="S953">
            <v>0</v>
          </cell>
          <cell r="T953">
            <v>0</v>
          </cell>
          <cell r="U953">
            <v>0</v>
          </cell>
          <cell r="V953">
            <v>0</v>
          </cell>
          <cell r="W953">
            <v>0</v>
          </cell>
          <cell r="X953">
            <v>0</v>
          </cell>
          <cell r="Y953">
            <v>0</v>
          </cell>
          <cell r="Z953">
            <v>0</v>
          </cell>
          <cell r="AA953">
            <v>0</v>
          </cell>
          <cell r="AB953">
            <v>0</v>
          </cell>
          <cell r="AC953">
            <v>0</v>
          </cell>
        </row>
        <row r="954">
          <cell r="R954">
            <v>0</v>
          </cell>
          <cell r="S954">
            <v>0</v>
          </cell>
          <cell r="T954">
            <v>0</v>
          </cell>
          <cell r="U954">
            <v>0</v>
          </cell>
          <cell r="V954">
            <v>0</v>
          </cell>
          <cell r="W954">
            <v>0</v>
          </cell>
          <cell r="X954">
            <v>0</v>
          </cell>
          <cell r="Y954">
            <v>0</v>
          </cell>
          <cell r="Z954">
            <v>0</v>
          </cell>
          <cell r="AA954">
            <v>0</v>
          </cell>
          <cell r="AB954">
            <v>0</v>
          </cell>
          <cell r="AC954">
            <v>0</v>
          </cell>
        </row>
        <row r="955">
          <cell r="R955">
            <v>0</v>
          </cell>
          <cell r="S955">
            <v>0</v>
          </cell>
          <cell r="T955">
            <v>0</v>
          </cell>
          <cell r="U955">
            <v>0</v>
          </cell>
          <cell r="V955">
            <v>0</v>
          </cell>
          <cell r="W955">
            <v>0</v>
          </cell>
          <cell r="X955">
            <v>0</v>
          </cell>
          <cell r="Y955">
            <v>0</v>
          </cell>
          <cell r="Z955">
            <v>0</v>
          </cell>
          <cell r="AA955">
            <v>0</v>
          </cell>
          <cell r="AB955">
            <v>0</v>
          </cell>
          <cell r="AC955">
            <v>0</v>
          </cell>
        </row>
        <row r="956">
          <cell r="R956">
            <v>-10000000</v>
          </cell>
          <cell r="S956">
            <v>-10000000</v>
          </cell>
          <cell r="T956">
            <v>-10000000</v>
          </cell>
          <cell r="U956">
            <v>-10000000</v>
          </cell>
          <cell r="V956">
            <v>-10000000</v>
          </cell>
          <cell r="W956">
            <v>-10000000</v>
          </cell>
          <cell r="X956">
            <v>-10000000</v>
          </cell>
          <cell r="Y956">
            <v>-10000000</v>
          </cell>
          <cell r="Z956">
            <v>-10000000</v>
          </cell>
          <cell r="AA956">
            <v>-10000000</v>
          </cell>
          <cell r="AB956">
            <v>-10000000</v>
          </cell>
          <cell r="AC956">
            <v>-10000000</v>
          </cell>
        </row>
        <row r="957">
          <cell r="R957">
            <v>-8000000</v>
          </cell>
          <cell r="S957">
            <v>-8000000</v>
          </cell>
          <cell r="T957">
            <v>-8000000</v>
          </cell>
          <cell r="U957">
            <v>-8000000</v>
          </cell>
          <cell r="V957">
            <v>-8000000</v>
          </cell>
          <cell r="W957">
            <v>-8000000</v>
          </cell>
          <cell r="X957">
            <v>-8000000</v>
          </cell>
          <cell r="Y957">
            <v>-8000000</v>
          </cell>
          <cell r="Z957">
            <v>-8000000</v>
          </cell>
          <cell r="AA957">
            <v>-8000000</v>
          </cell>
          <cell r="AB957">
            <v>-8000000</v>
          </cell>
          <cell r="AC957">
            <v>-8000000</v>
          </cell>
        </row>
        <row r="958">
          <cell r="R958">
            <v>-3000000</v>
          </cell>
          <cell r="S958">
            <v>-3000000</v>
          </cell>
          <cell r="T958">
            <v>-3000000</v>
          </cell>
          <cell r="U958">
            <v>-3000000</v>
          </cell>
          <cell r="V958">
            <v>-3000000</v>
          </cell>
          <cell r="W958">
            <v>-3000000</v>
          </cell>
          <cell r="X958">
            <v>-3000000</v>
          </cell>
          <cell r="Y958">
            <v>-3000000</v>
          </cell>
          <cell r="Z958">
            <v>-3000000</v>
          </cell>
          <cell r="AA958">
            <v>-3000000</v>
          </cell>
          <cell r="AB958">
            <v>-3000000</v>
          </cell>
          <cell r="AC958">
            <v>-3000000</v>
          </cell>
        </row>
        <row r="959">
          <cell r="R959">
            <v>-20000000</v>
          </cell>
          <cell r="S959">
            <v>-20000000</v>
          </cell>
          <cell r="T959">
            <v>-20000000</v>
          </cell>
          <cell r="U959">
            <v>-20000000</v>
          </cell>
          <cell r="V959">
            <v>-20000000</v>
          </cell>
          <cell r="W959">
            <v>-20000000</v>
          </cell>
          <cell r="X959">
            <v>-20000000</v>
          </cell>
          <cell r="Y959">
            <v>-20000000</v>
          </cell>
          <cell r="Z959">
            <v>-20000000</v>
          </cell>
          <cell r="AA959">
            <v>-20000000</v>
          </cell>
          <cell r="AB959">
            <v>-20000000</v>
          </cell>
          <cell r="AC959">
            <v>-20000000</v>
          </cell>
        </row>
        <row r="960">
          <cell r="R960">
            <v>-20000000</v>
          </cell>
          <cell r="S960">
            <v>-20000000</v>
          </cell>
          <cell r="T960">
            <v>-20000000</v>
          </cell>
          <cell r="U960">
            <v>-20000000</v>
          </cell>
          <cell r="V960">
            <v>-20000000</v>
          </cell>
          <cell r="W960">
            <v>-20000000</v>
          </cell>
          <cell r="X960">
            <v>-20000000</v>
          </cell>
          <cell r="Y960">
            <v>-20000000</v>
          </cell>
          <cell r="Z960">
            <v>-20000000</v>
          </cell>
          <cell r="AA960">
            <v>-20000000</v>
          </cell>
          <cell r="AB960">
            <v>-20000000</v>
          </cell>
          <cell r="AC960">
            <v>-20000000</v>
          </cell>
        </row>
        <row r="961">
          <cell r="R961">
            <v>-5000000</v>
          </cell>
          <cell r="S961">
            <v>-5000000</v>
          </cell>
          <cell r="T961">
            <v>-5000000</v>
          </cell>
          <cell r="U961">
            <v>-5000000</v>
          </cell>
          <cell r="V961">
            <v>-5000000</v>
          </cell>
          <cell r="W961">
            <v>-5000000</v>
          </cell>
          <cell r="X961">
            <v>-5000000</v>
          </cell>
          <cell r="Y961">
            <v>-5000000</v>
          </cell>
          <cell r="Z961">
            <v>-5000000</v>
          </cell>
          <cell r="AA961">
            <v>-5000000</v>
          </cell>
          <cell r="AB961">
            <v>-5000000</v>
          </cell>
          <cell r="AC961">
            <v>-5000000</v>
          </cell>
        </row>
        <row r="962">
          <cell r="R962">
            <v>-7000000</v>
          </cell>
          <cell r="S962">
            <v>-7000000</v>
          </cell>
          <cell r="T962">
            <v>-7000000</v>
          </cell>
          <cell r="U962">
            <v>-7000000</v>
          </cell>
          <cell r="V962">
            <v>-7000000</v>
          </cell>
          <cell r="W962">
            <v>-7000000</v>
          </cell>
          <cell r="X962">
            <v>-7000000</v>
          </cell>
          <cell r="Y962">
            <v>-7000000</v>
          </cell>
          <cell r="Z962">
            <v>-7000000</v>
          </cell>
          <cell r="AA962">
            <v>-7000000</v>
          </cell>
          <cell r="AB962">
            <v>-7000000</v>
          </cell>
          <cell r="AC962">
            <v>-7000000</v>
          </cell>
        </row>
        <row r="963">
          <cell r="R963">
            <v>-10000000</v>
          </cell>
          <cell r="S963">
            <v>-10000000</v>
          </cell>
          <cell r="T963">
            <v>-10000000</v>
          </cell>
          <cell r="U963">
            <v>-10000000</v>
          </cell>
          <cell r="V963">
            <v>-10000000</v>
          </cell>
          <cell r="W963">
            <v>-10000000</v>
          </cell>
          <cell r="X963">
            <v>-10000000</v>
          </cell>
          <cell r="Y963">
            <v>-10000000</v>
          </cell>
          <cell r="Z963">
            <v>-10000000</v>
          </cell>
          <cell r="AA963">
            <v>-10000000</v>
          </cell>
          <cell r="AB963">
            <v>-10000000</v>
          </cell>
          <cell r="AC963">
            <v>-10000000</v>
          </cell>
        </row>
        <row r="964">
          <cell r="R964">
            <v>-2000000</v>
          </cell>
          <cell r="S964">
            <v>-2000000</v>
          </cell>
          <cell r="T964">
            <v>-2000000</v>
          </cell>
          <cell r="U964">
            <v>-2000000</v>
          </cell>
          <cell r="V964">
            <v>-2000000</v>
          </cell>
          <cell r="W964">
            <v>-2000000</v>
          </cell>
          <cell r="X964">
            <v>-2000000</v>
          </cell>
          <cell r="Y964">
            <v>-2000000</v>
          </cell>
          <cell r="Z964">
            <v>-2000000</v>
          </cell>
          <cell r="AA964">
            <v>-2000000</v>
          </cell>
          <cell r="AB964">
            <v>-2000000</v>
          </cell>
          <cell r="AC964">
            <v>-2000000</v>
          </cell>
        </row>
        <row r="965">
          <cell r="R965">
            <v>-3000000</v>
          </cell>
          <cell r="S965">
            <v>-3000000</v>
          </cell>
          <cell r="T965">
            <v>-3000000</v>
          </cell>
          <cell r="U965">
            <v>-3000000</v>
          </cell>
          <cell r="V965">
            <v>-3000000</v>
          </cell>
          <cell r="W965">
            <v>-3000000</v>
          </cell>
          <cell r="X965">
            <v>-3000000</v>
          </cell>
          <cell r="Y965">
            <v>-3000000</v>
          </cell>
          <cell r="Z965">
            <v>-3000000</v>
          </cell>
          <cell r="AA965">
            <v>-3000000</v>
          </cell>
          <cell r="AB965">
            <v>-3000000</v>
          </cell>
          <cell r="AC965">
            <v>-3000000</v>
          </cell>
        </row>
        <row r="966">
          <cell r="R966">
            <v>-5000000</v>
          </cell>
          <cell r="S966">
            <v>-5000000</v>
          </cell>
          <cell r="T966">
            <v>-5000000</v>
          </cell>
          <cell r="U966">
            <v>-5000000</v>
          </cell>
          <cell r="V966">
            <v>-5000000</v>
          </cell>
          <cell r="W966">
            <v>-5000000</v>
          </cell>
          <cell r="X966">
            <v>-5000000</v>
          </cell>
          <cell r="Y966">
            <v>-5000000</v>
          </cell>
          <cell r="Z966">
            <v>-5000000</v>
          </cell>
          <cell r="AA966">
            <v>-5000000</v>
          </cell>
          <cell r="AB966">
            <v>-5000000</v>
          </cell>
          <cell r="AC966">
            <v>-5000000</v>
          </cell>
        </row>
        <row r="967">
          <cell r="R967">
            <v>-15000000</v>
          </cell>
          <cell r="S967">
            <v>-15000000</v>
          </cell>
          <cell r="T967">
            <v>-15000000</v>
          </cell>
          <cell r="U967">
            <v>-15000000</v>
          </cell>
          <cell r="V967">
            <v>-15000000</v>
          </cell>
          <cell r="W967">
            <v>-15000000</v>
          </cell>
          <cell r="X967">
            <v>-15000000</v>
          </cell>
          <cell r="Y967">
            <v>-15000000</v>
          </cell>
          <cell r="Z967">
            <v>-15000000</v>
          </cell>
          <cell r="AA967">
            <v>-15000000</v>
          </cell>
          <cell r="AB967">
            <v>-15000000</v>
          </cell>
          <cell r="AC967">
            <v>-15000000</v>
          </cell>
        </row>
        <row r="968">
          <cell r="R968">
            <v>-10000000</v>
          </cell>
          <cell r="S968">
            <v>-10000000</v>
          </cell>
          <cell r="T968">
            <v>-10000000</v>
          </cell>
          <cell r="U968">
            <v>-10000000</v>
          </cell>
          <cell r="V968">
            <v>-10000000</v>
          </cell>
          <cell r="W968">
            <v>-10000000</v>
          </cell>
          <cell r="X968">
            <v>-10000000</v>
          </cell>
          <cell r="Y968">
            <v>-10000000</v>
          </cell>
          <cell r="Z968">
            <v>-10000000</v>
          </cell>
          <cell r="AA968">
            <v>-10000000</v>
          </cell>
          <cell r="AB968">
            <v>-10000000</v>
          </cell>
          <cell r="AC968">
            <v>-10000000</v>
          </cell>
        </row>
        <row r="969">
          <cell r="R969">
            <v>-2000000</v>
          </cell>
          <cell r="S969">
            <v>-2000000</v>
          </cell>
          <cell r="T969">
            <v>-2000000</v>
          </cell>
          <cell r="U969">
            <v>-2000000</v>
          </cell>
          <cell r="V969">
            <v>-2000000</v>
          </cell>
          <cell r="W969">
            <v>-2000000</v>
          </cell>
          <cell r="X969">
            <v>-2000000</v>
          </cell>
          <cell r="Y969">
            <v>-2000000</v>
          </cell>
          <cell r="Z969">
            <v>-2000000</v>
          </cell>
          <cell r="AA969">
            <v>-2000000</v>
          </cell>
          <cell r="AB969">
            <v>-2000000</v>
          </cell>
          <cell r="AC969">
            <v>-2000000</v>
          </cell>
        </row>
        <row r="970">
          <cell r="R970">
            <v>-25000000</v>
          </cell>
          <cell r="S970">
            <v>-25000000</v>
          </cell>
          <cell r="T970">
            <v>-25000000</v>
          </cell>
          <cell r="U970">
            <v>-25000000</v>
          </cell>
          <cell r="V970">
            <v>-25000000</v>
          </cell>
          <cell r="W970">
            <v>-25000000</v>
          </cell>
          <cell r="X970">
            <v>-25000000</v>
          </cell>
          <cell r="Y970">
            <v>-25000000</v>
          </cell>
          <cell r="Z970">
            <v>-25000000</v>
          </cell>
          <cell r="AA970">
            <v>-25000000</v>
          </cell>
          <cell r="AB970">
            <v>-25000000</v>
          </cell>
          <cell r="AC970">
            <v>-25000000</v>
          </cell>
        </row>
        <row r="971">
          <cell r="R971">
            <v>-100000000</v>
          </cell>
          <cell r="S971">
            <v>-100000000</v>
          </cell>
          <cell r="T971">
            <v>-100000000</v>
          </cell>
          <cell r="U971">
            <v>-100000000</v>
          </cell>
          <cell r="V971">
            <v>-100000000</v>
          </cell>
          <cell r="W971">
            <v>-100000000</v>
          </cell>
          <cell r="X971">
            <v>-100000000</v>
          </cell>
          <cell r="Y971">
            <v>-100000000</v>
          </cell>
          <cell r="Z971">
            <v>-100000000</v>
          </cell>
          <cell r="AA971">
            <v>-100000000</v>
          </cell>
          <cell r="AB971">
            <v>-100000000</v>
          </cell>
          <cell r="AC971">
            <v>-100000000</v>
          </cell>
        </row>
        <row r="972">
          <cell r="R972">
            <v>0</v>
          </cell>
          <cell r="S972">
            <v>0</v>
          </cell>
          <cell r="T972">
            <v>0</v>
          </cell>
          <cell r="U972">
            <v>0</v>
          </cell>
          <cell r="V972">
            <v>0</v>
          </cell>
          <cell r="W972">
            <v>0</v>
          </cell>
          <cell r="X972">
            <v>0</v>
          </cell>
          <cell r="Y972">
            <v>0</v>
          </cell>
          <cell r="Z972">
            <v>0</v>
          </cell>
          <cell r="AA972">
            <v>0</v>
          </cell>
          <cell r="AB972">
            <v>0</v>
          </cell>
          <cell r="AC972">
            <v>0</v>
          </cell>
        </row>
        <row r="973">
          <cell r="R973">
            <v>0</v>
          </cell>
          <cell r="S973">
            <v>0</v>
          </cell>
          <cell r="T973">
            <v>0</v>
          </cell>
          <cell r="U973">
            <v>0</v>
          </cell>
          <cell r="V973">
            <v>0</v>
          </cell>
          <cell r="W973">
            <v>0</v>
          </cell>
          <cell r="X973">
            <v>0</v>
          </cell>
          <cell r="Y973">
            <v>0</v>
          </cell>
          <cell r="Z973">
            <v>0</v>
          </cell>
          <cell r="AA973">
            <v>0</v>
          </cell>
          <cell r="AB973">
            <v>0</v>
          </cell>
          <cell r="AC973">
            <v>0</v>
          </cell>
        </row>
        <row r="974">
          <cell r="R974">
            <v>0</v>
          </cell>
          <cell r="S974">
            <v>0</v>
          </cell>
          <cell r="T974">
            <v>0</v>
          </cell>
          <cell r="U974">
            <v>0</v>
          </cell>
          <cell r="V974">
            <v>0</v>
          </cell>
          <cell r="W974">
            <v>0</v>
          </cell>
          <cell r="X974">
            <v>0</v>
          </cell>
          <cell r="Y974">
            <v>0</v>
          </cell>
          <cell r="Z974">
            <v>0</v>
          </cell>
          <cell r="AA974">
            <v>0</v>
          </cell>
          <cell r="AB974">
            <v>0</v>
          </cell>
          <cell r="AC974">
            <v>0</v>
          </cell>
        </row>
        <row r="975">
          <cell r="R975">
            <v>-46000000</v>
          </cell>
          <cell r="S975">
            <v>-46000000</v>
          </cell>
          <cell r="T975">
            <v>-46000000</v>
          </cell>
          <cell r="U975">
            <v>-46000000</v>
          </cell>
          <cell r="V975">
            <v>-46000000</v>
          </cell>
          <cell r="W975">
            <v>-46000000</v>
          </cell>
          <cell r="X975">
            <v>-46000000</v>
          </cell>
          <cell r="Y975">
            <v>-46000000</v>
          </cell>
          <cell r="Z975">
            <v>-46000000</v>
          </cell>
          <cell r="AA975">
            <v>-46000000</v>
          </cell>
          <cell r="AB975">
            <v>-46000000</v>
          </cell>
          <cell r="AC975">
            <v>-46000000</v>
          </cell>
        </row>
        <row r="976">
          <cell r="R976">
            <v>0</v>
          </cell>
          <cell r="S976">
            <v>0</v>
          </cell>
          <cell r="T976">
            <v>0</v>
          </cell>
          <cell r="U976">
            <v>0</v>
          </cell>
          <cell r="V976">
            <v>0</v>
          </cell>
          <cell r="W976">
            <v>0</v>
          </cell>
          <cell r="X976">
            <v>0</v>
          </cell>
          <cell r="Y976">
            <v>0</v>
          </cell>
          <cell r="Z976">
            <v>0</v>
          </cell>
          <cell r="AA976">
            <v>0</v>
          </cell>
          <cell r="AB976">
            <v>0</v>
          </cell>
          <cell r="AC976">
            <v>0</v>
          </cell>
        </row>
        <row r="977">
          <cell r="R977">
            <v>0</v>
          </cell>
          <cell r="S977">
            <v>0</v>
          </cell>
          <cell r="T977">
            <v>0</v>
          </cell>
          <cell r="U977">
            <v>0</v>
          </cell>
          <cell r="V977">
            <v>0</v>
          </cell>
          <cell r="W977">
            <v>0</v>
          </cell>
          <cell r="X977">
            <v>0</v>
          </cell>
          <cell r="Y977">
            <v>0</v>
          </cell>
          <cell r="Z977">
            <v>0</v>
          </cell>
          <cell r="AA977">
            <v>0</v>
          </cell>
          <cell r="AB977">
            <v>0</v>
          </cell>
          <cell r="AC977">
            <v>0</v>
          </cell>
        </row>
        <row r="978">
          <cell r="R978">
            <v>0</v>
          </cell>
          <cell r="S978">
            <v>0</v>
          </cell>
          <cell r="T978">
            <v>0</v>
          </cell>
          <cell r="U978">
            <v>0</v>
          </cell>
          <cell r="V978">
            <v>0</v>
          </cell>
          <cell r="W978">
            <v>0</v>
          </cell>
          <cell r="X978">
            <v>0</v>
          </cell>
          <cell r="Y978">
            <v>0</v>
          </cell>
          <cell r="Z978">
            <v>0</v>
          </cell>
          <cell r="AA978">
            <v>0</v>
          </cell>
          <cell r="AB978">
            <v>0</v>
          </cell>
          <cell r="AC978">
            <v>0</v>
          </cell>
        </row>
        <row r="979">
          <cell r="R979">
            <v>0</v>
          </cell>
          <cell r="S979">
            <v>0</v>
          </cell>
          <cell r="T979">
            <v>0</v>
          </cell>
          <cell r="U979">
            <v>0</v>
          </cell>
          <cell r="V979">
            <v>0</v>
          </cell>
          <cell r="W979">
            <v>0</v>
          </cell>
          <cell r="X979">
            <v>0</v>
          </cell>
          <cell r="Y979">
            <v>0</v>
          </cell>
          <cell r="Z979">
            <v>0</v>
          </cell>
          <cell r="AA979">
            <v>0</v>
          </cell>
          <cell r="AB979">
            <v>0</v>
          </cell>
          <cell r="AC979">
            <v>0</v>
          </cell>
        </row>
        <row r="980">
          <cell r="R980">
            <v>0</v>
          </cell>
          <cell r="S980">
            <v>0</v>
          </cell>
          <cell r="T980">
            <v>0</v>
          </cell>
          <cell r="U980">
            <v>0</v>
          </cell>
          <cell r="V980">
            <v>0</v>
          </cell>
          <cell r="W980">
            <v>0</v>
          </cell>
          <cell r="X980">
            <v>0</v>
          </cell>
          <cell r="Y980">
            <v>0</v>
          </cell>
          <cell r="Z980">
            <v>0</v>
          </cell>
          <cell r="AA980">
            <v>0</v>
          </cell>
          <cell r="AB980">
            <v>0</v>
          </cell>
          <cell r="AC980">
            <v>0</v>
          </cell>
        </row>
        <row r="981">
          <cell r="R981">
            <v>0</v>
          </cell>
          <cell r="S981">
            <v>0</v>
          </cell>
          <cell r="T981">
            <v>0</v>
          </cell>
          <cell r="U981">
            <v>0</v>
          </cell>
          <cell r="V981">
            <v>0</v>
          </cell>
          <cell r="W981">
            <v>0</v>
          </cell>
          <cell r="X981">
            <v>0</v>
          </cell>
          <cell r="Y981">
            <v>0</v>
          </cell>
          <cell r="Z981">
            <v>0</v>
          </cell>
          <cell r="AA981">
            <v>0</v>
          </cell>
          <cell r="AB981">
            <v>0</v>
          </cell>
          <cell r="AC981">
            <v>0</v>
          </cell>
        </row>
        <row r="982">
          <cell r="R982">
            <v>0</v>
          </cell>
          <cell r="S982">
            <v>0</v>
          </cell>
          <cell r="T982">
            <v>0</v>
          </cell>
          <cell r="U982">
            <v>0</v>
          </cell>
          <cell r="V982">
            <v>0</v>
          </cell>
          <cell r="W982">
            <v>0</v>
          </cell>
          <cell r="X982">
            <v>0</v>
          </cell>
          <cell r="Y982">
            <v>0</v>
          </cell>
          <cell r="Z982">
            <v>0</v>
          </cell>
          <cell r="AA982">
            <v>0</v>
          </cell>
          <cell r="AB982">
            <v>0</v>
          </cell>
          <cell r="AC982">
            <v>0</v>
          </cell>
        </row>
        <row r="983">
          <cell r="R983">
            <v>-50000000</v>
          </cell>
          <cell r="S983">
            <v>-50000000</v>
          </cell>
          <cell r="T983">
            <v>-50000000</v>
          </cell>
          <cell r="U983">
            <v>-50000000</v>
          </cell>
          <cell r="V983">
            <v>-50000000</v>
          </cell>
          <cell r="W983">
            <v>-50000000</v>
          </cell>
          <cell r="X983">
            <v>-50000000</v>
          </cell>
          <cell r="Y983">
            <v>-50000000</v>
          </cell>
          <cell r="Z983">
            <v>-50000000</v>
          </cell>
          <cell r="AA983">
            <v>-50000000</v>
          </cell>
          <cell r="AB983">
            <v>-50000000</v>
          </cell>
          <cell r="AC983">
            <v>0</v>
          </cell>
        </row>
        <row r="984">
          <cell r="R984">
            <v>0</v>
          </cell>
          <cell r="S984">
            <v>0</v>
          </cell>
          <cell r="T984">
            <v>0</v>
          </cell>
          <cell r="U984">
            <v>0</v>
          </cell>
          <cell r="V984">
            <v>0</v>
          </cell>
          <cell r="W984">
            <v>0</v>
          </cell>
          <cell r="X984">
            <v>0</v>
          </cell>
          <cell r="Y984">
            <v>0</v>
          </cell>
          <cell r="Z984">
            <v>0</v>
          </cell>
          <cell r="AA984">
            <v>0</v>
          </cell>
          <cell r="AB984">
            <v>0</v>
          </cell>
          <cell r="AC984">
            <v>0</v>
          </cell>
        </row>
        <row r="985">
          <cell r="R985">
            <v>0</v>
          </cell>
          <cell r="S985">
            <v>0</v>
          </cell>
          <cell r="T985">
            <v>0</v>
          </cell>
          <cell r="U985">
            <v>0</v>
          </cell>
          <cell r="V985">
            <v>0</v>
          </cell>
          <cell r="W985">
            <v>0</v>
          </cell>
          <cell r="X985">
            <v>0</v>
          </cell>
          <cell r="Y985">
            <v>0</v>
          </cell>
          <cell r="Z985">
            <v>0</v>
          </cell>
          <cell r="AA985">
            <v>0</v>
          </cell>
          <cell r="AB985">
            <v>0</v>
          </cell>
          <cell r="AC985">
            <v>0</v>
          </cell>
        </row>
        <row r="986">
          <cell r="R986">
            <v>0</v>
          </cell>
          <cell r="S986">
            <v>0</v>
          </cell>
          <cell r="T986">
            <v>0</v>
          </cell>
          <cell r="U986">
            <v>0</v>
          </cell>
          <cell r="V986">
            <v>0</v>
          </cell>
          <cell r="W986">
            <v>0</v>
          </cell>
          <cell r="X986">
            <v>0</v>
          </cell>
          <cell r="Y986">
            <v>0</v>
          </cell>
          <cell r="Z986">
            <v>0</v>
          </cell>
          <cell r="AA986">
            <v>0</v>
          </cell>
          <cell r="AB986">
            <v>0</v>
          </cell>
          <cell r="AC986">
            <v>0</v>
          </cell>
        </row>
        <row r="987">
          <cell r="R987">
            <v>0</v>
          </cell>
          <cell r="S987">
            <v>0</v>
          </cell>
          <cell r="T987">
            <v>0</v>
          </cell>
          <cell r="U987">
            <v>0</v>
          </cell>
          <cell r="V987">
            <v>0</v>
          </cell>
          <cell r="W987">
            <v>0</v>
          </cell>
          <cell r="X987">
            <v>0</v>
          </cell>
          <cell r="Y987">
            <v>0</v>
          </cell>
          <cell r="Z987">
            <v>0</v>
          </cell>
          <cell r="AA987">
            <v>0</v>
          </cell>
          <cell r="AB987">
            <v>0</v>
          </cell>
          <cell r="AC987">
            <v>0</v>
          </cell>
        </row>
        <row r="988">
          <cell r="R988">
            <v>0</v>
          </cell>
          <cell r="S988">
            <v>0</v>
          </cell>
          <cell r="T988">
            <v>0</v>
          </cell>
          <cell r="U988">
            <v>0</v>
          </cell>
          <cell r="V988">
            <v>0</v>
          </cell>
          <cell r="W988">
            <v>0</v>
          </cell>
          <cell r="X988">
            <v>0</v>
          </cell>
          <cell r="Y988">
            <v>0</v>
          </cell>
          <cell r="Z988">
            <v>0</v>
          </cell>
          <cell r="AA988">
            <v>0</v>
          </cell>
          <cell r="AB988">
            <v>0</v>
          </cell>
          <cell r="AC988">
            <v>0</v>
          </cell>
        </row>
        <row r="989">
          <cell r="R989">
            <v>-2513509.5</v>
          </cell>
          <cell r="S989">
            <v>-2513509.5</v>
          </cell>
          <cell r="T989">
            <v>-2513509.5</v>
          </cell>
          <cell r="U989">
            <v>-2460919.74</v>
          </cell>
          <cell r="V989">
            <v>-2460919.74</v>
          </cell>
          <cell r="W989">
            <v>-2460919.74</v>
          </cell>
          <cell r="X989">
            <v>-2460919.74</v>
          </cell>
          <cell r="Y989">
            <v>-1211122.39</v>
          </cell>
          <cell r="Z989">
            <v>-1211122.39</v>
          </cell>
          <cell r="AA989">
            <v>384889.2</v>
          </cell>
          <cell r="AB989">
            <v>0</v>
          </cell>
          <cell r="AC989">
            <v>0</v>
          </cell>
        </row>
        <row r="990">
          <cell r="R990">
            <v>-55000000</v>
          </cell>
          <cell r="S990">
            <v>-55000000</v>
          </cell>
          <cell r="T990">
            <v>-55000000</v>
          </cell>
          <cell r="U990">
            <v>-55000000</v>
          </cell>
          <cell r="V990">
            <v>-55000000</v>
          </cell>
          <cell r="W990">
            <v>-55000000</v>
          </cell>
          <cell r="X990">
            <v>-55000000</v>
          </cell>
          <cell r="Y990">
            <v>0</v>
          </cell>
          <cell r="Z990">
            <v>0</v>
          </cell>
          <cell r="AA990">
            <v>0</v>
          </cell>
          <cell r="AB990">
            <v>0</v>
          </cell>
          <cell r="AC990">
            <v>0</v>
          </cell>
        </row>
        <row r="991">
          <cell r="R991">
            <v>-30000000</v>
          </cell>
          <cell r="S991">
            <v>-30000000</v>
          </cell>
          <cell r="T991">
            <v>-30000000</v>
          </cell>
          <cell r="U991">
            <v>-30000000</v>
          </cell>
          <cell r="V991">
            <v>0</v>
          </cell>
          <cell r="W991">
            <v>0</v>
          </cell>
          <cell r="X991">
            <v>0</v>
          </cell>
          <cell r="Y991">
            <v>0</v>
          </cell>
          <cell r="Z991">
            <v>0</v>
          </cell>
          <cell r="AA991">
            <v>0</v>
          </cell>
          <cell r="AB991">
            <v>0</v>
          </cell>
          <cell r="AC991">
            <v>0</v>
          </cell>
        </row>
        <row r="992">
          <cell r="R992">
            <v>-300000000</v>
          </cell>
          <cell r="S992">
            <v>-300000000</v>
          </cell>
          <cell r="T992">
            <v>-300000000</v>
          </cell>
          <cell r="U992">
            <v>-300000000</v>
          </cell>
          <cell r="V992">
            <v>-300000000</v>
          </cell>
          <cell r="W992">
            <v>-300000000</v>
          </cell>
          <cell r="X992">
            <v>-300000000</v>
          </cell>
          <cell r="Y992">
            <v>-300000000</v>
          </cell>
          <cell r="Z992">
            <v>-300000000</v>
          </cell>
          <cell r="AA992">
            <v>-300000000</v>
          </cell>
          <cell r="AB992">
            <v>-300000000</v>
          </cell>
          <cell r="AC992">
            <v>-300000000</v>
          </cell>
        </row>
        <row r="993">
          <cell r="R993">
            <v>-200000000</v>
          </cell>
          <cell r="S993">
            <v>-200000000</v>
          </cell>
          <cell r="T993">
            <v>-200000000</v>
          </cell>
          <cell r="U993">
            <v>-200000000</v>
          </cell>
          <cell r="V993">
            <v>-200000000</v>
          </cell>
          <cell r="W993">
            <v>-200000000</v>
          </cell>
          <cell r="X993">
            <v>-200000000</v>
          </cell>
          <cell r="Y993">
            <v>-200000000</v>
          </cell>
          <cell r="Z993">
            <v>-200000000</v>
          </cell>
          <cell r="AA993">
            <v>-200000000</v>
          </cell>
          <cell r="AB993">
            <v>-200000000</v>
          </cell>
          <cell r="AC993">
            <v>-200000000</v>
          </cell>
        </row>
        <row r="994">
          <cell r="R994">
            <v>-150000000</v>
          </cell>
          <cell r="S994">
            <v>-150000000</v>
          </cell>
          <cell r="T994">
            <v>-150000000</v>
          </cell>
          <cell r="U994">
            <v>-150000000</v>
          </cell>
          <cell r="V994">
            <v>-150000000</v>
          </cell>
          <cell r="W994">
            <v>-150000000</v>
          </cell>
          <cell r="X994">
            <v>-150000000</v>
          </cell>
          <cell r="Y994">
            <v>-150000000</v>
          </cell>
          <cell r="Z994">
            <v>-150000000</v>
          </cell>
          <cell r="AA994">
            <v>-150000000</v>
          </cell>
          <cell r="AB994">
            <v>-150000000</v>
          </cell>
          <cell r="AC994">
            <v>-150000000</v>
          </cell>
        </row>
        <row r="995">
          <cell r="R995">
            <v>-100000000</v>
          </cell>
          <cell r="S995">
            <v>-100000000</v>
          </cell>
          <cell r="T995">
            <v>-100000000</v>
          </cell>
          <cell r="U995">
            <v>-100000000</v>
          </cell>
          <cell r="V995">
            <v>-100000000</v>
          </cell>
          <cell r="W995">
            <v>-100000000</v>
          </cell>
          <cell r="X995">
            <v>-100000000</v>
          </cell>
          <cell r="Y995">
            <v>-100000000</v>
          </cell>
          <cell r="Z995">
            <v>-100000000</v>
          </cell>
          <cell r="AA995">
            <v>-100000000</v>
          </cell>
          <cell r="AB995">
            <v>-100000000</v>
          </cell>
          <cell r="AC995">
            <v>-100000000</v>
          </cell>
        </row>
        <row r="996">
          <cell r="R996">
            <v>-225000000</v>
          </cell>
          <cell r="S996">
            <v>-225000000</v>
          </cell>
          <cell r="T996">
            <v>-225000000</v>
          </cell>
          <cell r="U996">
            <v>-225000000</v>
          </cell>
          <cell r="V996">
            <v>-225000000</v>
          </cell>
          <cell r="W996">
            <v>-225000000</v>
          </cell>
          <cell r="X996">
            <v>-225000000</v>
          </cell>
          <cell r="Y996">
            <v>-225000000</v>
          </cell>
          <cell r="Z996">
            <v>-225000000</v>
          </cell>
          <cell r="AA996">
            <v>-225000000</v>
          </cell>
          <cell r="AB996">
            <v>-225000000</v>
          </cell>
          <cell r="AC996">
            <v>-225000000</v>
          </cell>
        </row>
        <row r="997">
          <cell r="R997">
            <v>-25000000</v>
          </cell>
          <cell r="S997">
            <v>-25000000</v>
          </cell>
          <cell r="T997">
            <v>-25000000</v>
          </cell>
          <cell r="U997">
            <v>-25000000</v>
          </cell>
          <cell r="V997">
            <v>-25000000</v>
          </cell>
          <cell r="W997">
            <v>-25000000</v>
          </cell>
          <cell r="X997">
            <v>-25000000</v>
          </cell>
          <cell r="Y997">
            <v>-25000000</v>
          </cell>
          <cell r="Z997">
            <v>-25000000</v>
          </cell>
          <cell r="AA997">
            <v>-25000000</v>
          </cell>
          <cell r="AB997">
            <v>-25000000</v>
          </cell>
          <cell r="AC997">
            <v>-25000000</v>
          </cell>
        </row>
        <row r="998">
          <cell r="R998">
            <v>-260000000</v>
          </cell>
          <cell r="S998">
            <v>-260000000</v>
          </cell>
          <cell r="T998">
            <v>-260000000</v>
          </cell>
          <cell r="U998">
            <v>-260000000</v>
          </cell>
          <cell r="V998">
            <v>-260000000</v>
          </cell>
          <cell r="W998">
            <v>-260000000</v>
          </cell>
          <cell r="X998">
            <v>-260000000</v>
          </cell>
          <cell r="Y998">
            <v>-260000000</v>
          </cell>
          <cell r="Z998">
            <v>-260000000</v>
          </cell>
          <cell r="AA998">
            <v>-260000000</v>
          </cell>
          <cell r="AB998">
            <v>-260000000</v>
          </cell>
          <cell r="AC998">
            <v>-260000000</v>
          </cell>
        </row>
        <row r="999">
          <cell r="R999">
            <v>0</v>
          </cell>
          <cell r="S999">
            <v>0</v>
          </cell>
          <cell r="T999">
            <v>0</v>
          </cell>
          <cell r="U999">
            <v>0</v>
          </cell>
          <cell r="V999">
            <v>0</v>
          </cell>
          <cell r="W999">
            <v>0</v>
          </cell>
          <cell r="X999">
            <v>0</v>
          </cell>
          <cell r="Y999">
            <v>0</v>
          </cell>
          <cell r="Z999">
            <v>0</v>
          </cell>
          <cell r="AA999">
            <v>0</v>
          </cell>
          <cell r="AB999">
            <v>0</v>
          </cell>
          <cell r="AC999">
            <v>0</v>
          </cell>
        </row>
        <row r="1000">
          <cell r="R1000">
            <v>-138460000</v>
          </cell>
          <cell r="S1000">
            <v>-138460000</v>
          </cell>
          <cell r="T1000">
            <v>-138460000</v>
          </cell>
          <cell r="U1000">
            <v>-138460000</v>
          </cell>
          <cell r="V1000">
            <v>-138460000</v>
          </cell>
          <cell r="W1000">
            <v>-138460000</v>
          </cell>
          <cell r="X1000">
            <v>-138460000</v>
          </cell>
          <cell r="Y1000">
            <v>-138460000</v>
          </cell>
          <cell r="Z1000">
            <v>-138460000</v>
          </cell>
          <cell r="AA1000">
            <v>-138460000</v>
          </cell>
          <cell r="AB1000">
            <v>-138460000</v>
          </cell>
          <cell r="AC1000">
            <v>-138460000</v>
          </cell>
        </row>
        <row r="1001">
          <cell r="R1001">
            <v>-23400000</v>
          </cell>
          <cell r="S1001">
            <v>-23400000</v>
          </cell>
          <cell r="T1001">
            <v>-23400000</v>
          </cell>
          <cell r="U1001">
            <v>-23400000</v>
          </cell>
          <cell r="V1001">
            <v>-23400000</v>
          </cell>
          <cell r="W1001">
            <v>-23400000</v>
          </cell>
          <cell r="X1001">
            <v>-23400000</v>
          </cell>
          <cell r="Y1001">
            <v>-23400000</v>
          </cell>
          <cell r="Z1001">
            <v>-23400000</v>
          </cell>
          <cell r="AA1001">
            <v>-23400000</v>
          </cell>
          <cell r="AB1001">
            <v>-23400000</v>
          </cell>
          <cell r="AC1001">
            <v>-23400000</v>
          </cell>
        </row>
        <row r="1002">
          <cell r="R1002">
            <v>-150000000</v>
          </cell>
          <cell r="S1002">
            <v>-150000000</v>
          </cell>
          <cell r="T1002">
            <v>-150000000</v>
          </cell>
          <cell r="U1002">
            <v>-150000000</v>
          </cell>
          <cell r="V1002">
            <v>-150000000</v>
          </cell>
          <cell r="W1002">
            <v>-150000000</v>
          </cell>
          <cell r="X1002">
            <v>-150000000</v>
          </cell>
          <cell r="Y1002">
            <v>-150000000</v>
          </cell>
          <cell r="Z1002">
            <v>-150000000</v>
          </cell>
          <cell r="AA1002">
            <v>-150000000</v>
          </cell>
          <cell r="AB1002">
            <v>-150000000</v>
          </cell>
          <cell r="AC1002">
            <v>-150000000</v>
          </cell>
        </row>
        <row r="1003">
          <cell r="R1003">
            <v>0</v>
          </cell>
          <cell r="S1003">
            <v>0</v>
          </cell>
          <cell r="T1003">
            <v>0</v>
          </cell>
          <cell r="U1003">
            <v>0</v>
          </cell>
          <cell r="V1003">
            <v>0</v>
          </cell>
          <cell r="W1003">
            <v>0</v>
          </cell>
          <cell r="X1003">
            <v>0</v>
          </cell>
          <cell r="Y1003">
            <v>0</v>
          </cell>
          <cell r="Z1003">
            <v>0</v>
          </cell>
          <cell r="AA1003">
            <v>0</v>
          </cell>
          <cell r="AB1003">
            <v>0</v>
          </cell>
          <cell r="AC1003">
            <v>0</v>
          </cell>
        </row>
        <row r="1004">
          <cell r="R1004">
            <v>-80250000</v>
          </cell>
          <cell r="S1004">
            <v>-80250000</v>
          </cell>
          <cell r="T1004">
            <v>-80250000</v>
          </cell>
          <cell r="U1004">
            <v>-80250000</v>
          </cell>
          <cell r="V1004">
            <v>-80250000</v>
          </cell>
          <cell r="W1004">
            <v>-80250000</v>
          </cell>
          <cell r="X1004">
            <v>-80250000</v>
          </cell>
          <cell r="Y1004">
            <v>-80250000</v>
          </cell>
          <cell r="Z1004">
            <v>-80250000</v>
          </cell>
          <cell r="AA1004">
            <v>-80250000</v>
          </cell>
          <cell r="AB1004">
            <v>-80250000</v>
          </cell>
          <cell r="AC1004">
            <v>-80250000</v>
          </cell>
        </row>
        <row r="1005">
          <cell r="R1005">
            <v>-200000000</v>
          </cell>
          <cell r="S1005">
            <v>-200000000</v>
          </cell>
          <cell r="T1005">
            <v>-200000000</v>
          </cell>
          <cell r="U1005">
            <v>-200000000</v>
          </cell>
          <cell r="V1005">
            <v>-200000000</v>
          </cell>
          <cell r="W1005">
            <v>-200000000</v>
          </cell>
          <cell r="X1005">
            <v>-200000000</v>
          </cell>
          <cell r="Y1005">
            <v>-200000000</v>
          </cell>
          <cell r="Z1005">
            <v>-200000000</v>
          </cell>
          <cell r="AA1005">
            <v>-200000000</v>
          </cell>
          <cell r="AB1005">
            <v>-200000000</v>
          </cell>
          <cell r="AC1005">
            <v>-200000000</v>
          </cell>
        </row>
        <row r="1006">
          <cell r="R1006">
            <v>0</v>
          </cell>
          <cell r="S1006">
            <v>0</v>
          </cell>
          <cell r="T1006">
            <v>0</v>
          </cell>
          <cell r="U1006">
            <v>0</v>
          </cell>
          <cell r="V1006">
            <v>0</v>
          </cell>
          <cell r="W1006">
            <v>0</v>
          </cell>
          <cell r="X1006">
            <v>0</v>
          </cell>
          <cell r="Y1006">
            <v>0</v>
          </cell>
          <cell r="Z1006">
            <v>0</v>
          </cell>
          <cell r="AA1006">
            <v>0</v>
          </cell>
          <cell r="AB1006">
            <v>0</v>
          </cell>
          <cell r="AC1006">
            <v>0</v>
          </cell>
        </row>
        <row r="1007">
          <cell r="R1007">
            <v>-431100</v>
          </cell>
          <cell r="S1007">
            <v>-431100</v>
          </cell>
          <cell r="T1007">
            <v>-431100</v>
          </cell>
          <cell r="U1007">
            <v>-431100</v>
          </cell>
          <cell r="V1007">
            <v>-431100</v>
          </cell>
          <cell r="W1007">
            <v>-431100</v>
          </cell>
          <cell r="X1007">
            <v>-431100</v>
          </cell>
          <cell r="Y1007">
            <v>-431100</v>
          </cell>
          <cell r="Z1007">
            <v>-431100</v>
          </cell>
          <cell r="AA1007">
            <v>-431100</v>
          </cell>
          <cell r="AB1007">
            <v>-431100</v>
          </cell>
          <cell r="AC1007">
            <v>-431100</v>
          </cell>
        </row>
        <row r="1008">
          <cell r="R1008">
            <v>-1458300</v>
          </cell>
          <cell r="S1008">
            <v>-1458300</v>
          </cell>
          <cell r="T1008">
            <v>-1458300</v>
          </cell>
          <cell r="U1008">
            <v>-1458300</v>
          </cell>
          <cell r="V1008">
            <v>-1458300</v>
          </cell>
          <cell r="W1008">
            <v>-1458300</v>
          </cell>
          <cell r="X1008">
            <v>-1458300</v>
          </cell>
          <cell r="Y1008">
            <v>-1458300</v>
          </cell>
          <cell r="Z1008">
            <v>-1458300</v>
          </cell>
          <cell r="AA1008">
            <v>-1458300</v>
          </cell>
          <cell r="AB1008">
            <v>-1458300</v>
          </cell>
          <cell r="AC1008">
            <v>-1458300</v>
          </cell>
        </row>
        <row r="1009">
          <cell r="R1009">
            <v>0</v>
          </cell>
          <cell r="S1009">
            <v>0</v>
          </cell>
          <cell r="T1009">
            <v>0</v>
          </cell>
          <cell r="U1009">
            <v>0</v>
          </cell>
          <cell r="V1009">
            <v>0</v>
          </cell>
          <cell r="W1009">
            <v>0</v>
          </cell>
          <cell r="X1009">
            <v>0</v>
          </cell>
          <cell r="Y1009">
            <v>0</v>
          </cell>
          <cell r="Z1009">
            <v>0</v>
          </cell>
          <cell r="AA1009">
            <v>0</v>
          </cell>
          <cell r="AB1009">
            <v>0</v>
          </cell>
          <cell r="AC1009">
            <v>0</v>
          </cell>
        </row>
        <row r="1010">
          <cell r="R1010">
            <v>0</v>
          </cell>
          <cell r="S1010">
            <v>0</v>
          </cell>
          <cell r="T1010">
            <v>0</v>
          </cell>
          <cell r="U1010">
            <v>0</v>
          </cell>
          <cell r="V1010">
            <v>0</v>
          </cell>
          <cell r="W1010">
            <v>0</v>
          </cell>
          <cell r="X1010">
            <v>0</v>
          </cell>
          <cell r="Y1010">
            <v>0</v>
          </cell>
          <cell r="Z1010">
            <v>0</v>
          </cell>
          <cell r="AA1010">
            <v>0</v>
          </cell>
          <cell r="AB1010">
            <v>0</v>
          </cell>
          <cell r="AC1010">
            <v>0</v>
          </cell>
        </row>
        <row r="1011">
          <cell r="R1011">
            <v>0</v>
          </cell>
          <cell r="S1011">
            <v>0</v>
          </cell>
          <cell r="T1011">
            <v>0</v>
          </cell>
          <cell r="U1011">
            <v>0</v>
          </cell>
          <cell r="V1011">
            <v>0</v>
          </cell>
          <cell r="W1011">
            <v>0</v>
          </cell>
          <cell r="X1011">
            <v>0</v>
          </cell>
          <cell r="Y1011">
            <v>0</v>
          </cell>
          <cell r="Z1011">
            <v>0</v>
          </cell>
          <cell r="AA1011">
            <v>0</v>
          </cell>
          <cell r="AB1011">
            <v>0</v>
          </cell>
          <cell r="AC1011">
            <v>0</v>
          </cell>
        </row>
        <row r="1012">
          <cell r="R1012">
            <v>0</v>
          </cell>
          <cell r="S1012">
            <v>0</v>
          </cell>
          <cell r="T1012">
            <v>0</v>
          </cell>
          <cell r="U1012">
            <v>0</v>
          </cell>
          <cell r="V1012">
            <v>0</v>
          </cell>
          <cell r="W1012">
            <v>0</v>
          </cell>
          <cell r="X1012">
            <v>0</v>
          </cell>
          <cell r="Y1012">
            <v>0</v>
          </cell>
          <cell r="Z1012">
            <v>0</v>
          </cell>
          <cell r="AA1012">
            <v>0</v>
          </cell>
          <cell r="AB1012">
            <v>0</v>
          </cell>
          <cell r="AC1012">
            <v>0</v>
          </cell>
        </row>
        <row r="1013">
          <cell r="R1013">
            <v>0</v>
          </cell>
          <cell r="S1013">
            <v>0</v>
          </cell>
          <cell r="T1013">
            <v>0</v>
          </cell>
          <cell r="U1013">
            <v>0</v>
          </cell>
          <cell r="V1013">
            <v>0</v>
          </cell>
          <cell r="W1013">
            <v>0</v>
          </cell>
          <cell r="X1013">
            <v>0</v>
          </cell>
          <cell r="Y1013">
            <v>0</v>
          </cell>
          <cell r="Z1013">
            <v>0</v>
          </cell>
          <cell r="AA1013">
            <v>0</v>
          </cell>
          <cell r="AB1013">
            <v>0</v>
          </cell>
          <cell r="AC1013">
            <v>0</v>
          </cell>
        </row>
        <row r="1014">
          <cell r="R1014">
            <v>12076.65</v>
          </cell>
          <cell r="S1014">
            <v>10868.98</v>
          </cell>
          <cell r="T1014">
            <v>9661.31</v>
          </cell>
          <cell r="U1014">
            <v>8453.64</v>
          </cell>
          <cell r="V1014">
            <v>7245.97</v>
          </cell>
          <cell r="W1014">
            <v>6038.3</v>
          </cell>
          <cell r="X1014">
            <v>4830.63</v>
          </cell>
          <cell r="Y1014">
            <v>3622.96</v>
          </cell>
          <cell r="Z1014">
            <v>2415.29</v>
          </cell>
          <cell r="AA1014">
            <v>1207.62</v>
          </cell>
          <cell r="AB1014">
            <v>-0.05</v>
          </cell>
          <cell r="AC1014">
            <v>0</v>
          </cell>
        </row>
        <row r="1015">
          <cell r="R1015">
            <v>-1475000</v>
          </cell>
          <cell r="S1015">
            <v>-1475000</v>
          </cell>
          <cell r="T1015">
            <v>-2375000</v>
          </cell>
          <cell r="U1015">
            <v>-2375000</v>
          </cell>
          <cell r="V1015">
            <v>-375000</v>
          </cell>
          <cell r="W1015">
            <v>-575000</v>
          </cell>
          <cell r="X1015">
            <v>-575000</v>
          </cell>
          <cell r="Y1015">
            <v>-575000</v>
          </cell>
          <cell r="Z1015">
            <v>-925000</v>
          </cell>
          <cell r="AA1015">
            <v>-925000</v>
          </cell>
          <cell r="AB1015">
            <v>-925000</v>
          </cell>
          <cell r="AC1015">
            <v>-1300000</v>
          </cell>
        </row>
        <row r="1016">
          <cell r="R1016">
            <v>0</v>
          </cell>
          <cell r="S1016">
            <v>0</v>
          </cell>
          <cell r="T1016">
            <v>0</v>
          </cell>
          <cell r="U1016">
            <v>0</v>
          </cell>
          <cell r="V1016">
            <v>0</v>
          </cell>
          <cell r="W1016">
            <v>0</v>
          </cell>
          <cell r="X1016">
            <v>0</v>
          </cell>
          <cell r="Y1016">
            <v>0</v>
          </cell>
          <cell r="Z1016">
            <v>0</v>
          </cell>
          <cell r="AA1016">
            <v>0</v>
          </cell>
          <cell r="AB1016">
            <v>0</v>
          </cell>
          <cell r="AC1016">
            <v>0</v>
          </cell>
        </row>
        <row r="1017">
          <cell r="R1017">
            <v>-32315807.58</v>
          </cell>
          <cell r="S1017">
            <v>-32315807.58</v>
          </cell>
          <cell r="T1017">
            <v>-32621793.93</v>
          </cell>
          <cell r="U1017">
            <v>-32621793.93</v>
          </cell>
          <cell r="V1017">
            <v>-32621793.93</v>
          </cell>
          <cell r="W1017">
            <v>-31615260.38</v>
          </cell>
          <cell r="X1017">
            <v>-31615260.38</v>
          </cell>
          <cell r="Y1017">
            <v>-31615260.38</v>
          </cell>
          <cell r="Z1017">
            <v>-31186363.84</v>
          </cell>
          <cell r="AA1017">
            <v>-31186363.84</v>
          </cell>
          <cell r="AB1017">
            <v>-31186363.84</v>
          </cell>
          <cell r="AC1017">
            <v>-30567858.05</v>
          </cell>
        </row>
        <row r="1018">
          <cell r="R1018">
            <v>-75000</v>
          </cell>
          <cell r="S1018">
            <v>-75000</v>
          </cell>
          <cell r="T1018">
            <v>-75000</v>
          </cell>
          <cell r="U1018">
            <v>-75000</v>
          </cell>
          <cell r="V1018">
            <v>-75000</v>
          </cell>
          <cell r="W1018">
            <v>-75000</v>
          </cell>
          <cell r="X1018">
            <v>-75000</v>
          </cell>
          <cell r="Y1018">
            <v>-75000</v>
          </cell>
          <cell r="Z1018">
            <v>-75000</v>
          </cell>
          <cell r="AA1018">
            <v>-75000</v>
          </cell>
          <cell r="AB1018">
            <v>-75000</v>
          </cell>
          <cell r="AC1018">
            <v>-75000</v>
          </cell>
        </row>
        <row r="1019">
          <cell r="R1019">
            <v>-1499216.5</v>
          </cell>
          <cell r="S1019">
            <v>-1499216.5</v>
          </cell>
          <cell r="T1019">
            <v>-1495678.39</v>
          </cell>
          <cell r="U1019">
            <v>-1495678.39</v>
          </cell>
          <cell r="V1019">
            <v>-1495678.39</v>
          </cell>
          <cell r="W1019">
            <v>-1485186.09</v>
          </cell>
          <cell r="X1019">
            <v>-1485186.09</v>
          </cell>
          <cell r="Y1019">
            <v>-1485186.09</v>
          </cell>
          <cell r="Z1019">
            <v>-1453594.55</v>
          </cell>
          <cell r="AA1019">
            <v>-1453594.55</v>
          </cell>
          <cell r="AB1019">
            <v>-1453594.55</v>
          </cell>
          <cell r="AC1019">
            <v>-1447086.75</v>
          </cell>
        </row>
        <row r="1020">
          <cell r="R1020">
            <v>-129471.05</v>
          </cell>
          <cell r="S1020">
            <v>-129471.05</v>
          </cell>
          <cell r="T1020">
            <v>-129471.05</v>
          </cell>
          <cell r="U1020">
            <v>-129471.05</v>
          </cell>
          <cell r="V1020">
            <v>-129471.05</v>
          </cell>
          <cell r="W1020">
            <v>-129471.05</v>
          </cell>
          <cell r="X1020">
            <v>-129471.05</v>
          </cell>
          <cell r="Y1020">
            <v>-129471.05</v>
          </cell>
          <cell r="Z1020">
            <v>-129471.05</v>
          </cell>
          <cell r="AA1020">
            <v>-129471.05</v>
          </cell>
          <cell r="AB1020">
            <v>-129471.05</v>
          </cell>
          <cell r="AC1020">
            <v>-129471.05</v>
          </cell>
        </row>
        <row r="1021">
          <cell r="R1021">
            <v>-8761.45</v>
          </cell>
          <cell r="S1021">
            <v>-7940.64</v>
          </cell>
          <cell r="T1021">
            <v>-6486.76</v>
          </cell>
          <cell r="U1021">
            <v>-6486.76</v>
          </cell>
          <cell r="V1021">
            <v>-6486.76</v>
          </cell>
          <cell r="W1021">
            <v>-6486.76</v>
          </cell>
          <cell r="X1021">
            <v>-6486.76</v>
          </cell>
          <cell r="Y1021">
            <v>-6486.76</v>
          </cell>
          <cell r="Z1021">
            <v>-5998.51</v>
          </cell>
          <cell r="AA1021">
            <v>-5681.26</v>
          </cell>
          <cell r="AB1021">
            <v>-3450.06</v>
          </cell>
          <cell r="AC1021">
            <v>-3273.81</v>
          </cell>
        </row>
        <row r="1022">
          <cell r="R1022">
            <v>-15000</v>
          </cell>
          <cell r="S1022">
            <v>-15000</v>
          </cell>
          <cell r="T1022">
            <v>-15000</v>
          </cell>
          <cell r="U1022">
            <v>-15000</v>
          </cell>
          <cell r="V1022">
            <v>-15000</v>
          </cell>
          <cell r="W1022">
            <v>-15000</v>
          </cell>
          <cell r="X1022">
            <v>-15000</v>
          </cell>
          <cell r="Y1022">
            <v>-15000</v>
          </cell>
          <cell r="Z1022">
            <v>-15000</v>
          </cell>
          <cell r="AA1022">
            <v>-15000</v>
          </cell>
          <cell r="AB1022">
            <v>-15000</v>
          </cell>
          <cell r="AC1022">
            <v>-15000</v>
          </cell>
        </row>
        <row r="1023">
          <cell r="R1023">
            <v>-58056.38</v>
          </cell>
          <cell r="S1023">
            <v>-58056.38</v>
          </cell>
          <cell r="T1023">
            <v>-57901.38</v>
          </cell>
          <cell r="U1023">
            <v>-57901.38</v>
          </cell>
          <cell r="V1023">
            <v>-56948.48</v>
          </cell>
          <cell r="W1023">
            <v>-56948.48</v>
          </cell>
          <cell r="X1023">
            <v>-56948.48</v>
          </cell>
          <cell r="Y1023">
            <v>-55767.11</v>
          </cell>
          <cell r="Z1023">
            <v>-55767.11</v>
          </cell>
          <cell r="AA1023">
            <v>-55767.11</v>
          </cell>
          <cell r="AB1023">
            <v>-54906.61</v>
          </cell>
          <cell r="AC1023">
            <v>-53065.29</v>
          </cell>
        </row>
        <row r="1024">
          <cell r="R1024">
            <v>0</v>
          </cell>
          <cell r="S1024">
            <v>0</v>
          </cell>
          <cell r="T1024">
            <v>0</v>
          </cell>
          <cell r="U1024">
            <v>0</v>
          </cell>
          <cell r="V1024">
            <v>0</v>
          </cell>
          <cell r="W1024">
            <v>0</v>
          </cell>
          <cell r="X1024">
            <v>0</v>
          </cell>
          <cell r="Y1024">
            <v>0</v>
          </cell>
          <cell r="Z1024">
            <v>0</v>
          </cell>
          <cell r="AA1024">
            <v>0</v>
          </cell>
          <cell r="AB1024">
            <v>0</v>
          </cell>
          <cell r="AC1024">
            <v>0</v>
          </cell>
        </row>
        <row r="1025">
          <cell r="R1025">
            <v>-341045.91</v>
          </cell>
          <cell r="S1025">
            <v>-341045.91</v>
          </cell>
          <cell r="T1025">
            <v>-341045.91</v>
          </cell>
          <cell r="U1025">
            <v>-341045.91</v>
          </cell>
          <cell r="V1025">
            <v>-341045.91</v>
          </cell>
          <cell r="W1025">
            <v>-341045.91</v>
          </cell>
          <cell r="X1025">
            <v>-339067.82</v>
          </cell>
          <cell r="Y1025">
            <v>-338647.57</v>
          </cell>
          <cell r="Z1025">
            <v>-337999.82</v>
          </cell>
          <cell r="AA1025">
            <v>-337697.52</v>
          </cell>
          <cell r="AB1025">
            <v>-337502.77</v>
          </cell>
          <cell r="AC1025">
            <v>-337653.92</v>
          </cell>
        </row>
        <row r="1026">
          <cell r="R1026">
            <v>-141634.19</v>
          </cell>
          <cell r="S1026">
            <v>-141634.19</v>
          </cell>
          <cell r="T1026">
            <v>-141634.19</v>
          </cell>
          <cell r="U1026">
            <v>-141634.19</v>
          </cell>
          <cell r="V1026">
            <v>-141634.19</v>
          </cell>
          <cell r="W1026">
            <v>-141634.19</v>
          </cell>
          <cell r="X1026">
            <v>-141634.19</v>
          </cell>
          <cell r="Y1026">
            <v>-141634.19</v>
          </cell>
          <cell r="Z1026">
            <v>-141634.19</v>
          </cell>
          <cell r="AA1026">
            <v>-141634.19</v>
          </cell>
          <cell r="AB1026">
            <v>-141634.19</v>
          </cell>
          <cell r="AC1026">
            <v>-141634.19</v>
          </cell>
        </row>
        <row r="1027">
          <cell r="R1027">
            <v>-140000</v>
          </cell>
          <cell r="S1027">
            <v>-140000</v>
          </cell>
          <cell r="T1027">
            <v>-140000</v>
          </cell>
          <cell r="U1027">
            <v>-140000</v>
          </cell>
          <cell r="V1027">
            <v>-140000</v>
          </cell>
          <cell r="W1027">
            <v>-140000</v>
          </cell>
          <cell r="X1027">
            <v>-140000</v>
          </cell>
          <cell r="Y1027">
            <v>-140000</v>
          </cell>
          <cell r="Z1027">
            <v>-140000</v>
          </cell>
          <cell r="AA1027">
            <v>-140000</v>
          </cell>
          <cell r="AB1027">
            <v>-140000</v>
          </cell>
          <cell r="AC1027">
            <v>-140000</v>
          </cell>
        </row>
        <row r="1028">
          <cell r="R1028">
            <v>-20000</v>
          </cell>
          <cell r="S1028">
            <v>-20000</v>
          </cell>
          <cell r="T1028">
            <v>-10000</v>
          </cell>
          <cell r="U1028">
            <v>-10000</v>
          </cell>
          <cell r="V1028">
            <v>-10000</v>
          </cell>
          <cell r="W1028">
            <v>-10000</v>
          </cell>
          <cell r="X1028">
            <v>-10000</v>
          </cell>
          <cell r="Y1028">
            <v>-10000</v>
          </cell>
          <cell r="Z1028">
            <v>-10000</v>
          </cell>
          <cell r="AA1028">
            <v>-10000</v>
          </cell>
          <cell r="AB1028">
            <v>-10000</v>
          </cell>
          <cell r="AC1028">
            <v>-10000</v>
          </cell>
        </row>
        <row r="1029">
          <cell r="R1029">
            <v>0</v>
          </cell>
          <cell r="S1029">
            <v>0</v>
          </cell>
          <cell r="T1029">
            <v>0</v>
          </cell>
          <cell r="U1029">
            <v>0</v>
          </cell>
          <cell r="V1029">
            <v>0</v>
          </cell>
          <cell r="W1029">
            <v>-216063.14</v>
          </cell>
          <cell r="X1029">
            <v>-216063.14</v>
          </cell>
          <cell r="Y1029">
            <v>-216063.14</v>
          </cell>
          <cell r="Z1029">
            <v>-50000</v>
          </cell>
          <cell r="AA1029">
            <v>-50000</v>
          </cell>
          <cell r="AB1029">
            <v>-50000</v>
          </cell>
          <cell r="AC1029">
            <v>-27713.6</v>
          </cell>
        </row>
        <row r="1030">
          <cell r="R1030">
            <v>-1451218.87</v>
          </cell>
          <cell r="S1030">
            <v>-1481763.38</v>
          </cell>
          <cell r="T1030">
            <v>-1481763.38</v>
          </cell>
          <cell r="U1030">
            <v>-1481763.38</v>
          </cell>
          <cell r="V1030">
            <v>-1481763.38</v>
          </cell>
          <cell r="W1030">
            <v>-1481763.38</v>
          </cell>
          <cell r="X1030">
            <v>-1481763.38</v>
          </cell>
          <cell r="Y1030">
            <v>-1481763.38</v>
          </cell>
          <cell r="Z1030">
            <v>-1481763.38</v>
          </cell>
          <cell r="AA1030">
            <v>-1481763.38</v>
          </cell>
          <cell r="AB1030">
            <v>-1481763.38</v>
          </cell>
          <cell r="AC1030">
            <v>-1481763.38</v>
          </cell>
        </row>
        <row r="1031">
          <cell r="R1031">
            <v>-530050</v>
          </cell>
          <cell r="S1031">
            <v>-530050</v>
          </cell>
          <cell r="T1031">
            <v>-530050</v>
          </cell>
          <cell r="U1031">
            <v>-530050</v>
          </cell>
          <cell r="V1031">
            <v>-530050</v>
          </cell>
          <cell r="W1031">
            <v>-530050</v>
          </cell>
          <cell r="X1031">
            <v>-530050</v>
          </cell>
          <cell r="Y1031">
            <v>-530050</v>
          </cell>
          <cell r="Z1031">
            <v>-530050</v>
          </cell>
          <cell r="AA1031">
            <v>-530050</v>
          </cell>
          <cell r="AB1031">
            <v>-530050</v>
          </cell>
          <cell r="AC1031">
            <v>-530050</v>
          </cell>
        </row>
        <row r="1032">
          <cell r="R1032">
            <v>-307636</v>
          </cell>
          <cell r="S1032">
            <v>-307636</v>
          </cell>
          <cell r="T1032">
            <v>-310025.75</v>
          </cell>
          <cell r="U1032">
            <v>-310025.75</v>
          </cell>
          <cell r="V1032">
            <v>-310025.75</v>
          </cell>
          <cell r="W1032">
            <v>-313256.52</v>
          </cell>
          <cell r="X1032">
            <v>-313256.52</v>
          </cell>
          <cell r="Y1032">
            <v>-313256.52</v>
          </cell>
          <cell r="Z1032">
            <v>-316066.78</v>
          </cell>
          <cell r="AA1032">
            <v>-316066.78</v>
          </cell>
          <cell r="AB1032">
            <v>-316066.78</v>
          </cell>
          <cell r="AC1032">
            <v>-318877.04</v>
          </cell>
        </row>
        <row r="1033">
          <cell r="R1033">
            <v>-1030343</v>
          </cell>
          <cell r="S1033">
            <v>-1030343</v>
          </cell>
          <cell r="T1033">
            <v>-1038347</v>
          </cell>
          <cell r="U1033">
            <v>-1038347</v>
          </cell>
          <cell r="V1033">
            <v>-1038347</v>
          </cell>
          <cell r="W1033">
            <v>-1049167.5</v>
          </cell>
          <cell r="X1033">
            <v>-1049167.5</v>
          </cell>
          <cell r="Y1033">
            <v>-1049167.5</v>
          </cell>
          <cell r="Z1033">
            <v>-1064400</v>
          </cell>
          <cell r="AA1033">
            <v>-1064400</v>
          </cell>
          <cell r="AB1033">
            <v>-1064400</v>
          </cell>
          <cell r="AC1033">
            <v>-1079632.5</v>
          </cell>
        </row>
        <row r="1034">
          <cell r="R1034">
            <v>-637130</v>
          </cell>
          <cell r="S1034">
            <v>-637130</v>
          </cell>
          <cell r="T1034">
            <v>-642079.5</v>
          </cell>
          <cell r="U1034">
            <v>-642079.5</v>
          </cell>
          <cell r="V1034">
            <v>-642079.5</v>
          </cell>
          <cell r="W1034">
            <v>-648776.5</v>
          </cell>
          <cell r="X1034">
            <v>-648776.5</v>
          </cell>
          <cell r="Y1034">
            <v>-648776.5</v>
          </cell>
          <cell r="Z1034">
            <v>-648776.5</v>
          </cell>
          <cell r="AA1034">
            <v>-648776.5</v>
          </cell>
          <cell r="AB1034">
            <v>-648776.5</v>
          </cell>
          <cell r="AC1034">
            <v>-648776.5</v>
          </cell>
        </row>
        <row r="1035">
          <cell r="R1035">
            <v>-915481.96</v>
          </cell>
          <cell r="S1035">
            <v>-915481.96</v>
          </cell>
          <cell r="T1035">
            <v>-922535.96</v>
          </cell>
          <cell r="U1035">
            <v>-922535.96</v>
          </cell>
          <cell r="V1035">
            <v>-922535.96</v>
          </cell>
          <cell r="W1035">
            <v>-928304.78</v>
          </cell>
          <cell r="X1035">
            <v>-928304.78</v>
          </cell>
          <cell r="Y1035">
            <v>-928304.78</v>
          </cell>
          <cell r="Z1035">
            <v>-932789.42</v>
          </cell>
          <cell r="AA1035">
            <v>-932789.42</v>
          </cell>
          <cell r="AB1035">
            <v>-932789.42</v>
          </cell>
          <cell r="AC1035">
            <v>-938558.24</v>
          </cell>
        </row>
        <row r="1036">
          <cell r="R1036">
            <v>0</v>
          </cell>
          <cell r="S1036">
            <v>0</v>
          </cell>
          <cell r="T1036">
            <v>0</v>
          </cell>
          <cell r="U1036">
            <v>0</v>
          </cell>
          <cell r="V1036">
            <v>0</v>
          </cell>
          <cell r="W1036">
            <v>0</v>
          </cell>
          <cell r="X1036">
            <v>0</v>
          </cell>
          <cell r="Y1036">
            <v>0</v>
          </cell>
          <cell r="Z1036">
            <v>0</v>
          </cell>
          <cell r="AA1036">
            <v>0</v>
          </cell>
          <cell r="AB1036">
            <v>0</v>
          </cell>
          <cell r="AC1036">
            <v>0</v>
          </cell>
        </row>
        <row r="1037">
          <cell r="R1037">
            <v>0</v>
          </cell>
          <cell r="S1037">
            <v>0</v>
          </cell>
          <cell r="T1037">
            <v>0</v>
          </cell>
          <cell r="U1037">
            <v>0</v>
          </cell>
          <cell r="V1037">
            <v>0</v>
          </cell>
          <cell r="W1037">
            <v>0</v>
          </cell>
          <cell r="X1037">
            <v>0</v>
          </cell>
          <cell r="Y1037">
            <v>0</v>
          </cell>
          <cell r="Z1037">
            <v>0</v>
          </cell>
          <cell r="AA1037">
            <v>0</v>
          </cell>
          <cell r="AB1037">
            <v>0</v>
          </cell>
          <cell r="AC1037">
            <v>0</v>
          </cell>
        </row>
        <row r="1038">
          <cell r="R1038">
            <v>0</v>
          </cell>
          <cell r="S1038">
            <v>0</v>
          </cell>
          <cell r="T1038">
            <v>0</v>
          </cell>
          <cell r="U1038">
            <v>0</v>
          </cell>
          <cell r="V1038">
            <v>0</v>
          </cell>
          <cell r="W1038">
            <v>0</v>
          </cell>
          <cell r="X1038">
            <v>0</v>
          </cell>
          <cell r="Y1038">
            <v>0</v>
          </cell>
          <cell r="Z1038">
            <v>0</v>
          </cell>
          <cell r="AA1038">
            <v>0</v>
          </cell>
          <cell r="AB1038">
            <v>0</v>
          </cell>
          <cell r="AC1038">
            <v>0</v>
          </cell>
        </row>
        <row r="1039">
          <cell r="R1039">
            <v>0</v>
          </cell>
          <cell r="S1039">
            <v>0</v>
          </cell>
          <cell r="T1039">
            <v>0</v>
          </cell>
          <cell r="U1039">
            <v>0</v>
          </cell>
          <cell r="V1039">
            <v>0</v>
          </cell>
          <cell r="W1039">
            <v>0</v>
          </cell>
          <cell r="X1039">
            <v>0</v>
          </cell>
          <cell r="Y1039">
            <v>0</v>
          </cell>
          <cell r="Z1039">
            <v>0</v>
          </cell>
          <cell r="AA1039">
            <v>0</v>
          </cell>
          <cell r="AB1039">
            <v>0</v>
          </cell>
          <cell r="AC1039">
            <v>0</v>
          </cell>
        </row>
        <row r="1040">
          <cell r="R1040">
            <v>0</v>
          </cell>
          <cell r="S1040">
            <v>0</v>
          </cell>
          <cell r="T1040">
            <v>0</v>
          </cell>
          <cell r="U1040">
            <v>0</v>
          </cell>
          <cell r="V1040">
            <v>0</v>
          </cell>
          <cell r="W1040">
            <v>0</v>
          </cell>
          <cell r="X1040">
            <v>0</v>
          </cell>
          <cell r="Y1040">
            <v>0</v>
          </cell>
          <cell r="Z1040">
            <v>0</v>
          </cell>
          <cell r="AA1040">
            <v>0</v>
          </cell>
          <cell r="AB1040">
            <v>0</v>
          </cell>
          <cell r="AC1040">
            <v>0</v>
          </cell>
        </row>
        <row r="1041">
          <cell r="R1041">
            <v>-9890000</v>
          </cell>
          <cell r="S1041">
            <v>-10290000</v>
          </cell>
          <cell r="T1041">
            <v>0</v>
          </cell>
          <cell r="U1041">
            <v>0</v>
          </cell>
          <cell r="V1041">
            <v>0</v>
          </cell>
          <cell r="W1041">
            <v>0</v>
          </cell>
          <cell r="X1041">
            <v>0</v>
          </cell>
          <cell r="Y1041">
            <v>0</v>
          </cell>
          <cell r="Z1041">
            <v>0</v>
          </cell>
          <cell r="AA1041">
            <v>0</v>
          </cell>
          <cell r="AB1041">
            <v>0</v>
          </cell>
          <cell r="AC1041">
            <v>0</v>
          </cell>
        </row>
        <row r="1042">
          <cell r="R1042">
            <v>-25806000</v>
          </cell>
          <cell r="S1042">
            <v>-28650000</v>
          </cell>
          <cell r="T1042">
            <v>0</v>
          </cell>
          <cell r="U1042">
            <v>0</v>
          </cell>
          <cell r="V1042">
            <v>-25000000</v>
          </cell>
          <cell r="W1042">
            <v>-5000000</v>
          </cell>
          <cell r="X1042">
            <v>0</v>
          </cell>
          <cell r="Y1042">
            <v>-5000000</v>
          </cell>
          <cell r="Z1042">
            <v>0</v>
          </cell>
          <cell r="AA1042">
            <v>-7754000</v>
          </cell>
          <cell r="AB1042">
            <v>0</v>
          </cell>
          <cell r="AC1042">
            <v>0</v>
          </cell>
        </row>
        <row r="1043">
          <cell r="R1043">
            <v>0</v>
          </cell>
          <cell r="S1043">
            <v>0</v>
          </cell>
          <cell r="T1043">
            <v>0</v>
          </cell>
          <cell r="U1043">
            <v>0</v>
          </cell>
          <cell r="V1043">
            <v>0</v>
          </cell>
          <cell r="W1043">
            <v>0</v>
          </cell>
          <cell r="X1043">
            <v>0</v>
          </cell>
          <cell r="Y1043">
            <v>0</v>
          </cell>
          <cell r="Z1043">
            <v>0</v>
          </cell>
          <cell r="AA1043">
            <v>0</v>
          </cell>
          <cell r="AB1043">
            <v>0</v>
          </cell>
          <cell r="AC1043">
            <v>0</v>
          </cell>
        </row>
        <row r="1044">
          <cell r="R1044">
            <v>0</v>
          </cell>
          <cell r="S1044">
            <v>0</v>
          </cell>
          <cell r="T1044">
            <v>0</v>
          </cell>
          <cell r="U1044">
            <v>0</v>
          </cell>
          <cell r="V1044">
            <v>0</v>
          </cell>
          <cell r="W1044">
            <v>0</v>
          </cell>
          <cell r="X1044">
            <v>0</v>
          </cell>
          <cell r="Y1044">
            <v>0</v>
          </cell>
          <cell r="Z1044">
            <v>0</v>
          </cell>
          <cell r="AA1044">
            <v>0</v>
          </cell>
          <cell r="AB1044">
            <v>0</v>
          </cell>
          <cell r="AC1044">
            <v>0</v>
          </cell>
        </row>
        <row r="1045">
          <cell r="R1045">
            <v>0</v>
          </cell>
          <cell r="S1045">
            <v>0</v>
          </cell>
          <cell r="T1045">
            <v>0</v>
          </cell>
          <cell r="U1045">
            <v>0</v>
          </cell>
          <cell r="V1045">
            <v>0</v>
          </cell>
          <cell r="W1045">
            <v>0</v>
          </cell>
          <cell r="X1045">
            <v>0</v>
          </cell>
          <cell r="Y1045">
            <v>0</v>
          </cell>
          <cell r="Z1045">
            <v>0</v>
          </cell>
          <cell r="AA1045">
            <v>0</v>
          </cell>
          <cell r="AB1045">
            <v>0</v>
          </cell>
          <cell r="AC1045">
            <v>0</v>
          </cell>
        </row>
        <row r="1046">
          <cell r="R1046">
            <v>0</v>
          </cell>
          <cell r="S1046">
            <v>-40000000</v>
          </cell>
          <cell r="T1046">
            <v>0</v>
          </cell>
          <cell r="U1046">
            <v>0</v>
          </cell>
          <cell r="V1046">
            <v>-20000000</v>
          </cell>
          <cell r="W1046">
            <v>-23100000</v>
          </cell>
          <cell r="X1046">
            <v>0</v>
          </cell>
          <cell r="Y1046">
            <v>-17600000</v>
          </cell>
          <cell r="Z1046">
            <v>0</v>
          </cell>
          <cell r="AA1046">
            <v>-53700000</v>
          </cell>
          <cell r="AB1046">
            <v>-12100000</v>
          </cell>
          <cell r="AC1046">
            <v>0</v>
          </cell>
        </row>
        <row r="1047">
          <cell r="R1047">
            <v>0</v>
          </cell>
          <cell r="S1047">
            <v>0</v>
          </cell>
          <cell r="T1047">
            <v>0</v>
          </cell>
          <cell r="U1047">
            <v>0</v>
          </cell>
          <cell r="V1047">
            <v>0</v>
          </cell>
          <cell r="W1047">
            <v>0</v>
          </cell>
          <cell r="X1047">
            <v>0</v>
          </cell>
          <cell r="Y1047">
            <v>0</v>
          </cell>
          <cell r="Z1047">
            <v>0</v>
          </cell>
          <cell r="AA1047">
            <v>0</v>
          </cell>
          <cell r="AB1047">
            <v>0</v>
          </cell>
          <cell r="AC1047">
            <v>0</v>
          </cell>
        </row>
        <row r="1048">
          <cell r="R1048">
            <v>0</v>
          </cell>
          <cell r="S1048">
            <v>0</v>
          </cell>
          <cell r="T1048">
            <v>0</v>
          </cell>
          <cell r="U1048">
            <v>0</v>
          </cell>
          <cell r="V1048">
            <v>0</v>
          </cell>
          <cell r="W1048">
            <v>0</v>
          </cell>
          <cell r="X1048">
            <v>0</v>
          </cell>
          <cell r="Y1048">
            <v>0</v>
          </cell>
          <cell r="Z1048">
            <v>0</v>
          </cell>
          <cell r="AA1048">
            <v>0</v>
          </cell>
          <cell r="AB1048">
            <v>0</v>
          </cell>
          <cell r="AC1048">
            <v>0</v>
          </cell>
        </row>
        <row r="1049">
          <cell r="R1049">
            <v>0</v>
          </cell>
          <cell r="S1049">
            <v>0</v>
          </cell>
          <cell r="T1049">
            <v>0</v>
          </cell>
          <cell r="U1049">
            <v>0</v>
          </cell>
          <cell r="V1049">
            <v>0</v>
          </cell>
          <cell r="W1049">
            <v>0</v>
          </cell>
          <cell r="X1049">
            <v>0</v>
          </cell>
          <cell r="Y1049">
            <v>0</v>
          </cell>
          <cell r="Z1049">
            <v>0</v>
          </cell>
          <cell r="AA1049">
            <v>0</v>
          </cell>
          <cell r="AB1049">
            <v>0</v>
          </cell>
          <cell r="AC1049">
            <v>0</v>
          </cell>
        </row>
        <row r="1050">
          <cell r="R1050">
            <v>0</v>
          </cell>
          <cell r="S1050">
            <v>0</v>
          </cell>
          <cell r="T1050">
            <v>0</v>
          </cell>
          <cell r="U1050">
            <v>0</v>
          </cell>
          <cell r="V1050">
            <v>0</v>
          </cell>
          <cell r="W1050">
            <v>0</v>
          </cell>
          <cell r="X1050">
            <v>0</v>
          </cell>
          <cell r="Y1050">
            <v>0</v>
          </cell>
          <cell r="Z1050">
            <v>0</v>
          </cell>
          <cell r="AA1050">
            <v>0</v>
          </cell>
          <cell r="AB1050">
            <v>0</v>
          </cell>
          <cell r="AC1050">
            <v>0</v>
          </cell>
        </row>
        <row r="1051">
          <cell r="R1051">
            <v>0</v>
          </cell>
          <cell r="S1051">
            <v>0</v>
          </cell>
          <cell r="T1051">
            <v>0</v>
          </cell>
          <cell r="U1051">
            <v>0</v>
          </cell>
          <cell r="V1051">
            <v>0</v>
          </cell>
          <cell r="W1051">
            <v>0</v>
          </cell>
          <cell r="X1051">
            <v>0</v>
          </cell>
          <cell r="Y1051">
            <v>0</v>
          </cell>
          <cell r="Z1051">
            <v>0</v>
          </cell>
          <cell r="AA1051">
            <v>0</v>
          </cell>
          <cell r="AB1051">
            <v>0</v>
          </cell>
          <cell r="AC1051">
            <v>0</v>
          </cell>
        </row>
        <row r="1052">
          <cell r="R1052">
            <v>0</v>
          </cell>
          <cell r="S1052">
            <v>0</v>
          </cell>
          <cell r="T1052">
            <v>0</v>
          </cell>
          <cell r="U1052">
            <v>0</v>
          </cell>
          <cell r="V1052">
            <v>0</v>
          </cell>
          <cell r="W1052">
            <v>0</v>
          </cell>
          <cell r="X1052">
            <v>0</v>
          </cell>
          <cell r="Y1052">
            <v>0</v>
          </cell>
          <cell r="Z1052">
            <v>0</v>
          </cell>
          <cell r="AA1052">
            <v>0</v>
          </cell>
          <cell r="AB1052">
            <v>0</v>
          </cell>
          <cell r="AC1052">
            <v>0</v>
          </cell>
        </row>
        <row r="1053">
          <cell r="R1053">
            <v>0</v>
          </cell>
          <cell r="S1053">
            <v>0</v>
          </cell>
          <cell r="T1053">
            <v>0</v>
          </cell>
          <cell r="U1053">
            <v>0</v>
          </cell>
          <cell r="V1053">
            <v>0</v>
          </cell>
          <cell r="W1053">
            <v>0</v>
          </cell>
          <cell r="X1053">
            <v>0</v>
          </cell>
          <cell r="Y1053">
            <v>0</v>
          </cell>
          <cell r="Z1053">
            <v>0</v>
          </cell>
          <cell r="AA1053">
            <v>0</v>
          </cell>
          <cell r="AB1053">
            <v>0</v>
          </cell>
          <cell r="AC1053">
            <v>0</v>
          </cell>
        </row>
        <row r="1054">
          <cell r="R1054">
            <v>0</v>
          </cell>
          <cell r="S1054">
            <v>0</v>
          </cell>
          <cell r="T1054">
            <v>0</v>
          </cell>
          <cell r="U1054">
            <v>0</v>
          </cell>
          <cell r="V1054">
            <v>0</v>
          </cell>
          <cell r="W1054">
            <v>0</v>
          </cell>
          <cell r="X1054">
            <v>0</v>
          </cell>
          <cell r="Y1054">
            <v>0</v>
          </cell>
          <cell r="Z1054">
            <v>0</v>
          </cell>
          <cell r="AA1054">
            <v>0</v>
          </cell>
          <cell r="AB1054">
            <v>0</v>
          </cell>
          <cell r="AC1054">
            <v>0</v>
          </cell>
        </row>
        <row r="1055">
          <cell r="R1055">
            <v>-3159040.81</v>
          </cell>
          <cell r="S1055">
            <v>-3479990.86</v>
          </cell>
          <cell r="T1055">
            <v>-3747425.13</v>
          </cell>
          <cell r="U1055">
            <v>-2666105.07</v>
          </cell>
          <cell r="V1055">
            <v>-2653173.46</v>
          </cell>
          <cell r="W1055">
            <v>-3335157.95</v>
          </cell>
          <cell r="X1055">
            <v>-3584248.01</v>
          </cell>
          <cell r="Y1055">
            <v>-4864062.66</v>
          </cell>
          <cell r="Z1055">
            <v>-4046811.36</v>
          </cell>
          <cell r="AA1055">
            <v>-3143113.5</v>
          </cell>
          <cell r="AB1055">
            <v>-3410251.7</v>
          </cell>
          <cell r="AC1055">
            <v>-3824153.86</v>
          </cell>
        </row>
        <row r="1056">
          <cell r="R1056">
            <v>-7862407.77</v>
          </cell>
          <cell r="S1056">
            <v>-4137880.7</v>
          </cell>
          <cell r="T1056">
            <v>-5038963.14</v>
          </cell>
          <cell r="U1056">
            <v>-5821998.9</v>
          </cell>
          <cell r="V1056">
            <v>-15688503.84</v>
          </cell>
          <cell r="W1056">
            <v>-15145541.13</v>
          </cell>
          <cell r="X1056">
            <v>-7152401.84</v>
          </cell>
          <cell r="Y1056">
            <v>-6735119.75</v>
          </cell>
          <cell r="Z1056">
            <v>-1315227.45</v>
          </cell>
          <cell r="AA1056">
            <v>-5398174.26</v>
          </cell>
          <cell r="AB1056">
            <v>-8487966.05</v>
          </cell>
          <cell r="AC1056">
            <v>-9038439.72</v>
          </cell>
        </row>
        <row r="1057">
          <cell r="R1057">
            <v>-549231.62</v>
          </cell>
          <cell r="S1057">
            <v>-1007242.16</v>
          </cell>
          <cell r="T1057">
            <v>-804692.95</v>
          </cell>
          <cell r="U1057">
            <v>-877227.04</v>
          </cell>
          <cell r="V1057">
            <v>-852315.41</v>
          </cell>
          <cell r="W1057">
            <v>-704771.38</v>
          </cell>
          <cell r="X1057">
            <v>-861405.96</v>
          </cell>
          <cell r="Y1057">
            <v>-799610.28</v>
          </cell>
          <cell r="Z1057">
            <v>-843691.79</v>
          </cell>
          <cell r="AA1057">
            <v>-845690.3</v>
          </cell>
          <cell r="AB1057">
            <v>-831159.62</v>
          </cell>
          <cell r="AC1057">
            <v>-363225.01</v>
          </cell>
        </row>
        <row r="1058">
          <cell r="R1058">
            <v>-3530724</v>
          </cell>
          <cell r="S1058">
            <v>-3436233</v>
          </cell>
          <cell r="T1058">
            <v>-3419879</v>
          </cell>
          <cell r="U1058">
            <v>-3468655</v>
          </cell>
          <cell r="V1058">
            <v>-3012415</v>
          </cell>
          <cell r="W1058">
            <v>-3529195</v>
          </cell>
          <cell r="X1058">
            <v>-3521495</v>
          </cell>
          <cell r="Y1058">
            <v>-3546162</v>
          </cell>
          <cell r="Z1058">
            <v>-3502512</v>
          </cell>
          <cell r="AA1058">
            <v>-3541073</v>
          </cell>
          <cell r="AB1058">
            <v>-3540379</v>
          </cell>
          <cell r="AC1058">
            <v>-3782412</v>
          </cell>
        </row>
        <row r="1059">
          <cell r="R1059">
            <v>-4861948.4</v>
          </cell>
          <cell r="S1059">
            <v>-5503514.39</v>
          </cell>
          <cell r="T1059">
            <v>-5847232.4</v>
          </cell>
          <cell r="U1059">
            <v>-7432497.51</v>
          </cell>
          <cell r="V1059">
            <v>-5453128.17</v>
          </cell>
          <cell r="W1059">
            <v>-6113703.59</v>
          </cell>
          <cell r="X1059">
            <v>-6658465.93</v>
          </cell>
          <cell r="Y1059">
            <v>-5757644.2</v>
          </cell>
          <cell r="Z1059">
            <v>-6376982.5</v>
          </cell>
          <cell r="AA1059">
            <v>-7380168.01</v>
          </cell>
          <cell r="AB1059">
            <v>-6013509.09</v>
          </cell>
          <cell r="AC1059">
            <v>-6234120.8</v>
          </cell>
        </row>
        <row r="1060">
          <cell r="R1060">
            <v>-27711257.57</v>
          </cell>
          <cell r="S1060">
            <v>-27698354.42</v>
          </cell>
          <cell r="T1060">
            <v>-26420338.14</v>
          </cell>
          <cell r="U1060">
            <v>-17444278.98</v>
          </cell>
          <cell r="V1060">
            <v>-11775162.41</v>
          </cell>
          <cell r="W1060">
            <v>-12447673.52</v>
          </cell>
          <cell r="X1060">
            <v>-16418574.02</v>
          </cell>
          <cell r="Y1060">
            <v>-13876406.68</v>
          </cell>
          <cell r="Z1060">
            <v>-16388298.68</v>
          </cell>
          <cell r="AA1060">
            <v>-18441294.41</v>
          </cell>
          <cell r="AB1060">
            <v>-22452301.28</v>
          </cell>
          <cell r="AC1060">
            <v>-28589962.93</v>
          </cell>
        </row>
        <row r="1061">
          <cell r="R1061">
            <v>-31089.86</v>
          </cell>
          <cell r="S1061">
            <v>-1841785.87</v>
          </cell>
          <cell r="T1061">
            <v>-1668023.96</v>
          </cell>
          <cell r="U1061">
            <v>256495.28</v>
          </cell>
          <cell r="V1061">
            <v>-18388.25</v>
          </cell>
          <cell r="W1061">
            <v>-13489.72</v>
          </cell>
          <cell r="X1061">
            <v>279226.64</v>
          </cell>
          <cell r="Y1061">
            <v>1984271.05</v>
          </cell>
          <cell r="Z1061">
            <v>-1736932.53</v>
          </cell>
          <cell r="AA1061">
            <v>271344.27</v>
          </cell>
          <cell r="AB1061">
            <v>31211.38</v>
          </cell>
          <cell r="AC1061">
            <v>-14355.75</v>
          </cell>
        </row>
        <row r="1062">
          <cell r="R1062">
            <v>-26087978.88</v>
          </cell>
          <cell r="S1062">
            <v>-21611129.89</v>
          </cell>
          <cell r="T1062">
            <v>-21767062.36</v>
          </cell>
          <cell r="U1062">
            <v>-17397380.88</v>
          </cell>
          <cell r="V1062">
            <v>-11663936.41</v>
          </cell>
          <cell r="W1062">
            <v>-16228115.32</v>
          </cell>
          <cell r="X1062">
            <v>-22532512.99</v>
          </cell>
          <cell r="Y1062">
            <v>-23439027.94</v>
          </cell>
          <cell r="Z1062">
            <v>-25385157.45</v>
          </cell>
          <cell r="AA1062">
            <v>-24149024.37</v>
          </cell>
          <cell r="AB1062">
            <v>-24266951.73</v>
          </cell>
          <cell r="AC1062">
            <v>-24932243.45</v>
          </cell>
        </row>
        <row r="1063">
          <cell r="R1063">
            <v>-162592.31</v>
          </cell>
          <cell r="S1063">
            <v>-162166.17</v>
          </cell>
          <cell r="T1063">
            <v>-157879.29</v>
          </cell>
          <cell r="U1063">
            <v>-147808.34</v>
          </cell>
          <cell r="V1063">
            <v>-632360.88</v>
          </cell>
          <cell r="W1063">
            <v>-585843.56</v>
          </cell>
          <cell r="X1063">
            <v>-490275.06</v>
          </cell>
          <cell r="Y1063">
            <v>-748542.4</v>
          </cell>
          <cell r="Z1063">
            <v>-812292.08</v>
          </cell>
          <cell r="AA1063">
            <v>-524983.04</v>
          </cell>
          <cell r="AB1063">
            <v>-577383.94</v>
          </cell>
          <cell r="AC1063">
            <v>-620198.95</v>
          </cell>
        </row>
        <row r="1064">
          <cell r="AC1064">
            <v>-500000</v>
          </cell>
        </row>
        <row r="1065">
          <cell r="R1065">
            <v>-174755.16</v>
          </cell>
          <cell r="S1065">
            <v>-174402.25</v>
          </cell>
          <cell r="T1065">
            <v>-172461.69</v>
          </cell>
          <cell r="U1065">
            <v>-133164.22</v>
          </cell>
          <cell r="V1065">
            <v>-133164.22</v>
          </cell>
          <cell r="W1065">
            <v>-133164.22</v>
          </cell>
          <cell r="X1065">
            <v>-133164.22</v>
          </cell>
          <cell r="Y1065">
            <v>-133164.22</v>
          </cell>
          <cell r="Z1065">
            <v>-133164.22</v>
          </cell>
          <cell r="AA1065">
            <v>-102076.53</v>
          </cell>
          <cell r="AB1065">
            <v>-176901.95</v>
          </cell>
          <cell r="AC1065">
            <v>-99959.89</v>
          </cell>
        </row>
        <row r="1066">
          <cell r="R1066">
            <v>-65462.38</v>
          </cell>
          <cell r="S1066">
            <v>-51386.28</v>
          </cell>
          <cell r="T1066">
            <v>-50762.13</v>
          </cell>
          <cell r="U1066">
            <v>-37249.29</v>
          </cell>
          <cell r="V1066">
            <v>-33737.6</v>
          </cell>
          <cell r="W1066">
            <v>-32250.65</v>
          </cell>
          <cell r="X1066">
            <v>-37277.67</v>
          </cell>
          <cell r="Y1066">
            <v>-41163.93</v>
          </cell>
          <cell r="Z1066">
            <v>-46154.15</v>
          </cell>
          <cell r="AA1066">
            <v>-47272.9</v>
          </cell>
          <cell r="AB1066">
            <v>-53639.71</v>
          </cell>
          <cell r="AC1066">
            <v>-72406.6</v>
          </cell>
        </row>
        <row r="1067">
          <cell r="R1067">
            <v>-21925.06</v>
          </cell>
          <cell r="S1067">
            <v>-6738.58</v>
          </cell>
          <cell r="T1067">
            <v>-2514.06</v>
          </cell>
          <cell r="U1067">
            <v>-351286.06</v>
          </cell>
          <cell r="V1067">
            <v>-11016.65</v>
          </cell>
          <cell r="W1067">
            <v>-10635.02</v>
          </cell>
          <cell r="X1067">
            <v>-13618.96</v>
          </cell>
          <cell r="Y1067">
            <v>-136239.1</v>
          </cell>
          <cell r="Z1067">
            <v>-85210.96</v>
          </cell>
          <cell r="AA1067">
            <v>-17832.92</v>
          </cell>
          <cell r="AB1067">
            <v>-3418.27</v>
          </cell>
          <cell r="AC1067">
            <v>-19442.48</v>
          </cell>
        </row>
        <row r="1068">
          <cell r="R1068">
            <v>-396.92</v>
          </cell>
          <cell r="S1068">
            <v>-374.92</v>
          </cell>
          <cell r="T1068">
            <v>-374.92</v>
          </cell>
          <cell r="U1068">
            <v>-369.92</v>
          </cell>
          <cell r="V1068">
            <v>-369.92</v>
          </cell>
          <cell r="W1068">
            <v>-364.92</v>
          </cell>
          <cell r="X1068">
            <v>-729.84</v>
          </cell>
          <cell r="Y1068">
            <v>-354.92</v>
          </cell>
          <cell r="Z1068">
            <v>-354.92</v>
          </cell>
          <cell r="AA1068">
            <v>-354.92</v>
          </cell>
          <cell r="AB1068">
            <v>-344.92</v>
          </cell>
          <cell r="AC1068">
            <v>-344.92</v>
          </cell>
        </row>
        <row r="1069">
          <cell r="R1069">
            <v>0</v>
          </cell>
          <cell r="S1069">
            <v>0</v>
          </cell>
          <cell r="T1069">
            <v>0</v>
          </cell>
          <cell r="U1069">
            <v>0</v>
          </cell>
          <cell r="V1069">
            <v>-157823.7</v>
          </cell>
          <cell r="W1069">
            <v>-512709.5</v>
          </cell>
          <cell r="X1069">
            <v>-677870.51</v>
          </cell>
          <cell r="Y1069">
            <v>-872109.04</v>
          </cell>
          <cell r="Z1069">
            <v>-979213.42</v>
          </cell>
          <cell r="AA1069">
            <v>-736545.43</v>
          </cell>
          <cell r="AB1069">
            <v>-805243.74</v>
          </cell>
          <cell r="AC1069">
            <v>-877812.44</v>
          </cell>
        </row>
        <row r="1070">
          <cell r="R1070">
            <v>275639.38</v>
          </cell>
          <cell r="S1070">
            <v>-39082.65</v>
          </cell>
          <cell r="T1070">
            <v>-188145.37</v>
          </cell>
          <cell r="U1070">
            <v>-20693.03</v>
          </cell>
          <cell r="V1070">
            <v>-21968.09</v>
          </cell>
          <cell r="W1070">
            <v>-24456.56</v>
          </cell>
          <cell r="X1070">
            <v>-26123.37</v>
          </cell>
          <cell r="Y1070">
            <v>45715.22</v>
          </cell>
          <cell r="Z1070">
            <v>67349.09</v>
          </cell>
          <cell r="AA1070">
            <v>-8696.31</v>
          </cell>
          <cell r="AB1070">
            <v>-23033.65</v>
          </cell>
          <cell r="AC1070">
            <v>-4821.75</v>
          </cell>
        </row>
        <row r="1071">
          <cell r="R1071">
            <v>2116269.87</v>
          </cell>
          <cell r="S1071">
            <v>1784885.4</v>
          </cell>
          <cell r="T1071">
            <v>0</v>
          </cell>
          <cell r="U1071">
            <v>1133854.84</v>
          </cell>
          <cell r="V1071">
            <v>1194394.9</v>
          </cell>
          <cell r="W1071">
            <v>0</v>
          </cell>
          <cell r="X1071">
            <v>0</v>
          </cell>
          <cell r="Y1071">
            <v>-424.6</v>
          </cell>
          <cell r="Z1071">
            <v>-771.49</v>
          </cell>
          <cell r="AA1071">
            <v>-1245.49</v>
          </cell>
          <cell r="AB1071">
            <v>-1251.49</v>
          </cell>
          <cell r="AC1071">
            <v>-1257.49</v>
          </cell>
        </row>
        <row r="1072">
          <cell r="R1072">
            <v>0</v>
          </cell>
          <cell r="S1072">
            <v>0</v>
          </cell>
          <cell r="T1072">
            <v>0</v>
          </cell>
          <cell r="U1072">
            <v>0</v>
          </cell>
          <cell r="V1072">
            <v>0</v>
          </cell>
          <cell r="W1072">
            <v>0</v>
          </cell>
          <cell r="X1072">
            <v>0</v>
          </cell>
          <cell r="Y1072">
            <v>0</v>
          </cell>
          <cell r="Z1072">
            <v>0</v>
          </cell>
          <cell r="AA1072">
            <v>0</v>
          </cell>
          <cell r="AB1072">
            <v>0</v>
          </cell>
          <cell r="AC1072">
            <v>0</v>
          </cell>
        </row>
        <row r="1073">
          <cell r="R1073">
            <v>-1435730.49</v>
          </cell>
          <cell r="S1073">
            <v>-1672459.8</v>
          </cell>
          <cell r="T1073">
            <v>-1291457.82</v>
          </cell>
          <cell r="U1073">
            <v>-887083.95</v>
          </cell>
          <cell r="V1073">
            <v>-509361.99</v>
          </cell>
          <cell r="W1073">
            <v>-359846.38</v>
          </cell>
          <cell r="X1073">
            <v>-605368.33</v>
          </cell>
          <cell r="Y1073">
            <v>-608965.46</v>
          </cell>
          <cell r="Z1073">
            <v>-571083.36</v>
          </cell>
          <cell r="AA1073">
            <v>-700079.06</v>
          </cell>
          <cell r="AB1073">
            <v>-876876.2</v>
          </cell>
          <cell r="AC1073">
            <v>-920264.53</v>
          </cell>
        </row>
        <row r="1074">
          <cell r="R1074">
            <v>-4279343.35</v>
          </cell>
          <cell r="S1074">
            <v>-3998190.29</v>
          </cell>
          <cell r="T1074">
            <v>-4225375.99</v>
          </cell>
          <cell r="U1074">
            <v>-4276780.83</v>
          </cell>
          <cell r="V1074">
            <v>-4037441.12</v>
          </cell>
          <cell r="W1074">
            <v>-3850969.8</v>
          </cell>
          <cell r="X1074">
            <v>-3919279.17</v>
          </cell>
          <cell r="Y1074">
            <v>-3943782.12</v>
          </cell>
          <cell r="Z1074">
            <v>-3852657.08</v>
          </cell>
          <cell r="AA1074">
            <v>-3982256.84</v>
          </cell>
          <cell r="AB1074">
            <v>-5435082.69</v>
          </cell>
          <cell r="AC1074">
            <v>-5740702.89</v>
          </cell>
        </row>
        <row r="1075">
          <cell r="R1075">
            <v>-70526359.3</v>
          </cell>
          <cell r="S1075">
            <v>-62731319.04</v>
          </cell>
          <cell r="T1075">
            <v>-63038924.37</v>
          </cell>
          <cell r="U1075">
            <v>-51159207.18</v>
          </cell>
          <cell r="V1075">
            <v>-49299982.57</v>
          </cell>
          <cell r="W1075">
            <v>-41703855.12</v>
          </cell>
          <cell r="X1075">
            <v>-39599290.47</v>
          </cell>
          <cell r="Y1075">
            <v>-43154557.55</v>
          </cell>
          <cell r="Z1075">
            <v>-41322780.88</v>
          </cell>
          <cell r="AA1075">
            <v>-41674454.84</v>
          </cell>
          <cell r="AB1075">
            <v>-75452213.97</v>
          </cell>
          <cell r="AC1075">
            <v>-76865424.67</v>
          </cell>
        </row>
        <row r="1076">
          <cell r="R1076">
            <v>-1745.95</v>
          </cell>
          <cell r="S1076">
            <v>-2096.66</v>
          </cell>
          <cell r="T1076">
            <v>-1652.41</v>
          </cell>
          <cell r="U1076">
            <v>-1354.82</v>
          </cell>
          <cell r="V1076">
            <v>-1354.82</v>
          </cell>
          <cell r="W1076">
            <v>-1343.17</v>
          </cell>
          <cell r="X1076">
            <v>-1342.64</v>
          </cell>
          <cell r="Y1076">
            <v>-1342.64</v>
          </cell>
          <cell r="Z1076">
            <v>-1554.22</v>
          </cell>
          <cell r="AA1076">
            <v>-1353.82</v>
          </cell>
          <cell r="AB1076">
            <v>-1628.91</v>
          </cell>
          <cell r="AC1076">
            <v>0</v>
          </cell>
        </row>
        <row r="1077">
          <cell r="R1077">
            <v>-3497.41</v>
          </cell>
          <cell r="S1077">
            <v>-6826.81</v>
          </cell>
          <cell r="T1077">
            <v>-3278.79</v>
          </cell>
          <cell r="U1077">
            <v>0</v>
          </cell>
          <cell r="V1077">
            <v>0</v>
          </cell>
          <cell r="W1077">
            <v>0</v>
          </cell>
          <cell r="X1077">
            <v>0</v>
          </cell>
          <cell r="Y1077">
            <v>0</v>
          </cell>
          <cell r="Z1077">
            <v>-3181.23</v>
          </cell>
          <cell r="AA1077">
            <v>0</v>
          </cell>
          <cell r="AB1077">
            <v>-3160.24</v>
          </cell>
          <cell r="AC1077">
            <v>0</v>
          </cell>
        </row>
        <row r="1078">
          <cell r="R1078">
            <v>0</v>
          </cell>
          <cell r="S1078">
            <v>0</v>
          </cell>
          <cell r="T1078">
            <v>0</v>
          </cell>
          <cell r="U1078">
            <v>0</v>
          </cell>
          <cell r="V1078">
            <v>0</v>
          </cell>
          <cell r="W1078">
            <v>0</v>
          </cell>
          <cell r="X1078">
            <v>0</v>
          </cell>
          <cell r="Y1078">
            <v>0</v>
          </cell>
          <cell r="Z1078">
            <v>0</v>
          </cell>
          <cell r="AA1078">
            <v>0</v>
          </cell>
          <cell r="AB1078">
            <v>0</v>
          </cell>
          <cell r="AC1078">
            <v>0</v>
          </cell>
        </row>
        <row r="1079">
          <cell r="R1079">
            <v>-153440</v>
          </cell>
          <cell r="S1079">
            <v>-222340</v>
          </cell>
          <cell r="T1079">
            <v>-281750</v>
          </cell>
          <cell r="U1079">
            <v>-341310</v>
          </cell>
          <cell r="V1079">
            <v>-398940</v>
          </cell>
          <cell r="W1079">
            <v>-138950</v>
          </cell>
          <cell r="X1079">
            <v>-203680</v>
          </cell>
          <cell r="Y1079">
            <v>-270820</v>
          </cell>
          <cell r="Z1079">
            <v>-334730</v>
          </cell>
          <cell r="AA1079">
            <v>-396840</v>
          </cell>
          <cell r="AB1079">
            <v>-458470</v>
          </cell>
          <cell r="AC1079">
            <v>-56845</v>
          </cell>
        </row>
        <row r="1080">
          <cell r="R1080">
            <v>0</v>
          </cell>
          <cell r="S1080">
            <v>0</v>
          </cell>
          <cell r="T1080">
            <v>0</v>
          </cell>
          <cell r="U1080">
            <v>0</v>
          </cell>
          <cell r="V1080">
            <v>0</v>
          </cell>
          <cell r="W1080">
            <v>0</v>
          </cell>
          <cell r="X1080">
            <v>0</v>
          </cell>
          <cell r="Y1080">
            <v>0</v>
          </cell>
          <cell r="Z1080">
            <v>0</v>
          </cell>
          <cell r="AA1080">
            <v>0</v>
          </cell>
          <cell r="AB1080">
            <v>0</v>
          </cell>
          <cell r="AC1080">
            <v>0</v>
          </cell>
        </row>
        <row r="1081">
          <cell r="R1081">
            <v>0</v>
          </cell>
          <cell r="S1081">
            <v>0</v>
          </cell>
          <cell r="T1081">
            <v>0</v>
          </cell>
          <cell r="U1081">
            <v>0</v>
          </cell>
          <cell r="V1081">
            <v>0</v>
          </cell>
          <cell r="W1081">
            <v>0</v>
          </cell>
          <cell r="X1081">
            <v>0</v>
          </cell>
          <cell r="Y1081">
            <v>0</v>
          </cell>
          <cell r="Z1081">
            <v>0</v>
          </cell>
          <cell r="AA1081">
            <v>0</v>
          </cell>
          <cell r="AB1081">
            <v>0</v>
          </cell>
          <cell r="AC1081">
            <v>0</v>
          </cell>
        </row>
        <row r="1082">
          <cell r="R1082">
            <v>0</v>
          </cell>
          <cell r="S1082">
            <v>0</v>
          </cell>
          <cell r="T1082">
            <v>0</v>
          </cell>
          <cell r="U1082">
            <v>0</v>
          </cell>
          <cell r="V1082">
            <v>0</v>
          </cell>
          <cell r="W1082">
            <v>0</v>
          </cell>
          <cell r="X1082">
            <v>0</v>
          </cell>
          <cell r="Y1082">
            <v>0</v>
          </cell>
          <cell r="Z1082">
            <v>0</v>
          </cell>
          <cell r="AA1082">
            <v>0</v>
          </cell>
          <cell r="AB1082">
            <v>0</v>
          </cell>
          <cell r="AC1082">
            <v>0</v>
          </cell>
        </row>
        <row r="1083">
          <cell r="R1083">
            <v>0</v>
          </cell>
          <cell r="S1083">
            <v>0</v>
          </cell>
          <cell r="T1083">
            <v>0</v>
          </cell>
          <cell r="U1083">
            <v>0</v>
          </cell>
          <cell r="V1083">
            <v>0</v>
          </cell>
          <cell r="W1083">
            <v>0</v>
          </cell>
          <cell r="X1083">
            <v>0</v>
          </cell>
          <cell r="Y1083">
            <v>0</v>
          </cell>
          <cell r="Z1083">
            <v>0</v>
          </cell>
          <cell r="AA1083">
            <v>0</v>
          </cell>
          <cell r="AB1083">
            <v>0</v>
          </cell>
          <cell r="AC1083">
            <v>0</v>
          </cell>
        </row>
        <row r="1084">
          <cell r="R1084">
            <v>0</v>
          </cell>
          <cell r="S1084">
            <v>0</v>
          </cell>
          <cell r="T1084">
            <v>0</v>
          </cell>
          <cell r="U1084">
            <v>0</v>
          </cell>
          <cell r="V1084">
            <v>0</v>
          </cell>
          <cell r="W1084">
            <v>0</v>
          </cell>
          <cell r="X1084">
            <v>0</v>
          </cell>
          <cell r="Y1084">
            <v>0</v>
          </cell>
          <cell r="Z1084">
            <v>0</v>
          </cell>
          <cell r="AA1084">
            <v>0</v>
          </cell>
          <cell r="AB1084">
            <v>0</v>
          </cell>
          <cell r="AC1084">
            <v>0</v>
          </cell>
        </row>
        <row r="1085">
          <cell r="R1085">
            <v>-6606796.42</v>
          </cell>
          <cell r="S1085">
            <v>-6996850.18</v>
          </cell>
          <cell r="T1085">
            <v>-7553966.16</v>
          </cell>
          <cell r="U1085">
            <v>-8148653.91</v>
          </cell>
          <cell r="V1085">
            <v>-8809890.63</v>
          </cell>
          <cell r="W1085">
            <v>-8600146.23</v>
          </cell>
          <cell r="X1085">
            <v>-7650127.81</v>
          </cell>
          <cell r="Y1085">
            <v>-7615753.08</v>
          </cell>
          <cell r="Z1085">
            <v>-7315348.39</v>
          </cell>
          <cell r="AA1085">
            <v>-8138623.38</v>
          </cell>
          <cell r="AB1085">
            <v>-8938071.79</v>
          </cell>
          <cell r="AC1085">
            <v>-8201084.33</v>
          </cell>
        </row>
        <row r="1086">
          <cell r="R1086">
            <v>0</v>
          </cell>
          <cell r="S1086">
            <v>0</v>
          </cell>
          <cell r="T1086">
            <v>0</v>
          </cell>
          <cell r="U1086">
            <v>0</v>
          </cell>
          <cell r="V1086">
            <v>0</v>
          </cell>
          <cell r="W1086">
            <v>0</v>
          </cell>
          <cell r="X1086">
            <v>0</v>
          </cell>
          <cell r="Y1086">
            <v>0</v>
          </cell>
          <cell r="Z1086">
            <v>0</v>
          </cell>
          <cell r="AA1086">
            <v>0</v>
          </cell>
          <cell r="AB1086">
            <v>0</v>
          </cell>
          <cell r="AC1086">
            <v>0</v>
          </cell>
        </row>
        <row r="1087">
          <cell r="R1087">
            <v>0</v>
          </cell>
          <cell r="S1087">
            <v>0</v>
          </cell>
          <cell r="T1087">
            <v>0</v>
          </cell>
          <cell r="U1087">
            <v>0</v>
          </cell>
          <cell r="V1087">
            <v>0</v>
          </cell>
          <cell r="W1087">
            <v>0</v>
          </cell>
          <cell r="X1087">
            <v>0</v>
          </cell>
          <cell r="Y1087">
            <v>0</v>
          </cell>
          <cell r="Z1087">
            <v>0</v>
          </cell>
          <cell r="AA1087">
            <v>0</v>
          </cell>
          <cell r="AB1087">
            <v>0</v>
          </cell>
          <cell r="AC1087">
            <v>0</v>
          </cell>
        </row>
        <row r="1088">
          <cell r="R1088">
            <v>0</v>
          </cell>
          <cell r="S1088">
            <v>0</v>
          </cell>
          <cell r="T1088">
            <v>0</v>
          </cell>
          <cell r="U1088">
            <v>0</v>
          </cell>
          <cell r="V1088">
            <v>0</v>
          </cell>
          <cell r="W1088">
            <v>0</v>
          </cell>
          <cell r="X1088">
            <v>0</v>
          </cell>
          <cell r="Y1088">
            <v>0</v>
          </cell>
          <cell r="Z1088">
            <v>0</v>
          </cell>
          <cell r="AA1088">
            <v>0</v>
          </cell>
          <cell r="AB1088">
            <v>0</v>
          </cell>
          <cell r="AC1088">
            <v>0</v>
          </cell>
        </row>
        <row r="1089">
          <cell r="R1089">
            <v>0</v>
          </cell>
          <cell r="S1089">
            <v>0</v>
          </cell>
          <cell r="T1089">
            <v>0</v>
          </cell>
          <cell r="U1089">
            <v>0</v>
          </cell>
          <cell r="V1089">
            <v>0</v>
          </cell>
          <cell r="W1089">
            <v>0</v>
          </cell>
          <cell r="X1089">
            <v>0</v>
          </cell>
          <cell r="Y1089">
            <v>0</v>
          </cell>
          <cell r="Z1089">
            <v>0</v>
          </cell>
          <cell r="AA1089">
            <v>0</v>
          </cell>
          <cell r="AB1089">
            <v>0</v>
          </cell>
          <cell r="AC1089">
            <v>0</v>
          </cell>
        </row>
        <row r="1090">
          <cell r="R1090">
            <v>0</v>
          </cell>
          <cell r="S1090">
            <v>0</v>
          </cell>
          <cell r="T1090">
            <v>0</v>
          </cell>
          <cell r="U1090">
            <v>0</v>
          </cell>
          <cell r="V1090">
            <v>0</v>
          </cell>
          <cell r="W1090">
            <v>0</v>
          </cell>
          <cell r="X1090">
            <v>0</v>
          </cell>
          <cell r="Y1090">
            <v>0</v>
          </cell>
          <cell r="Z1090">
            <v>0</v>
          </cell>
          <cell r="AA1090">
            <v>0</v>
          </cell>
          <cell r="AB1090">
            <v>0</v>
          </cell>
          <cell r="AC1090">
            <v>0</v>
          </cell>
        </row>
        <row r="1091">
          <cell r="R1091">
            <v>0</v>
          </cell>
          <cell r="S1091">
            <v>0</v>
          </cell>
          <cell r="T1091">
            <v>0</v>
          </cell>
          <cell r="U1091">
            <v>0</v>
          </cell>
          <cell r="V1091">
            <v>0</v>
          </cell>
          <cell r="W1091">
            <v>0</v>
          </cell>
          <cell r="X1091">
            <v>0</v>
          </cell>
          <cell r="Y1091">
            <v>0</v>
          </cell>
          <cell r="Z1091">
            <v>0</v>
          </cell>
          <cell r="AA1091">
            <v>0</v>
          </cell>
          <cell r="AB1091">
            <v>0</v>
          </cell>
          <cell r="AC1091">
            <v>0</v>
          </cell>
        </row>
        <row r="1092">
          <cell r="R1092">
            <v>0</v>
          </cell>
          <cell r="S1092">
            <v>0</v>
          </cell>
          <cell r="T1092">
            <v>0</v>
          </cell>
          <cell r="U1092">
            <v>0</v>
          </cell>
          <cell r="V1092">
            <v>0</v>
          </cell>
          <cell r="W1092">
            <v>0</v>
          </cell>
          <cell r="X1092">
            <v>0</v>
          </cell>
          <cell r="Y1092">
            <v>0</v>
          </cell>
          <cell r="Z1092">
            <v>0</v>
          </cell>
          <cell r="AA1092">
            <v>0</v>
          </cell>
          <cell r="AB1092">
            <v>0</v>
          </cell>
          <cell r="AC1092">
            <v>0</v>
          </cell>
        </row>
        <row r="1093">
          <cell r="R1093">
            <v>0</v>
          </cell>
          <cell r="S1093">
            <v>0</v>
          </cell>
          <cell r="T1093">
            <v>0</v>
          </cell>
          <cell r="U1093">
            <v>0</v>
          </cell>
          <cell r="V1093">
            <v>0</v>
          </cell>
          <cell r="W1093">
            <v>0</v>
          </cell>
          <cell r="X1093">
            <v>0</v>
          </cell>
          <cell r="Y1093">
            <v>0</v>
          </cell>
          <cell r="Z1093">
            <v>0</v>
          </cell>
          <cell r="AA1093">
            <v>0</v>
          </cell>
          <cell r="AB1093">
            <v>0</v>
          </cell>
          <cell r="AC1093">
            <v>0</v>
          </cell>
        </row>
        <row r="1094">
          <cell r="R1094">
            <v>-3322979.02</v>
          </cell>
          <cell r="S1094">
            <v>-486910.32</v>
          </cell>
          <cell r="T1094">
            <v>-1011019.63</v>
          </cell>
          <cell r="U1094">
            <v>-1379282.52</v>
          </cell>
          <cell r="V1094">
            <v>-1747675.36</v>
          </cell>
          <cell r="W1094">
            <v>-2090962.26</v>
          </cell>
          <cell r="X1094">
            <v>-2420066.89</v>
          </cell>
          <cell r="Y1094">
            <v>-2774936.6</v>
          </cell>
          <cell r="Z1094">
            <v>-2252644</v>
          </cell>
          <cell r="AA1094">
            <v>-2628887.07</v>
          </cell>
          <cell r="AB1094">
            <v>-3008726.26</v>
          </cell>
          <cell r="AC1094">
            <v>-7366334</v>
          </cell>
        </row>
        <row r="1095">
          <cell r="R1095">
            <v>0</v>
          </cell>
          <cell r="S1095">
            <v>0</v>
          </cell>
          <cell r="T1095">
            <v>0</v>
          </cell>
          <cell r="U1095">
            <v>0</v>
          </cell>
          <cell r="V1095">
            <v>0</v>
          </cell>
          <cell r="W1095">
            <v>0</v>
          </cell>
          <cell r="X1095">
            <v>0</v>
          </cell>
          <cell r="Y1095">
            <v>0</v>
          </cell>
          <cell r="Z1095">
            <v>0</v>
          </cell>
          <cell r="AA1095">
            <v>0</v>
          </cell>
          <cell r="AB1095">
            <v>0</v>
          </cell>
          <cell r="AC1095">
            <v>0</v>
          </cell>
        </row>
        <row r="1096">
          <cell r="R1096">
            <v>-26708267.52</v>
          </cell>
          <cell r="S1096">
            <v>-20107836.24</v>
          </cell>
          <cell r="T1096">
            <v>-19892990.69</v>
          </cell>
          <cell r="U1096">
            <v>-18075642.48</v>
          </cell>
          <cell r="V1096">
            <v>-21067681.78</v>
          </cell>
          <cell r="W1096">
            <v>-21292583.37</v>
          </cell>
          <cell r="X1096">
            <v>-21788965.32</v>
          </cell>
          <cell r="Y1096">
            <v>-20784054.43</v>
          </cell>
          <cell r="Z1096">
            <v>-23309225.24</v>
          </cell>
          <cell r="AA1096">
            <v>-23106512.7</v>
          </cell>
          <cell r="AB1096">
            <v>-23465192.51</v>
          </cell>
          <cell r="AC1096">
            <v>-32748640.97</v>
          </cell>
        </row>
        <row r="1097">
          <cell r="R1097">
            <v>0</v>
          </cell>
          <cell r="S1097">
            <v>0</v>
          </cell>
          <cell r="T1097">
            <v>0</v>
          </cell>
          <cell r="U1097">
            <v>0</v>
          </cell>
          <cell r="V1097">
            <v>0</v>
          </cell>
          <cell r="W1097">
            <v>0</v>
          </cell>
          <cell r="X1097">
            <v>0</v>
          </cell>
          <cell r="Y1097">
            <v>0</v>
          </cell>
          <cell r="Z1097">
            <v>0</v>
          </cell>
          <cell r="AA1097">
            <v>0</v>
          </cell>
          <cell r="AB1097">
            <v>0</v>
          </cell>
          <cell r="AC1097">
            <v>0</v>
          </cell>
        </row>
        <row r="1098">
          <cell r="X1098">
            <v>-6858.95</v>
          </cell>
          <cell r="Y1098">
            <v>-9.67</v>
          </cell>
          <cell r="Z1098">
            <v>1691.25</v>
          </cell>
          <cell r="AA1098">
            <v>-641.53</v>
          </cell>
          <cell r="AB1098">
            <v>913284.54</v>
          </cell>
          <cell r="AC1098">
            <v>0</v>
          </cell>
        </row>
        <row r="1099">
          <cell r="X1099">
            <v>-3393.29</v>
          </cell>
          <cell r="Y1099">
            <v>-2091.87</v>
          </cell>
          <cell r="Z1099">
            <v>966.82</v>
          </cell>
          <cell r="AA1099">
            <v>853.45</v>
          </cell>
          <cell r="AB1099">
            <v>834.63</v>
          </cell>
          <cell r="AC1099">
            <v>0</v>
          </cell>
        </row>
        <row r="1100">
          <cell r="X1100">
            <v>-1462.45</v>
          </cell>
          <cell r="Y1100">
            <v>49.23</v>
          </cell>
          <cell r="Z1100">
            <v>305.77</v>
          </cell>
          <cell r="AA1100">
            <v>884.95</v>
          </cell>
          <cell r="AB1100">
            <v>3019.53</v>
          </cell>
          <cell r="AC1100">
            <v>0</v>
          </cell>
        </row>
        <row r="1101">
          <cell r="X1101">
            <v>-401.04</v>
          </cell>
          <cell r="Y1101">
            <v>-1106.19</v>
          </cell>
          <cell r="Z1101">
            <v>-1521.02</v>
          </cell>
          <cell r="AA1101">
            <v>-1276.82</v>
          </cell>
          <cell r="AB1101">
            <v>-731.3</v>
          </cell>
          <cell r="AC1101">
            <v>-306.78</v>
          </cell>
        </row>
        <row r="1102">
          <cell r="X1102">
            <v>-19.53</v>
          </cell>
          <cell r="Y1102">
            <v>-85.23</v>
          </cell>
          <cell r="Z1102">
            <v>-217.26</v>
          </cell>
          <cell r="AA1102">
            <v>-218.96</v>
          </cell>
          <cell r="AB1102">
            <v>-178.26</v>
          </cell>
          <cell r="AC1102">
            <v>-147.41</v>
          </cell>
        </row>
        <row r="1103">
          <cell r="X1103">
            <v>50395.33</v>
          </cell>
          <cell r="Y1103">
            <v>48692.38</v>
          </cell>
          <cell r="Z1103">
            <v>-4874.79</v>
          </cell>
          <cell r="AA1103">
            <v>-1372.42</v>
          </cell>
          <cell r="AB1103">
            <v>-1218.6</v>
          </cell>
          <cell r="AC1103">
            <v>-1124.64</v>
          </cell>
        </row>
        <row r="1104">
          <cell r="X1104">
            <v>42.52</v>
          </cell>
          <cell r="Y1104">
            <v>59.37</v>
          </cell>
          <cell r="Z1104">
            <v>200.69</v>
          </cell>
          <cell r="AA1104">
            <v>1045.81</v>
          </cell>
          <cell r="AB1104">
            <v>1139.42</v>
          </cell>
          <cell r="AC1104">
            <v>0</v>
          </cell>
        </row>
        <row r="1105">
          <cell r="X1105">
            <v>16</v>
          </cell>
          <cell r="Y1105">
            <v>32</v>
          </cell>
          <cell r="Z1105">
            <v>32</v>
          </cell>
          <cell r="AA1105">
            <v>32</v>
          </cell>
          <cell r="AB1105">
            <v>32</v>
          </cell>
          <cell r="AC1105">
            <v>0</v>
          </cell>
        </row>
        <row r="1106">
          <cell r="R1106">
            <v>-3614166.82</v>
          </cell>
          <cell r="S1106">
            <v>-2401367.46</v>
          </cell>
          <cell r="T1106">
            <v>-2953156.07</v>
          </cell>
          <cell r="U1106">
            <v>-3133856.12</v>
          </cell>
          <cell r="V1106">
            <v>-3234217.16</v>
          </cell>
          <cell r="W1106">
            <v>-3394092.67</v>
          </cell>
          <cell r="X1106">
            <v>-3762270.17</v>
          </cell>
          <cell r="Y1106">
            <v>-2949599.57</v>
          </cell>
          <cell r="Z1106">
            <v>-3007745.9</v>
          </cell>
          <cell r="AA1106">
            <v>-3099915.23</v>
          </cell>
          <cell r="AB1106">
            <v>-3358156.68</v>
          </cell>
          <cell r="AC1106">
            <v>-4043083</v>
          </cell>
        </row>
        <row r="1107">
          <cell r="R1107">
            <v>-1891705.11</v>
          </cell>
          <cell r="S1107">
            <v>1293.82</v>
          </cell>
          <cell r="T1107">
            <v>-373406.12</v>
          </cell>
          <cell r="U1107">
            <v>-626464.08</v>
          </cell>
          <cell r="V1107">
            <v>-972149.42</v>
          </cell>
          <cell r="W1107">
            <v>-1308596.76</v>
          </cell>
          <cell r="X1107">
            <v>-1643506.55</v>
          </cell>
          <cell r="Y1107">
            <v>-281432.27</v>
          </cell>
          <cell r="Z1107">
            <v>-534210.71</v>
          </cell>
          <cell r="AA1107">
            <v>-844836.24</v>
          </cell>
          <cell r="AB1107">
            <v>-1113041.02</v>
          </cell>
          <cell r="AC1107">
            <v>-1570361.03</v>
          </cell>
        </row>
        <row r="1108">
          <cell r="X1108">
            <v>-3569.89</v>
          </cell>
          <cell r="Y1108">
            <v>-82490.21</v>
          </cell>
          <cell r="Z1108">
            <v>-491992.32</v>
          </cell>
          <cell r="AA1108">
            <v>-11275.28</v>
          </cell>
          <cell r="AB1108">
            <v>0</v>
          </cell>
          <cell r="AC1108">
            <v>0</v>
          </cell>
        </row>
        <row r="1109">
          <cell r="Y1109">
            <v>-3038.5</v>
          </cell>
          <cell r="Z1109">
            <v>-5482</v>
          </cell>
          <cell r="AA1109">
            <v>-800</v>
          </cell>
          <cell r="AB1109">
            <v>0</v>
          </cell>
          <cell r="AC1109">
            <v>-183</v>
          </cell>
        </row>
        <row r="1110">
          <cell r="Z1110">
            <v>248983.5</v>
          </cell>
          <cell r="AA1110">
            <v>0</v>
          </cell>
          <cell r="AB1110">
            <v>-41.58</v>
          </cell>
          <cell r="AC1110">
            <v>-17.28</v>
          </cell>
        </row>
        <row r="1111">
          <cell r="R1111">
            <v>-59.6</v>
          </cell>
          <cell r="S1111">
            <v>166.61</v>
          </cell>
          <cell r="T1111">
            <v>0</v>
          </cell>
          <cell r="U1111">
            <v>119.47</v>
          </cell>
          <cell r="V1111">
            <v>0</v>
          </cell>
          <cell r="W1111">
            <v>0</v>
          </cell>
          <cell r="X1111">
            <v>3683.36</v>
          </cell>
          <cell r="Y1111">
            <v>2584.49</v>
          </cell>
          <cell r="Z1111">
            <v>0</v>
          </cell>
          <cell r="AA1111">
            <v>0</v>
          </cell>
          <cell r="AB1111">
            <v>0</v>
          </cell>
          <cell r="AC1111">
            <v>0</v>
          </cell>
        </row>
        <row r="1112">
          <cell r="R1112">
            <v>-200000</v>
          </cell>
          <cell r="S1112">
            <v>-200000</v>
          </cell>
          <cell r="T1112">
            <v>-200000</v>
          </cell>
          <cell r="U1112">
            <v>-200000</v>
          </cell>
          <cell r="V1112">
            <v>-200000</v>
          </cell>
          <cell r="W1112">
            <v>-200000</v>
          </cell>
          <cell r="X1112">
            <v>-200000</v>
          </cell>
          <cell r="Y1112">
            <v>-200000</v>
          </cell>
          <cell r="Z1112">
            <v>-200000</v>
          </cell>
          <cell r="AA1112">
            <v>-200000</v>
          </cell>
          <cell r="AB1112">
            <v>-200000</v>
          </cell>
          <cell r="AC1112">
            <v>-200000</v>
          </cell>
        </row>
        <row r="1113">
          <cell r="R1113">
            <v>-374136.08</v>
          </cell>
          <cell r="S1113">
            <v>-201360.39</v>
          </cell>
          <cell r="T1113">
            <v>-196623.92</v>
          </cell>
          <cell r="U1113">
            <v>-195946.22</v>
          </cell>
          <cell r="V1113">
            <v>-197692.3</v>
          </cell>
          <cell r="W1113">
            <v>-202734.13</v>
          </cell>
          <cell r="X1113">
            <v>-289709.79</v>
          </cell>
          <cell r="Y1113">
            <v>-207756.46</v>
          </cell>
          <cell r="Z1113">
            <v>-201260.41</v>
          </cell>
          <cell r="AA1113">
            <v>-195811.72</v>
          </cell>
          <cell r="AB1113">
            <v>-217636.52</v>
          </cell>
          <cell r="AC1113">
            <v>-1261542.44</v>
          </cell>
        </row>
        <row r="1114">
          <cell r="R1114">
            <v>-16684218.34</v>
          </cell>
          <cell r="S1114">
            <v>-14639634.94</v>
          </cell>
          <cell r="T1114">
            <v>-13310020.82</v>
          </cell>
          <cell r="U1114">
            <v>-16642856.48</v>
          </cell>
          <cell r="V1114">
            <v>-15495975.79</v>
          </cell>
          <cell r="W1114">
            <v>-12621536.77</v>
          </cell>
          <cell r="X1114">
            <v>-17182970.62</v>
          </cell>
          <cell r="Y1114">
            <v>-16175571.37</v>
          </cell>
          <cell r="Z1114">
            <v>-14970180.77</v>
          </cell>
          <cell r="AA1114">
            <v>-18870504.36</v>
          </cell>
          <cell r="AB1114">
            <v>-17016021.48</v>
          </cell>
          <cell r="AC1114">
            <v>-17555854.09</v>
          </cell>
        </row>
        <row r="1115">
          <cell r="R1115">
            <v>-1682071.74</v>
          </cell>
          <cell r="S1115">
            <v>-1599468.78</v>
          </cell>
          <cell r="T1115">
            <v>-1666466.81</v>
          </cell>
          <cell r="U1115">
            <v>-1710786.89</v>
          </cell>
          <cell r="V1115">
            <v>-1689692.63</v>
          </cell>
          <cell r="W1115">
            <v>-1881402.74</v>
          </cell>
          <cell r="X1115">
            <v>-1762950.01</v>
          </cell>
          <cell r="Y1115">
            <v>-4007509.79</v>
          </cell>
          <cell r="Z1115">
            <v>-3617605.09</v>
          </cell>
          <cell r="AA1115">
            <v>-657600.23</v>
          </cell>
          <cell r="AB1115">
            <v>-600609.91</v>
          </cell>
          <cell r="AC1115">
            <v>-726357.67</v>
          </cell>
        </row>
        <row r="1116">
          <cell r="R1116">
            <v>-5255921.18</v>
          </cell>
          <cell r="S1116">
            <v>-1672482.67</v>
          </cell>
          <cell r="T1116">
            <v>-1545838.29</v>
          </cell>
          <cell r="U1116">
            <v>-4015982.49</v>
          </cell>
          <cell r="V1116">
            <v>-3520248.24</v>
          </cell>
          <cell r="W1116">
            <v>44913.83</v>
          </cell>
          <cell r="X1116">
            <v>-919768.77</v>
          </cell>
          <cell r="Y1116">
            <v>-496830.23</v>
          </cell>
          <cell r="Z1116">
            <v>-630556.75</v>
          </cell>
          <cell r="AA1116">
            <v>-1470625.02</v>
          </cell>
          <cell r="AB1116">
            <v>-698611.73</v>
          </cell>
          <cell r="AC1116">
            <v>-2371036.96</v>
          </cell>
        </row>
        <row r="1117">
          <cell r="Y1117">
            <v>-233</v>
          </cell>
          <cell r="Z1117">
            <v>-233</v>
          </cell>
          <cell r="AA1117">
            <v>-233</v>
          </cell>
          <cell r="AB1117">
            <v>-233</v>
          </cell>
          <cell r="AC1117">
            <v>-233</v>
          </cell>
        </row>
        <row r="1118">
          <cell r="R1118">
            <v>-28396.47</v>
          </cell>
          <cell r="S1118">
            <v>6555.2</v>
          </cell>
          <cell r="T1118">
            <v>-18374.36</v>
          </cell>
          <cell r="U1118">
            <v>-42465.51</v>
          </cell>
          <cell r="V1118">
            <v>3135.77</v>
          </cell>
          <cell r="W1118">
            <v>-20827.15</v>
          </cell>
          <cell r="X1118">
            <v>-44442.86</v>
          </cell>
          <cell r="Y1118">
            <v>4715.1</v>
          </cell>
          <cell r="Z1118">
            <v>-19027.12</v>
          </cell>
          <cell r="AA1118">
            <v>-43439.48</v>
          </cell>
          <cell r="AB1118">
            <v>3137.21</v>
          </cell>
          <cell r="AC1118">
            <v>-20110.47</v>
          </cell>
        </row>
        <row r="1119">
          <cell r="R1119">
            <v>-42016.16</v>
          </cell>
          <cell r="S1119">
            <v>-40819.2</v>
          </cell>
          <cell r="T1119">
            <v>-86445.7</v>
          </cell>
          <cell r="U1119">
            <v>-95050.54</v>
          </cell>
          <cell r="V1119">
            <v>-86915.48</v>
          </cell>
          <cell r="W1119">
            <v>-80942.59</v>
          </cell>
          <cell r="X1119">
            <v>-50864.45</v>
          </cell>
          <cell r="Y1119">
            <v>-69569.07</v>
          </cell>
          <cell r="Z1119">
            <v>-88525.33</v>
          </cell>
          <cell r="AA1119">
            <v>-108843.35</v>
          </cell>
          <cell r="AB1119">
            <v>-106587.85</v>
          </cell>
          <cell r="AC1119">
            <v>-90967.98</v>
          </cell>
        </row>
        <row r="1120">
          <cell r="R1120">
            <v>-22968.82</v>
          </cell>
          <cell r="S1120">
            <v>-22968.82</v>
          </cell>
          <cell r="T1120">
            <v>0</v>
          </cell>
          <cell r="U1120">
            <v>0</v>
          </cell>
          <cell r="V1120">
            <v>0</v>
          </cell>
          <cell r="W1120">
            <v>0</v>
          </cell>
          <cell r="X1120">
            <v>-46859.91</v>
          </cell>
          <cell r="Y1120">
            <v>-38326.62</v>
          </cell>
          <cell r="Z1120">
            <v>-18095.19</v>
          </cell>
          <cell r="AA1120">
            <v>-6018.13</v>
          </cell>
          <cell r="AB1120">
            <v>-12036.26</v>
          </cell>
          <cell r="AC1120">
            <v>0</v>
          </cell>
        </row>
        <row r="1121">
          <cell r="R1121">
            <v>-17952.35</v>
          </cell>
          <cell r="S1121">
            <v>-33988.8</v>
          </cell>
          <cell r="T1121">
            <v>-19962.41</v>
          </cell>
          <cell r="U1121">
            <v>-17905.79</v>
          </cell>
          <cell r="V1121">
            <v>-17893.79</v>
          </cell>
          <cell r="W1121">
            <v>-17874.48</v>
          </cell>
          <cell r="X1121">
            <v>-35667.03</v>
          </cell>
          <cell r="Y1121">
            <v>-17521.65</v>
          </cell>
          <cell r="Z1121">
            <v>-19449.52</v>
          </cell>
          <cell r="AA1121">
            <v>-19424.52</v>
          </cell>
          <cell r="AB1121">
            <v>-17351.33</v>
          </cell>
          <cell r="AC1121">
            <v>-17161.33</v>
          </cell>
        </row>
        <row r="1122">
          <cell r="R1122">
            <v>-96474.73</v>
          </cell>
          <cell r="S1122">
            <v>-780882.68</v>
          </cell>
          <cell r="T1122">
            <v>-346724.8</v>
          </cell>
          <cell r="U1122">
            <v>-59701.31</v>
          </cell>
          <cell r="V1122">
            <v>-61158.88</v>
          </cell>
          <cell r="W1122">
            <v>-51289.25</v>
          </cell>
          <cell r="X1122">
            <v>-60859.32</v>
          </cell>
          <cell r="Y1122">
            <v>-63381.22</v>
          </cell>
          <cell r="Z1122">
            <v>-261939.4</v>
          </cell>
          <cell r="AA1122">
            <v>32668.45</v>
          </cell>
          <cell r="AB1122">
            <v>32596.49</v>
          </cell>
          <cell r="AC1122">
            <v>0</v>
          </cell>
        </row>
        <row r="1123">
          <cell r="R1123">
            <v>-3981.26</v>
          </cell>
          <cell r="S1123">
            <v>-14775.56</v>
          </cell>
          <cell r="T1123">
            <v>-15179.85</v>
          </cell>
          <cell r="U1123">
            <v>-4466.26</v>
          </cell>
          <cell r="V1123">
            <v>-3268.23</v>
          </cell>
          <cell r="W1123">
            <v>-3399.94</v>
          </cell>
          <cell r="X1123">
            <v>-3462.33</v>
          </cell>
          <cell r="Y1123">
            <v>-3337.55</v>
          </cell>
          <cell r="Z1123">
            <v>-15229.97</v>
          </cell>
          <cell r="AA1123">
            <v>-3337.44</v>
          </cell>
          <cell r="AB1123">
            <v>-3675.86</v>
          </cell>
          <cell r="AC1123">
            <v>-3564.45</v>
          </cell>
        </row>
        <row r="1124">
          <cell r="R1124">
            <v>15.07</v>
          </cell>
          <cell r="S1124">
            <v>9.43</v>
          </cell>
          <cell r="T1124">
            <v>4.95</v>
          </cell>
          <cell r="U1124">
            <v>9.94</v>
          </cell>
          <cell r="V1124">
            <v>17.61</v>
          </cell>
          <cell r="W1124">
            <v>21.54</v>
          </cell>
          <cell r="X1124">
            <v>16.98</v>
          </cell>
          <cell r="Y1124">
            <v>15.05</v>
          </cell>
          <cell r="Z1124">
            <v>8.33</v>
          </cell>
          <cell r="AA1124">
            <v>7.71</v>
          </cell>
          <cell r="AB1124">
            <v>14.95</v>
          </cell>
          <cell r="AC1124">
            <v>-0.46</v>
          </cell>
        </row>
        <row r="1125">
          <cell r="R1125">
            <v>3852.52</v>
          </cell>
          <cell r="S1125">
            <v>3298.72</v>
          </cell>
          <cell r="T1125">
            <v>2876.42</v>
          </cell>
          <cell r="U1125">
            <v>3183.44</v>
          </cell>
          <cell r="V1125">
            <v>1900.63</v>
          </cell>
          <cell r="W1125">
            <v>2670.23</v>
          </cell>
          <cell r="X1125">
            <v>2957.58</v>
          </cell>
          <cell r="Y1125">
            <v>4026.66</v>
          </cell>
          <cell r="Z1125">
            <v>2732.42</v>
          </cell>
          <cell r="AA1125">
            <v>4520.19</v>
          </cell>
          <cell r="AB1125">
            <v>2875.64</v>
          </cell>
          <cell r="AC1125">
            <v>2834.79</v>
          </cell>
        </row>
        <row r="1126">
          <cell r="R1126">
            <v>0</v>
          </cell>
          <cell r="S1126">
            <v>0</v>
          </cell>
          <cell r="T1126">
            <v>0</v>
          </cell>
          <cell r="U1126">
            <v>0</v>
          </cell>
          <cell r="V1126">
            <v>0</v>
          </cell>
          <cell r="W1126">
            <v>0</v>
          </cell>
          <cell r="X1126">
            <v>0</v>
          </cell>
          <cell r="Y1126">
            <v>0</v>
          </cell>
          <cell r="Z1126">
            <v>0</v>
          </cell>
          <cell r="AA1126">
            <v>0</v>
          </cell>
          <cell r="AB1126">
            <v>0</v>
          </cell>
          <cell r="AC1126">
            <v>0</v>
          </cell>
        </row>
        <row r="1127">
          <cell r="R1127">
            <v>0</v>
          </cell>
          <cell r="S1127">
            <v>0</v>
          </cell>
          <cell r="T1127">
            <v>0</v>
          </cell>
          <cell r="U1127">
            <v>0</v>
          </cell>
          <cell r="V1127">
            <v>0</v>
          </cell>
          <cell r="W1127">
            <v>0</v>
          </cell>
          <cell r="X1127">
            <v>0</v>
          </cell>
          <cell r="Y1127">
            <v>0</v>
          </cell>
          <cell r="Z1127">
            <v>0</v>
          </cell>
          <cell r="AA1127">
            <v>0</v>
          </cell>
          <cell r="AB1127">
            <v>0</v>
          </cell>
          <cell r="AC1127">
            <v>0</v>
          </cell>
        </row>
        <row r="1128">
          <cell r="R1128">
            <v>0</v>
          </cell>
          <cell r="S1128">
            <v>0</v>
          </cell>
          <cell r="T1128">
            <v>0</v>
          </cell>
          <cell r="U1128">
            <v>0</v>
          </cell>
          <cell r="V1128">
            <v>0</v>
          </cell>
          <cell r="W1128">
            <v>0</v>
          </cell>
          <cell r="X1128">
            <v>0</v>
          </cell>
          <cell r="Y1128">
            <v>0</v>
          </cell>
          <cell r="Z1128">
            <v>0</v>
          </cell>
          <cell r="AA1128">
            <v>0</v>
          </cell>
          <cell r="AB1128">
            <v>0</v>
          </cell>
          <cell r="AC1128">
            <v>0</v>
          </cell>
        </row>
        <row r="1129">
          <cell r="R1129">
            <v>0</v>
          </cell>
          <cell r="S1129">
            <v>0</v>
          </cell>
          <cell r="T1129">
            <v>0</v>
          </cell>
          <cell r="U1129">
            <v>0</v>
          </cell>
          <cell r="V1129">
            <v>0</v>
          </cell>
          <cell r="W1129">
            <v>0</v>
          </cell>
          <cell r="X1129">
            <v>0</v>
          </cell>
          <cell r="Y1129">
            <v>0</v>
          </cell>
          <cell r="Z1129">
            <v>0</v>
          </cell>
          <cell r="AA1129">
            <v>0</v>
          </cell>
          <cell r="AB1129">
            <v>0</v>
          </cell>
          <cell r="AC1129">
            <v>0</v>
          </cell>
        </row>
        <row r="1130">
          <cell r="R1130">
            <v>0</v>
          </cell>
          <cell r="S1130">
            <v>0</v>
          </cell>
          <cell r="T1130">
            <v>0</v>
          </cell>
          <cell r="U1130">
            <v>0</v>
          </cell>
          <cell r="V1130">
            <v>0</v>
          </cell>
          <cell r="W1130">
            <v>0</v>
          </cell>
          <cell r="X1130">
            <v>0</v>
          </cell>
          <cell r="Y1130">
            <v>0</v>
          </cell>
          <cell r="Z1130">
            <v>0</v>
          </cell>
          <cell r="AA1130">
            <v>0</v>
          </cell>
          <cell r="AB1130">
            <v>0</v>
          </cell>
          <cell r="AC1130">
            <v>0</v>
          </cell>
        </row>
        <row r="1131">
          <cell r="R1131">
            <v>0</v>
          </cell>
          <cell r="S1131">
            <v>0</v>
          </cell>
          <cell r="T1131">
            <v>0</v>
          </cell>
          <cell r="U1131">
            <v>0</v>
          </cell>
          <cell r="V1131">
            <v>0</v>
          </cell>
          <cell r="W1131">
            <v>0</v>
          </cell>
          <cell r="X1131">
            <v>0</v>
          </cell>
          <cell r="Y1131">
            <v>0</v>
          </cell>
          <cell r="Z1131">
            <v>0</v>
          </cell>
          <cell r="AA1131">
            <v>0</v>
          </cell>
          <cell r="AB1131">
            <v>0</v>
          </cell>
          <cell r="AC1131">
            <v>0</v>
          </cell>
        </row>
        <row r="1132">
          <cell r="R1132">
            <v>12953.36</v>
          </cell>
          <cell r="S1132">
            <v>1420.64</v>
          </cell>
          <cell r="T1132">
            <v>13406.63</v>
          </cell>
          <cell r="U1132">
            <v>9724.5</v>
          </cell>
          <cell r="V1132">
            <v>-36.84</v>
          </cell>
          <cell r="W1132">
            <v>-220.51</v>
          </cell>
          <cell r="X1132">
            <v>518.17</v>
          </cell>
          <cell r="Y1132">
            <v>-1850.56</v>
          </cell>
          <cell r="Z1132">
            <v>-1233.91</v>
          </cell>
          <cell r="AA1132">
            <v>-1280.11</v>
          </cell>
          <cell r="AB1132">
            <v>-2087.06</v>
          </cell>
          <cell r="AC1132">
            <v>0</v>
          </cell>
        </row>
        <row r="1133">
          <cell r="R1133">
            <v>-11048.45</v>
          </cell>
          <cell r="S1133">
            <v>-12662.73</v>
          </cell>
          <cell r="T1133">
            <v>-10867.12</v>
          </cell>
          <cell r="U1133">
            <v>-13885.64</v>
          </cell>
          <cell r="V1133">
            <v>3724.84</v>
          </cell>
          <cell r="W1133">
            <v>24427.88</v>
          </cell>
          <cell r="X1133">
            <v>14874.27</v>
          </cell>
          <cell r="Y1133">
            <v>-273.96</v>
          </cell>
          <cell r="Z1133">
            <v>5523.42</v>
          </cell>
          <cell r="AA1133">
            <v>-2329.19</v>
          </cell>
          <cell r="AB1133">
            <v>-0.75</v>
          </cell>
          <cell r="AC1133">
            <v>-1316.99</v>
          </cell>
        </row>
        <row r="1134">
          <cell r="R1134">
            <v>-18827.71</v>
          </cell>
          <cell r="S1134">
            <v>-18038.17</v>
          </cell>
          <cell r="T1134">
            <v>0</v>
          </cell>
          <cell r="U1134">
            <v>-16632.57</v>
          </cell>
          <cell r="V1134">
            <v>-18120.55</v>
          </cell>
          <cell r="W1134">
            <v>-16439.68</v>
          </cell>
          <cell r="X1134">
            <v>274939.82</v>
          </cell>
          <cell r="Y1134">
            <v>273143.84</v>
          </cell>
          <cell r="Z1134">
            <v>-15688.13</v>
          </cell>
          <cell r="AA1134">
            <v>550543.14</v>
          </cell>
          <cell r="AB1134">
            <v>262975.41</v>
          </cell>
          <cell r="AC1134">
            <v>-1367.64</v>
          </cell>
        </row>
        <row r="1135">
          <cell r="R1135">
            <v>0</v>
          </cell>
          <cell r="S1135">
            <v>0</v>
          </cell>
          <cell r="T1135">
            <v>0</v>
          </cell>
          <cell r="U1135">
            <v>0</v>
          </cell>
          <cell r="V1135">
            <v>-3115.81</v>
          </cell>
          <cell r="W1135">
            <v>-56.24</v>
          </cell>
          <cell r="X1135">
            <v>-387.05</v>
          </cell>
          <cell r="Y1135">
            <v>-764.86</v>
          </cell>
          <cell r="Z1135">
            <v>-391.67</v>
          </cell>
          <cell r="AA1135">
            <v>-387.05</v>
          </cell>
          <cell r="AB1135">
            <v>-330.81</v>
          </cell>
          <cell r="AC1135">
            <v>-330.81</v>
          </cell>
        </row>
        <row r="1136">
          <cell r="R1136">
            <v>-7660.74</v>
          </cell>
          <cell r="S1136">
            <v>-7660.74</v>
          </cell>
          <cell r="T1136">
            <v>-7655.79</v>
          </cell>
          <cell r="U1136">
            <v>-7647.34</v>
          </cell>
          <cell r="V1136">
            <v>-7660.74</v>
          </cell>
          <cell r="W1136">
            <v>-7660.74</v>
          </cell>
          <cell r="X1136">
            <v>-7660.74</v>
          </cell>
          <cell r="Y1136">
            <v>-7651.62</v>
          </cell>
          <cell r="Z1136">
            <v>-7640.06</v>
          </cell>
          <cell r="AA1136">
            <v>-7626.66</v>
          </cell>
          <cell r="AB1136">
            <v>-7626.66</v>
          </cell>
          <cell r="AC1136">
            <v>-7626.66</v>
          </cell>
        </row>
        <row r="1137">
          <cell r="R1137">
            <v>-10712.01</v>
          </cell>
          <cell r="S1137">
            <v>-13640.8</v>
          </cell>
          <cell r="T1137">
            <v>-139.55</v>
          </cell>
          <cell r="U1137">
            <v>-403.26</v>
          </cell>
          <cell r="V1137">
            <v>-15782.69</v>
          </cell>
          <cell r="W1137">
            <v>0</v>
          </cell>
          <cell r="X1137">
            <v>-20575.1</v>
          </cell>
          <cell r="Y1137">
            <v>-211.69</v>
          </cell>
          <cell r="Z1137">
            <v>-833.96</v>
          </cell>
          <cell r="AA1137">
            <v>-14128.03</v>
          </cell>
          <cell r="AB1137">
            <v>-1162.82</v>
          </cell>
          <cell r="AC1137">
            <v>-8336.41</v>
          </cell>
        </row>
        <row r="1138">
          <cell r="R1138">
            <v>-2000</v>
          </cell>
          <cell r="S1138">
            <v>-2000</v>
          </cell>
          <cell r="T1138">
            <v>-2000</v>
          </cell>
          <cell r="U1138">
            <v>-2000</v>
          </cell>
          <cell r="V1138">
            <v>-2000</v>
          </cell>
          <cell r="W1138">
            <v>-2000</v>
          </cell>
          <cell r="X1138">
            <v>-2000</v>
          </cell>
          <cell r="Y1138">
            <v>-2000</v>
          </cell>
          <cell r="Z1138">
            <v>-2000</v>
          </cell>
          <cell r="AA1138">
            <v>-2000</v>
          </cell>
          <cell r="AB1138">
            <v>-2000</v>
          </cell>
          <cell r="AC1138">
            <v>-2000</v>
          </cell>
        </row>
        <row r="1139">
          <cell r="R1139">
            <v>-995006.97</v>
          </cell>
          <cell r="S1139">
            <v>-842799.01</v>
          </cell>
          <cell r="T1139">
            <v>-857497.25</v>
          </cell>
          <cell r="U1139">
            <v>-855680.96</v>
          </cell>
          <cell r="V1139">
            <v>-990122.55</v>
          </cell>
          <cell r="W1139">
            <v>-963915.73</v>
          </cell>
          <cell r="X1139">
            <v>-919797.77</v>
          </cell>
          <cell r="Y1139">
            <v>-854449.44</v>
          </cell>
          <cell r="Z1139">
            <v>-827808.88</v>
          </cell>
          <cell r="AA1139">
            <v>-863449.45</v>
          </cell>
          <cell r="AB1139">
            <v>-3911059.19</v>
          </cell>
          <cell r="AC1139">
            <v>-3705004.43</v>
          </cell>
        </row>
        <row r="1140">
          <cell r="R1140">
            <v>0</v>
          </cell>
          <cell r="S1140">
            <v>0</v>
          </cell>
          <cell r="T1140">
            <v>0</v>
          </cell>
          <cell r="U1140">
            <v>0</v>
          </cell>
          <cell r="V1140">
            <v>0</v>
          </cell>
          <cell r="W1140">
            <v>0</v>
          </cell>
          <cell r="X1140">
            <v>0</v>
          </cell>
          <cell r="Y1140">
            <v>0</v>
          </cell>
          <cell r="Z1140">
            <v>0</v>
          </cell>
          <cell r="AA1140">
            <v>0</v>
          </cell>
          <cell r="AB1140">
            <v>0</v>
          </cell>
          <cell r="AC1140">
            <v>0</v>
          </cell>
        </row>
        <row r="1141">
          <cell r="R1141">
            <v>0</v>
          </cell>
          <cell r="S1141">
            <v>0</v>
          </cell>
          <cell r="T1141">
            <v>0</v>
          </cell>
          <cell r="U1141">
            <v>0</v>
          </cell>
          <cell r="V1141">
            <v>0</v>
          </cell>
          <cell r="W1141">
            <v>0</v>
          </cell>
          <cell r="X1141">
            <v>0</v>
          </cell>
          <cell r="Y1141">
            <v>0</v>
          </cell>
          <cell r="Z1141">
            <v>0</v>
          </cell>
          <cell r="AA1141">
            <v>0</v>
          </cell>
          <cell r="AB1141">
            <v>0</v>
          </cell>
          <cell r="AC1141">
            <v>0</v>
          </cell>
        </row>
        <row r="1142">
          <cell r="R1142">
            <v>-1149635.01</v>
          </cell>
          <cell r="S1142">
            <v>-1149635.01</v>
          </cell>
          <cell r="T1142">
            <v>-1328195.01</v>
          </cell>
          <cell r="U1142">
            <v>-1328195.01</v>
          </cell>
          <cell r="V1142">
            <v>-1328195.01</v>
          </cell>
          <cell r="W1142">
            <v>-993395.01</v>
          </cell>
          <cell r="X1142">
            <v>-1100721.01</v>
          </cell>
          <cell r="Y1142">
            <v>-1100721.01</v>
          </cell>
          <cell r="Z1142">
            <v>-1100721.01</v>
          </cell>
          <cell r="AA1142">
            <v>-1100721.01</v>
          </cell>
          <cell r="AB1142">
            <v>-1100721.01</v>
          </cell>
          <cell r="AC1142">
            <v>-976808.01</v>
          </cell>
        </row>
        <row r="1143">
          <cell r="R1143">
            <v>0</v>
          </cell>
          <cell r="S1143">
            <v>0</v>
          </cell>
          <cell r="T1143">
            <v>0</v>
          </cell>
          <cell r="U1143">
            <v>0</v>
          </cell>
          <cell r="V1143">
            <v>0</v>
          </cell>
          <cell r="W1143">
            <v>0</v>
          </cell>
          <cell r="X1143">
            <v>0</v>
          </cell>
          <cell r="Y1143">
            <v>0</v>
          </cell>
          <cell r="Z1143">
            <v>0</v>
          </cell>
          <cell r="AA1143">
            <v>0</v>
          </cell>
          <cell r="AB1143">
            <v>0</v>
          </cell>
          <cell r="AC1143">
            <v>0</v>
          </cell>
        </row>
        <row r="1144">
          <cell r="R1144">
            <v>0</v>
          </cell>
          <cell r="S1144">
            <v>0</v>
          </cell>
          <cell r="T1144">
            <v>0</v>
          </cell>
          <cell r="U1144">
            <v>0</v>
          </cell>
          <cell r="V1144">
            <v>0</v>
          </cell>
          <cell r="W1144">
            <v>0</v>
          </cell>
          <cell r="X1144">
            <v>0</v>
          </cell>
          <cell r="Y1144">
            <v>0</v>
          </cell>
          <cell r="Z1144">
            <v>0</v>
          </cell>
          <cell r="AA1144">
            <v>0</v>
          </cell>
          <cell r="AB1144">
            <v>0</v>
          </cell>
          <cell r="AC1144">
            <v>0</v>
          </cell>
        </row>
        <row r="1145">
          <cell r="R1145">
            <v>0</v>
          </cell>
          <cell r="S1145">
            <v>0</v>
          </cell>
          <cell r="T1145">
            <v>0</v>
          </cell>
          <cell r="U1145">
            <v>0</v>
          </cell>
          <cell r="V1145">
            <v>0</v>
          </cell>
          <cell r="W1145">
            <v>0</v>
          </cell>
          <cell r="X1145">
            <v>0</v>
          </cell>
          <cell r="Y1145">
            <v>0</v>
          </cell>
          <cell r="Z1145">
            <v>0</v>
          </cell>
          <cell r="AA1145">
            <v>0</v>
          </cell>
          <cell r="AB1145">
            <v>0</v>
          </cell>
          <cell r="AC1145">
            <v>0</v>
          </cell>
        </row>
        <row r="1146">
          <cell r="R1146">
            <v>-3372223.15</v>
          </cell>
          <cell r="S1146">
            <v>-3114326.25</v>
          </cell>
          <cell r="T1146">
            <v>-3152386.4</v>
          </cell>
          <cell r="U1146">
            <v>-3168885.78</v>
          </cell>
          <cell r="V1146">
            <v>-3192494.43</v>
          </cell>
          <cell r="W1146">
            <v>-3216896.34</v>
          </cell>
          <cell r="X1146">
            <v>-3255276.69</v>
          </cell>
          <cell r="Y1146">
            <v>-3367928.11</v>
          </cell>
          <cell r="Z1146">
            <v>-3424593.76</v>
          </cell>
          <cell r="AA1146">
            <v>-3532028.35</v>
          </cell>
          <cell r="AB1146">
            <v>-3691024.18</v>
          </cell>
          <cell r="AC1146">
            <v>-3840033.88</v>
          </cell>
        </row>
        <row r="1147">
          <cell r="R1147">
            <v>-9279877.98</v>
          </cell>
          <cell r="S1147">
            <v>-8522232.89</v>
          </cell>
          <cell r="T1147">
            <v>-8556499.59</v>
          </cell>
          <cell r="U1147">
            <v>-8568163.83</v>
          </cell>
          <cell r="V1147">
            <v>-8482715.53</v>
          </cell>
          <cell r="W1147">
            <v>-8440633.22</v>
          </cell>
          <cell r="X1147">
            <v>-8440489.69</v>
          </cell>
          <cell r="Y1147">
            <v>-8518632.79</v>
          </cell>
          <cell r="Z1147">
            <v>-8570204.16</v>
          </cell>
          <cell r="AA1147">
            <v>-8669929</v>
          </cell>
          <cell r="AB1147">
            <v>-8848768.05</v>
          </cell>
          <cell r="AC1147">
            <v>-8987402.78</v>
          </cell>
        </row>
        <row r="1148">
          <cell r="R1148">
            <v>0</v>
          </cell>
          <cell r="S1148">
            <v>0</v>
          </cell>
          <cell r="T1148">
            <v>0</v>
          </cell>
          <cell r="U1148">
            <v>0</v>
          </cell>
          <cell r="V1148">
            <v>-369585</v>
          </cell>
          <cell r="W1148">
            <v>-444973</v>
          </cell>
          <cell r="X1148">
            <v>-520361</v>
          </cell>
          <cell r="Y1148">
            <v>-595749</v>
          </cell>
          <cell r="Z1148">
            <v>-671137</v>
          </cell>
          <cell r="AA1148">
            <v>-746525</v>
          </cell>
          <cell r="AB1148">
            <v>-821913</v>
          </cell>
          <cell r="AC1148">
            <v>-897300</v>
          </cell>
        </row>
        <row r="1149">
          <cell r="R1149">
            <v>0</v>
          </cell>
          <cell r="S1149">
            <v>0</v>
          </cell>
          <cell r="T1149">
            <v>0</v>
          </cell>
          <cell r="U1149">
            <v>0</v>
          </cell>
          <cell r="V1149">
            <v>0</v>
          </cell>
          <cell r="W1149">
            <v>0</v>
          </cell>
          <cell r="X1149">
            <v>0</v>
          </cell>
          <cell r="Y1149">
            <v>0</v>
          </cell>
          <cell r="Z1149">
            <v>0</v>
          </cell>
          <cell r="AA1149">
            <v>0</v>
          </cell>
          <cell r="AB1149">
            <v>0</v>
          </cell>
          <cell r="AC1149">
            <v>0</v>
          </cell>
        </row>
        <row r="1150">
          <cell r="R1150">
            <v>0</v>
          </cell>
          <cell r="S1150">
            <v>0</v>
          </cell>
          <cell r="T1150">
            <v>0</v>
          </cell>
          <cell r="U1150">
            <v>0</v>
          </cell>
          <cell r="V1150">
            <v>0</v>
          </cell>
          <cell r="W1150">
            <v>0</v>
          </cell>
          <cell r="X1150">
            <v>0</v>
          </cell>
          <cell r="Y1150">
            <v>0</v>
          </cell>
          <cell r="Z1150">
            <v>0</v>
          </cell>
          <cell r="AA1150">
            <v>-900</v>
          </cell>
          <cell r="AB1150">
            <v>-900</v>
          </cell>
          <cell r="AC1150">
            <v>-900</v>
          </cell>
        </row>
        <row r="1151">
          <cell r="R1151">
            <v>-34075799.55</v>
          </cell>
          <cell r="S1151">
            <v>-40430164.35</v>
          </cell>
          <cell r="T1151">
            <v>-26215824.35</v>
          </cell>
          <cell r="U1151">
            <v>-24292959.35</v>
          </cell>
          <cell r="V1151">
            <v>-22472616.35</v>
          </cell>
          <cell r="W1151">
            <v>-14413110.35</v>
          </cell>
          <cell r="X1151">
            <v>-10864304.35</v>
          </cell>
          <cell r="Y1151">
            <v>-7632146.35</v>
          </cell>
          <cell r="Z1151">
            <v>17988656.65</v>
          </cell>
          <cell r="AA1151">
            <v>813603.65</v>
          </cell>
          <cell r="AB1151">
            <v>-11091614.35</v>
          </cell>
          <cell r="AC1151">
            <v>-19714810</v>
          </cell>
        </row>
        <row r="1152">
          <cell r="R1152">
            <v>63661.09</v>
          </cell>
          <cell r="S1152">
            <v>0</v>
          </cell>
          <cell r="T1152">
            <v>0</v>
          </cell>
          <cell r="U1152">
            <v>0</v>
          </cell>
          <cell r="V1152">
            <v>0</v>
          </cell>
          <cell r="W1152">
            <v>0</v>
          </cell>
          <cell r="X1152">
            <v>0</v>
          </cell>
          <cell r="Y1152">
            <v>0</v>
          </cell>
          <cell r="Z1152">
            <v>0</v>
          </cell>
          <cell r="AA1152">
            <v>0</v>
          </cell>
          <cell r="AB1152">
            <v>0</v>
          </cell>
          <cell r="AC1152">
            <v>0</v>
          </cell>
        </row>
        <row r="1153">
          <cell r="R1153">
            <v>-418</v>
          </cell>
          <cell r="S1153">
            <v>-418</v>
          </cell>
          <cell r="T1153">
            <v>-418</v>
          </cell>
          <cell r="U1153">
            <v>-86.79</v>
          </cell>
          <cell r="V1153">
            <v>-86.79</v>
          </cell>
          <cell r="W1153">
            <v>-86.79</v>
          </cell>
          <cell r="X1153">
            <v>-86.79</v>
          </cell>
          <cell r="Y1153">
            <v>-86.79</v>
          </cell>
          <cell r="Z1153">
            <v>-86.79</v>
          </cell>
          <cell r="AA1153">
            <v>-480.79</v>
          </cell>
          <cell r="AB1153">
            <v>-874.79</v>
          </cell>
          <cell r="AC1153">
            <v>-1268.79</v>
          </cell>
        </row>
        <row r="1154">
          <cell r="R1154">
            <v>-65341.72</v>
          </cell>
          <cell r="S1154">
            <v>-243110.1</v>
          </cell>
          <cell r="T1154">
            <v>-248418.44</v>
          </cell>
          <cell r="U1154">
            <v>-237346.76</v>
          </cell>
          <cell r="V1154">
            <v>-249212.94</v>
          </cell>
          <cell r="W1154">
            <v>-48373.45</v>
          </cell>
          <cell r="X1154">
            <v>-49617.83</v>
          </cell>
          <cell r="Y1154">
            <v>-48075.51</v>
          </cell>
          <cell r="Z1154">
            <v>-248300.2</v>
          </cell>
          <cell r="AA1154">
            <v>-244533.61</v>
          </cell>
          <cell r="AB1154">
            <v>-44925.85</v>
          </cell>
          <cell r="AC1154">
            <v>-152943.46</v>
          </cell>
        </row>
        <row r="1155">
          <cell r="R1155">
            <v>-343.67</v>
          </cell>
          <cell r="S1155">
            <v>-343.67</v>
          </cell>
          <cell r="T1155">
            <v>-343.67</v>
          </cell>
          <cell r="U1155">
            <v>-343.67</v>
          </cell>
          <cell r="V1155">
            <v>-343.67</v>
          </cell>
          <cell r="W1155">
            <v>-343.67</v>
          </cell>
          <cell r="X1155">
            <v>-343.67</v>
          </cell>
          <cell r="Y1155">
            <v>-343.67</v>
          </cell>
          <cell r="Z1155">
            <v>-343.67</v>
          </cell>
          <cell r="AA1155">
            <v>-343.67</v>
          </cell>
          <cell r="AB1155">
            <v>-343.67</v>
          </cell>
          <cell r="AC1155">
            <v>0</v>
          </cell>
        </row>
        <row r="1156">
          <cell r="R1156">
            <v>-398487.25</v>
          </cell>
          <cell r="S1156">
            <v>-1132844.01</v>
          </cell>
          <cell r="T1156">
            <v>-1505411.87</v>
          </cell>
          <cell r="U1156">
            <v>-418675.17</v>
          </cell>
          <cell r="V1156">
            <v>-640367.79</v>
          </cell>
          <cell r="W1156">
            <v>-782809.06</v>
          </cell>
          <cell r="X1156">
            <v>-103740.73</v>
          </cell>
          <cell r="Y1156">
            <v>-184283.39</v>
          </cell>
          <cell r="Z1156">
            <v>-218923.93</v>
          </cell>
          <cell r="AA1156">
            <v>-44399.03</v>
          </cell>
          <cell r="AB1156">
            <v>-61421.39</v>
          </cell>
          <cell r="AC1156">
            <v>-78567.09</v>
          </cell>
        </row>
        <row r="1157">
          <cell r="R1157">
            <v>-8678.46</v>
          </cell>
          <cell r="S1157">
            <v>-8678.46</v>
          </cell>
          <cell r="T1157">
            <v>-8678.46</v>
          </cell>
          <cell r="U1157">
            <v>-8678.46</v>
          </cell>
          <cell r="V1157">
            <v>-8678.46</v>
          </cell>
          <cell r="W1157">
            <v>-8678.46</v>
          </cell>
          <cell r="X1157">
            <v>-8678.46</v>
          </cell>
          <cell r="Y1157">
            <v>-8678.46</v>
          </cell>
          <cell r="Z1157">
            <v>-8678.46</v>
          </cell>
          <cell r="AA1157">
            <v>-8678.46</v>
          </cell>
          <cell r="AB1157">
            <v>-8678.46</v>
          </cell>
          <cell r="AC1157">
            <v>0</v>
          </cell>
        </row>
        <row r="1158">
          <cell r="R1158">
            <v>0</v>
          </cell>
          <cell r="S1158">
            <v>0</v>
          </cell>
          <cell r="T1158">
            <v>0</v>
          </cell>
          <cell r="U1158">
            <v>0</v>
          </cell>
          <cell r="V1158">
            <v>0</v>
          </cell>
          <cell r="W1158">
            <v>0</v>
          </cell>
          <cell r="X1158">
            <v>0</v>
          </cell>
          <cell r="Y1158">
            <v>0</v>
          </cell>
          <cell r="Z1158">
            <v>0</v>
          </cell>
          <cell r="AA1158">
            <v>0</v>
          </cell>
          <cell r="AB1158">
            <v>0</v>
          </cell>
          <cell r="AC1158">
            <v>0</v>
          </cell>
        </row>
        <row r="1159">
          <cell r="R1159">
            <v>-26771775.87</v>
          </cell>
          <cell r="S1159">
            <v>-28706335.2</v>
          </cell>
          <cell r="T1159">
            <v>-30640808.95</v>
          </cell>
          <cell r="U1159">
            <v>-20644676.46</v>
          </cell>
          <cell r="V1159">
            <v>-20363527.97</v>
          </cell>
          <cell r="W1159">
            <v>-22296536.81</v>
          </cell>
          <cell r="X1159">
            <v>-24149808.78</v>
          </cell>
          <cell r="Y1159">
            <v>-25905547.52</v>
          </cell>
          <cell r="Z1159">
            <v>-16996646.02</v>
          </cell>
          <cell r="AA1159">
            <v>-18722247.01</v>
          </cell>
          <cell r="AB1159">
            <v>-20478740.96</v>
          </cell>
          <cell r="AC1159">
            <v>-22017015</v>
          </cell>
        </row>
        <row r="1160">
          <cell r="R1160">
            <v>-5255828.2</v>
          </cell>
          <cell r="S1160">
            <v>-6023112.2</v>
          </cell>
          <cell r="T1160">
            <v>-6790396.2</v>
          </cell>
          <cell r="U1160">
            <v>-7556434.2</v>
          </cell>
          <cell r="V1160">
            <v>-3835859.85</v>
          </cell>
          <cell r="W1160">
            <v>-4832000.85</v>
          </cell>
          <cell r="X1160">
            <v>-5636890.85</v>
          </cell>
          <cell r="Y1160">
            <v>-6442076.85</v>
          </cell>
          <cell r="Z1160">
            <v>-7247364.85</v>
          </cell>
          <cell r="AA1160">
            <v>-8052650.85</v>
          </cell>
          <cell r="AB1160">
            <v>-4022719.65</v>
          </cell>
          <cell r="AC1160">
            <v>-4522893.41</v>
          </cell>
        </row>
        <row r="1161">
          <cell r="R1161">
            <v>411807.15</v>
          </cell>
          <cell r="S1161">
            <v>324217.15</v>
          </cell>
          <cell r="T1161">
            <v>236627.15</v>
          </cell>
          <cell r="U1161">
            <v>153140.15</v>
          </cell>
          <cell r="V1161">
            <v>76570</v>
          </cell>
          <cell r="W1161">
            <v>0</v>
          </cell>
          <cell r="X1161">
            <v>-80000</v>
          </cell>
          <cell r="Y1161">
            <v>-160000</v>
          </cell>
          <cell r="Z1161">
            <v>-240000</v>
          </cell>
          <cell r="AA1161">
            <v>-320000</v>
          </cell>
          <cell r="AB1161">
            <v>389224.67</v>
          </cell>
          <cell r="AC1161">
            <v>333621.15</v>
          </cell>
        </row>
        <row r="1162">
          <cell r="R1162">
            <v>-13252955.06</v>
          </cell>
          <cell r="S1162">
            <v>-14309570.06</v>
          </cell>
          <cell r="T1162">
            <v>-15366185.06</v>
          </cell>
          <cell r="U1162">
            <v>-10549809.33</v>
          </cell>
          <cell r="V1162">
            <v>-11073884.33</v>
          </cell>
          <cell r="W1162">
            <v>-12130499.33</v>
          </cell>
          <cell r="X1162">
            <v>-13258499.33</v>
          </cell>
          <cell r="Y1162">
            <v>-14480499.33</v>
          </cell>
          <cell r="Z1162">
            <v>-9871409.31</v>
          </cell>
          <cell r="AA1162">
            <v>-11092963.36</v>
          </cell>
          <cell r="AB1162">
            <v>-12313963.36</v>
          </cell>
          <cell r="AC1162">
            <v>-13389523.54</v>
          </cell>
        </row>
        <row r="1163">
          <cell r="R1163">
            <v>0</v>
          </cell>
          <cell r="S1163">
            <v>0</v>
          </cell>
          <cell r="T1163">
            <v>0</v>
          </cell>
          <cell r="U1163">
            <v>0</v>
          </cell>
          <cell r="V1163">
            <v>0</v>
          </cell>
          <cell r="W1163">
            <v>0</v>
          </cell>
          <cell r="X1163">
            <v>0</v>
          </cell>
          <cell r="Y1163">
            <v>-628.34</v>
          </cell>
          <cell r="Z1163">
            <v>0</v>
          </cell>
          <cell r="AA1163">
            <v>0</v>
          </cell>
          <cell r="AB1163">
            <v>0</v>
          </cell>
          <cell r="AC1163">
            <v>0</v>
          </cell>
        </row>
        <row r="1164">
          <cell r="R1164">
            <v>-4300427</v>
          </cell>
          <cell r="S1164">
            <v>-5002568.2</v>
          </cell>
          <cell r="T1164">
            <v>-4988947.23</v>
          </cell>
          <cell r="U1164">
            <v>-3049626.86</v>
          </cell>
          <cell r="V1164">
            <v>-3323494.34</v>
          </cell>
          <cell r="W1164">
            <v>-4634418.96</v>
          </cell>
          <cell r="X1164">
            <v>-3171098</v>
          </cell>
          <cell r="Y1164">
            <v>-4058800.17</v>
          </cell>
          <cell r="Z1164">
            <v>-4531572.1</v>
          </cell>
          <cell r="AA1164">
            <v>-3484846.44</v>
          </cell>
          <cell r="AB1164">
            <v>-4519794.16</v>
          </cell>
          <cell r="AC1164">
            <v>-5925560.6</v>
          </cell>
        </row>
        <row r="1165">
          <cell r="R1165">
            <v>-476089</v>
          </cell>
          <cell r="S1165">
            <v>-470550.06</v>
          </cell>
          <cell r="T1165">
            <v>0</v>
          </cell>
          <cell r="U1165">
            <v>0</v>
          </cell>
          <cell r="V1165">
            <v>0</v>
          </cell>
          <cell r="W1165">
            <v>0</v>
          </cell>
          <cell r="X1165">
            <v>0</v>
          </cell>
          <cell r="Y1165">
            <v>0</v>
          </cell>
          <cell r="Z1165">
            <v>0</v>
          </cell>
          <cell r="AA1165">
            <v>0</v>
          </cell>
          <cell r="AB1165">
            <v>0</v>
          </cell>
          <cell r="AC1165">
            <v>0</v>
          </cell>
        </row>
        <row r="1166">
          <cell r="R1166">
            <v>0</v>
          </cell>
          <cell r="S1166">
            <v>0</v>
          </cell>
          <cell r="T1166">
            <v>0</v>
          </cell>
          <cell r="U1166">
            <v>0</v>
          </cell>
          <cell r="V1166">
            <v>0</v>
          </cell>
          <cell r="W1166">
            <v>0</v>
          </cell>
          <cell r="X1166">
            <v>0</v>
          </cell>
          <cell r="Y1166">
            <v>0</v>
          </cell>
          <cell r="Z1166">
            <v>0</v>
          </cell>
          <cell r="AA1166">
            <v>0</v>
          </cell>
          <cell r="AB1166">
            <v>0</v>
          </cell>
          <cell r="AC1166">
            <v>0</v>
          </cell>
        </row>
        <row r="1167">
          <cell r="R1167">
            <v>-134373.6</v>
          </cell>
          <cell r="S1167">
            <v>-274373.6</v>
          </cell>
          <cell r="T1167">
            <v>-414373.6</v>
          </cell>
          <cell r="U1167">
            <v>-138091.04</v>
          </cell>
          <cell r="V1167">
            <v>-298091.04</v>
          </cell>
          <cell r="W1167">
            <v>-438091.04</v>
          </cell>
          <cell r="X1167">
            <v>-214245.41</v>
          </cell>
          <cell r="Y1167">
            <v>-354245.41</v>
          </cell>
          <cell r="Z1167">
            <v>-494245.41</v>
          </cell>
          <cell r="AA1167">
            <v>-150187.65</v>
          </cell>
          <cell r="AB1167">
            <v>-290187.65</v>
          </cell>
          <cell r="AC1167">
            <v>-430187.65</v>
          </cell>
        </row>
        <row r="1168">
          <cell r="R1168">
            <v>903494</v>
          </cell>
          <cell r="S1168">
            <v>902494</v>
          </cell>
          <cell r="T1168">
            <v>144105</v>
          </cell>
          <cell r="U1168">
            <v>149105</v>
          </cell>
          <cell r="V1168">
            <v>51105</v>
          </cell>
          <cell r="W1168">
            <v>101105</v>
          </cell>
          <cell r="X1168">
            <v>102105</v>
          </cell>
          <cell r="Y1168">
            <v>90105</v>
          </cell>
          <cell r="Z1168">
            <v>90105</v>
          </cell>
          <cell r="AA1168">
            <v>81105</v>
          </cell>
          <cell r="AB1168">
            <v>-73895</v>
          </cell>
          <cell r="AC1168">
            <v>-66000</v>
          </cell>
        </row>
        <row r="1169">
          <cell r="R1169">
            <v>-5290514.01</v>
          </cell>
          <cell r="S1169">
            <v>-4654844</v>
          </cell>
          <cell r="T1169">
            <v>-4567851</v>
          </cell>
          <cell r="U1169">
            <v>-3787682.52</v>
          </cell>
          <cell r="V1169">
            <v>-3708459.62</v>
          </cell>
          <cell r="W1169">
            <v>-3634915</v>
          </cell>
          <cell r="X1169">
            <v>-3905327</v>
          </cell>
          <cell r="Y1169">
            <v>-3914951.89</v>
          </cell>
          <cell r="Z1169">
            <v>-3803509.67</v>
          </cell>
          <cell r="AA1169">
            <v>-4325252</v>
          </cell>
          <cell r="AB1169">
            <v>-4871722</v>
          </cell>
          <cell r="AC1169">
            <v>-5422577</v>
          </cell>
        </row>
        <row r="1170">
          <cell r="R1170">
            <v>-4251496.19</v>
          </cell>
          <cell r="S1170">
            <v>-3441156.9</v>
          </cell>
          <cell r="T1170">
            <v>-2900473</v>
          </cell>
          <cell r="U1170">
            <v>-1898471.83</v>
          </cell>
          <cell r="V1170">
            <v>-1503682.83</v>
          </cell>
          <cell r="W1170">
            <v>-1130661</v>
          </cell>
          <cell r="X1170">
            <v>-984229.83</v>
          </cell>
          <cell r="Y1170">
            <v>-1081876.97</v>
          </cell>
          <cell r="Z1170">
            <v>-1307202</v>
          </cell>
          <cell r="AA1170">
            <v>-2425889.38</v>
          </cell>
          <cell r="AB1170">
            <v>-3886249</v>
          </cell>
          <cell r="AC1170">
            <v>-4613562</v>
          </cell>
        </row>
        <row r="1171">
          <cell r="R1171">
            <v>0</v>
          </cell>
          <cell r="S1171">
            <v>0</v>
          </cell>
          <cell r="T1171">
            <v>0</v>
          </cell>
          <cell r="U1171">
            <v>0</v>
          </cell>
          <cell r="V1171">
            <v>0</v>
          </cell>
          <cell r="W1171">
            <v>0</v>
          </cell>
          <cell r="X1171">
            <v>0</v>
          </cell>
          <cell r="Y1171">
            <v>0</v>
          </cell>
          <cell r="Z1171">
            <v>0</v>
          </cell>
          <cell r="AA1171">
            <v>0</v>
          </cell>
          <cell r="AB1171">
            <v>0</v>
          </cell>
          <cell r="AC1171">
            <v>0</v>
          </cell>
        </row>
        <row r="1172">
          <cell r="R1172">
            <v>-4513806</v>
          </cell>
          <cell r="S1172">
            <v>-4408208.82</v>
          </cell>
          <cell r="T1172">
            <v>-4145397.72</v>
          </cell>
          <cell r="U1172">
            <v>-2523522.85</v>
          </cell>
          <cell r="V1172">
            <v>-1959020.48</v>
          </cell>
          <cell r="W1172">
            <v>-2033920.27</v>
          </cell>
          <cell r="X1172">
            <v>-1123986</v>
          </cell>
          <cell r="Y1172">
            <v>-1203625.71</v>
          </cell>
          <cell r="Z1172">
            <v>-1520516.2</v>
          </cell>
          <cell r="AA1172">
            <v>-1854161.25</v>
          </cell>
          <cell r="AB1172">
            <v>-3620338.99</v>
          </cell>
          <cell r="AC1172">
            <v>-5126895.82</v>
          </cell>
        </row>
        <row r="1173">
          <cell r="R1173">
            <v>0</v>
          </cell>
          <cell r="S1173">
            <v>0</v>
          </cell>
          <cell r="T1173">
            <v>0</v>
          </cell>
          <cell r="U1173">
            <v>0</v>
          </cell>
          <cell r="V1173">
            <v>0</v>
          </cell>
          <cell r="W1173">
            <v>0</v>
          </cell>
          <cell r="X1173">
            <v>0</v>
          </cell>
          <cell r="Y1173">
            <v>0</v>
          </cell>
          <cell r="Z1173">
            <v>0</v>
          </cell>
          <cell r="AA1173">
            <v>0</v>
          </cell>
          <cell r="AB1173">
            <v>0</v>
          </cell>
          <cell r="AC1173">
            <v>0</v>
          </cell>
        </row>
        <row r="1174">
          <cell r="R1174">
            <v>-132132.84</v>
          </cell>
          <cell r="S1174">
            <v>-132132.84</v>
          </cell>
          <cell r="T1174">
            <v>0</v>
          </cell>
          <cell r="U1174">
            <v>0</v>
          </cell>
          <cell r="V1174">
            <v>0</v>
          </cell>
          <cell r="W1174">
            <v>0</v>
          </cell>
          <cell r="X1174">
            <v>0</v>
          </cell>
          <cell r="Y1174">
            <v>0</v>
          </cell>
          <cell r="Z1174">
            <v>0</v>
          </cell>
          <cell r="AA1174">
            <v>0</v>
          </cell>
          <cell r="AB1174">
            <v>0</v>
          </cell>
          <cell r="AC1174">
            <v>0</v>
          </cell>
        </row>
        <row r="1175">
          <cell r="R1175">
            <v>-1492.46</v>
          </cell>
          <cell r="S1175">
            <v>-1329.64</v>
          </cell>
          <cell r="T1175">
            <v>-1309.48</v>
          </cell>
          <cell r="U1175">
            <v>-1233</v>
          </cell>
          <cell r="V1175">
            <v>-1211.88</v>
          </cell>
          <cell r="W1175">
            <v>-842.33</v>
          </cell>
          <cell r="X1175">
            <v>-944.67</v>
          </cell>
          <cell r="Y1175">
            <v>-1212.97</v>
          </cell>
          <cell r="Z1175">
            <v>-1162.04</v>
          </cell>
          <cell r="AA1175">
            <v>-651.94</v>
          </cell>
          <cell r="AB1175">
            <v>-1281.55</v>
          </cell>
          <cell r="AC1175">
            <v>-1234.34</v>
          </cell>
        </row>
        <row r="1176">
          <cell r="R1176">
            <v>-136833.77</v>
          </cell>
          <cell r="S1176">
            <v>-263723.94</v>
          </cell>
          <cell r="T1176">
            <v>-110556.08</v>
          </cell>
          <cell r="U1176">
            <v>-161438.74</v>
          </cell>
          <cell r="V1176">
            <v>-84632.44</v>
          </cell>
          <cell r="W1176">
            <v>-133773.01</v>
          </cell>
          <cell r="X1176">
            <v>-148093.18</v>
          </cell>
          <cell r="Y1176">
            <v>-346598.09</v>
          </cell>
          <cell r="Z1176">
            <v>-136783.47</v>
          </cell>
          <cell r="AA1176">
            <v>-153625.6</v>
          </cell>
          <cell r="AB1176">
            <v>-182950.38</v>
          </cell>
          <cell r="AC1176">
            <v>-162731.2</v>
          </cell>
        </row>
        <row r="1177">
          <cell r="R1177">
            <v>-97542.48</v>
          </cell>
          <cell r="S1177">
            <v>-147831.59</v>
          </cell>
          <cell r="T1177">
            <v>-223961.13</v>
          </cell>
          <cell r="U1177">
            <v>-78274.6</v>
          </cell>
          <cell r="V1177">
            <v>-153402.2</v>
          </cell>
          <cell r="W1177">
            <v>-212562.28</v>
          </cell>
          <cell r="X1177">
            <v>-152283.24</v>
          </cell>
          <cell r="Y1177">
            <v>-291966.04</v>
          </cell>
          <cell r="Z1177">
            <v>-385283.32</v>
          </cell>
          <cell r="AA1177">
            <v>-82689.99</v>
          </cell>
          <cell r="AB1177">
            <v>-215872.67</v>
          </cell>
          <cell r="AC1177">
            <v>-328707.31</v>
          </cell>
        </row>
        <row r="1178">
          <cell r="R1178">
            <v>-54322.16</v>
          </cell>
          <cell r="S1178">
            <v>-65251</v>
          </cell>
          <cell r="T1178">
            <v>-86993</v>
          </cell>
          <cell r="U1178">
            <v>-72756.22</v>
          </cell>
          <cell r="V1178">
            <v>-97463.29</v>
          </cell>
          <cell r="W1178">
            <v>-116946.65</v>
          </cell>
          <cell r="X1178">
            <v>-94761</v>
          </cell>
          <cell r="Y1178">
            <v>-98328</v>
          </cell>
          <cell r="Z1178">
            <v>-98621.88</v>
          </cell>
          <cell r="AA1178">
            <v>-103003</v>
          </cell>
          <cell r="AB1178">
            <v>-79499</v>
          </cell>
          <cell r="AC1178">
            <v>-170301</v>
          </cell>
        </row>
        <row r="1179">
          <cell r="R1179">
            <v>-1472874</v>
          </cell>
          <cell r="S1179">
            <v>-1590744</v>
          </cell>
          <cell r="T1179">
            <v>-1708614</v>
          </cell>
          <cell r="U1179">
            <v>-1821531</v>
          </cell>
          <cell r="V1179">
            <v>-1231707</v>
          </cell>
          <cell r="W1179">
            <v>-1349577</v>
          </cell>
          <cell r="X1179">
            <v>-1459718</v>
          </cell>
          <cell r="Y1179">
            <v>-1560718</v>
          </cell>
          <cell r="Z1179">
            <v>-1019361</v>
          </cell>
          <cell r="AA1179">
            <v>-1120361</v>
          </cell>
          <cell r="AB1179">
            <v>-1221361</v>
          </cell>
          <cell r="AC1179">
            <v>-1253507</v>
          </cell>
        </row>
        <row r="1180">
          <cell r="R1180">
            <v>-624.44</v>
          </cell>
          <cell r="S1180">
            <v>-1747.44</v>
          </cell>
          <cell r="T1180">
            <v>-2825.44</v>
          </cell>
          <cell r="U1180">
            <v>396.84</v>
          </cell>
          <cell r="V1180">
            <v>-793.16</v>
          </cell>
          <cell r="W1180">
            <v>-1923.16</v>
          </cell>
          <cell r="X1180">
            <v>-306.34</v>
          </cell>
          <cell r="Y1180">
            <v>-1432.34</v>
          </cell>
          <cell r="Z1180">
            <v>-6432.34</v>
          </cell>
          <cell r="AA1180">
            <v>-214.17</v>
          </cell>
          <cell r="AB1180">
            <v>-1464.17</v>
          </cell>
          <cell r="AC1180">
            <v>-20248.17</v>
          </cell>
        </row>
        <row r="1181">
          <cell r="R1181">
            <v>-437.79</v>
          </cell>
          <cell r="S1181">
            <v>-390.03</v>
          </cell>
          <cell r="T1181">
            <v>-384.11</v>
          </cell>
          <cell r="U1181">
            <v>-361.68</v>
          </cell>
          <cell r="V1181">
            <v>-355.48</v>
          </cell>
          <cell r="W1181">
            <v>-247.08</v>
          </cell>
          <cell r="X1181">
            <v>-277.1</v>
          </cell>
          <cell r="Y1181">
            <v>-355.8</v>
          </cell>
          <cell r="Z1181">
            <v>-340.87</v>
          </cell>
          <cell r="AA1181">
            <v>-191.24</v>
          </cell>
          <cell r="AB1181">
            <v>-375.92</v>
          </cell>
          <cell r="AC1181">
            <v>-362.07</v>
          </cell>
        </row>
        <row r="1182">
          <cell r="R1182">
            <v>0</v>
          </cell>
          <cell r="S1182">
            <v>0</v>
          </cell>
          <cell r="T1182">
            <v>-732682.9</v>
          </cell>
          <cell r="U1182">
            <v>-692832.05</v>
          </cell>
          <cell r="V1182">
            <v>-686870.35</v>
          </cell>
          <cell r="W1182">
            <v>-743100.35</v>
          </cell>
          <cell r="X1182">
            <v>-239996.1</v>
          </cell>
          <cell r="Y1182">
            <v>-239996.1</v>
          </cell>
          <cell r="Z1182">
            <v>-239996.1</v>
          </cell>
          <cell r="AA1182">
            <v>-236291.82</v>
          </cell>
          <cell r="AB1182">
            <v>-6331.46</v>
          </cell>
          <cell r="AC1182">
            <v>-6331.46</v>
          </cell>
        </row>
        <row r="1183">
          <cell r="R1183">
            <v>0</v>
          </cell>
          <cell r="S1183">
            <v>0</v>
          </cell>
          <cell r="T1183">
            <v>0</v>
          </cell>
          <cell r="U1183">
            <v>0</v>
          </cell>
          <cell r="V1183">
            <v>0</v>
          </cell>
          <cell r="W1183">
            <v>0</v>
          </cell>
          <cell r="X1183">
            <v>0</v>
          </cell>
          <cell r="Y1183">
            <v>0</v>
          </cell>
          <cell r="Z1183">
            <v>0</v>
          </cell>
          <cell r="AA1183">
            <v>0</v>
          </cell>
          <cell r="AB1183">
            <v>0</v>
          </cell>
          <cell r="AC1183">
            <v>0</v>
          </cell>
        </row>
        <row r="1184">
          <cell r="R1184">
            <v>0</v>
          </cell>
          <cell r="S1184">
            <v>0</v>
          </cell>
          <cell r="T1184">
            <v>0</v>
          </cell>
          <cell r="U1184">
            <v>0</v>
          </cell>
          <cell r="V1184">
            <v>0</v>
          </cell>
          <cell r="W1184">
            <v>0</v>
          </cell>
          <cell r="X1184">
            <v>0</v>
          </cell>
          <cell r="Y1184">
            <v>0</v>
          </cell>
          <cell r="Z1184">
            <v>0</v>
          </cell>
          <cell r="AA1184">
            <v>0</v>
          </cell>
          <cell r="AB1184">
            <v>0</v>
          </cell>
          <cell r="AC1184">
            <v>0</v>
          </cell>
        </row>
        <row r="1185">
          <cell r="R1185">
            <v>0</v>
          </cell>
          <cell r="S1185">
            <v>0</v>
          </cell>
          <cell r="T1185">
            <v>0</v>
          </cell>
          <cell r="U1185">
            <v>0</v>
          </cell>
          <cell r="V1185">
            <v>0</v>
          </cell>
          <cell r="W1185">
            <v>0</v>
          </cell>
          <cell r="X1185">
            <v>0</v>
          </cell>
          <cell r="Y1185">
            <v>0</v>
          </cell>
          <cell r="Z1185">
            <v>0</v>
          </cell>
          <cell r="AA1185">
            <v>0</v>
          </cell>
          <cell r="AB1185">
            <v>0</v>
          </cell>
          <cell r="AC1185">
            <v>0</v>
          </cell>
        </row>
        <row r="1186">
          <cell r="R1186">
            <v>0</v>
          </cell>
          <cell r="S1186">
            <v>0</v>
          </cell>
          <cell r="T1186">
            <v>0</v>
          </cell>
          <cell r="U1186">
            <v>0</v>
          </cell>
          <cell r="V1186">
            <v>0</v>
          </cell>
          <cell r="W1186">
            <v>0</v>
          </cell>
          <cell r="X1186">
            <v>0</v>
          </cell>
          <cell r="Y1186">
            <v>0</v>
          </cell>
          <cell r="Z1186">
            <v>0</v>
          </cell>
          <cell r="AA1186">
            <v>0</v>
          </cell>
          <cell r="AB1186">
            <v>0</v>
          </cell>
          <cell r="AC1186">
            <v>0</v>
          </cell>
        </row>
        <row r="1187">
          <cell r="R1187">
            <v>-996875</v>
          </cell>
          <cell r="S1187">
            <v>-1196250</v>
          </cell>
          <cell r="T1187">
            <v>-199375</v>
          </cell>
          <cell r="U1187">
            <v>-398750</v>
          </cell>
          <cell r="V1187">
            <v>-598125</v>
          </cell>
          <cell r="W1187">
            <v>-797500</v>
          </cell>
          <cell r="X1187">
            <v>-996875</v>
          </cell>
          <cell r="Y1187">
            <v>-1196250</v>
          </cell>
          <cell r="Z1187">
            <v>-199375</v>
          </cell>
          <cell r="AA1187">
            <v>-398750</v>
          </cell>
          <cell r="AB1187">
            <v>-598125</v>
          </cell>
          <cell r="AC1187">
            <v>-797500</v>
          </cell>
        </row>
        <row r="1188">
          <cell r="R1188">
            <v>0</v>
          </cell>
          <cell r="S1188">
            <v>0</v>
          </cell>
          <cell r="T1188">
            <v>0</v>
          </cell>
          <cell r="U1188">
            <v>0</v>
          </cell>
          <cell r="V1188">
            <v>0</v>
          </cell>
          <cell r="W1188">
            <v>0</v>
          </cell>
          <cell r="X1188">
            <v>0</v>
          </cell>
          <cell r="Y1188">
            <v>0</v>
          </cell>
          <cell r="Z1188">
            <v>0</v>
          </cell>
          <cell r="AA1188">
            <v>0</v>
          </cell>
          <cell r="AB1188">
            <v>0</v>
          </cell>
          <cell r="AC1188">
            <v>0</v>
          </cell>
        </row>
        <row r="1189">
          <cell r="R1189">
            <v>0</v>
          </cell>
          <cell r="S1189">
            <v>0</v>
          </cell>
          <cell r="T1189">
            <v>0</v>
          </cell>
          <cell r="U1189">
            <v>0</v>
          </cell>
          <cell r="V1189">
            <v>0</v>
          </cell>
          <cell r="W1189">
            <v>0</v>
          </cell>
          <cell r="X1189">
            <v>0</v>
          </cell>
          <cell r="Y1189">
            <v>0</v>
          </cell>
          <cell r="Z1189">
            <v>0</v>
          </cell>
          <cell r="AA1189">
            <v>0</v>
          </cell>
          <cell r="AB1189">
            <v>0</v>
          </cell>
          <cell r="AC1189">
            <v>0</v>
          </cell>
        </row>
        <row r="1190">
          <cell r="R1190">
            <v>0</v>
          </cell>
          <cell r="S1190">
            <v>0</v>
          </cell>
          <cell r="T1190">
            <v>0</v>
          </cell>
          <cell r="U1190">
            <v>0</v>
          </cell>
          <cell r="V1190">
            <v>0</v>
          </cell>
          <cell r="W1190">
            <v>0</v>
          </cell>
          <cell r="X1190">
            <v>0</v>
          </cell>
          <cell r="Y1190">
            <v>0</v>
          </cell>
          <cell r="Z1190">
            <v>0</v>
          </cell>
          <cell r="AA1190">
            <v>0</v>
          </cell>
          <cell r="AB1190">
            <v>0</v>
          </cell>
          <cell r="AC1190">
            <v>0</v>
          </cell>
        </row>
        <row r="1191">
          <cell r="R1191">
            <v>0</v>
          </cell>
          <cell r="S1191">
            <v>0</v>
          </cell>
          <cell r="T1191">
            <v>0</v>
          </cell>
          <cell r="U1191">
            <v>0</v>
          </cell>
          <cell r="V1191">
            <v>0</v>
          </cell>
          <cell r="W1191">
            <v>0</v>
          </cell>
          <cell r="X1191">
            <v>0</v>
          </cell>
          <cell r="Y1191">
            <v>0</v>
          </cell>
          <cell r="Z1191">
            <v>0</v>
          </cell>
          <cell r="AA1191">
            <v>0</v>
          </cell>
          <cell r="AB1191">
            <v>0</v>
          </cell>
          <cell r="AC1191">
            <v>0</v>
          </cell>
        </row>
        <row r="1192">
          <cell r="R1192">
            <v>0</v>
          </cell>
          <cell r="S1192">
            <v>0</v>
          </cell>
          <cell r="T1192">
            <v>0</v>
          </cell>
          <cell r="U1192">
            <v>0</v>
          </cell>
          <cell r="V1192">
            <v>0</v>
          </cell>
          <cell r="W1192">
            <v>0</v>
          </cell>
          <cell r="X1192">
            <v>0</v>
          </cell>
          <cell r="Y1192">
            <v>0</v>
          </cell>
          <cell r="Z1192">
            <v>0</v>
          </cell>
          <cell r="AA1192">
            <v>0</v>
          </cell>
          <cell r="AB1192">
            <v>0</v>
          </cell>
          <cell r="AC1192">
            <v>0</v>
          </cell>
        </row>
        <row r="1193">
          <cell r="R1193">
            <v>0</v>
          </cell>
          <cell r="S1193">
            <v>0</v>
          </cell>
          <cell r="T1193">
            <v>0</v>
          </cell>
          <cell r="U1193">
            <v>0</v>
          </cell>
          <cell r="V1193">
            <v>0</v>
          </cell>
          <cell r="W1193">
            <v>0</v>
          </cell>
          <cell r="X1193">
            <v>0</v>
          </cell>
          <cell r="Y1193">
            <v>0</v>
          </cell>
          <cell r="Z1193">
            <v>0</v>
          </cell>
          <cell r="AA1193">
            <v>0</v>
          </cell>
          <cell r="AB1193">
            <v>0</v>
          </cell>
          <cell r="AC1193">
            <v>0</v>
          </cell>
        </row>
        <row r="1194">
          <cell r="R1194">
            <v>0</v>
          </cell>
          <cell r="S1194">
            <v>0</v>
          </cell>
          <cell r="T1194">
            <v>0</v>
          </cell>
          <cell r="U1194">
            <v>0</v>
          </cell>
          <cell r="V1194">
            <v>0</v>
          </cell>
          <cell r="W1194">
            <v>0</v>
          </cell>
          <cell r="X1194">
            <v>0</v>
          </cell>
          <cell r="Y1194">
            <v>0</v>
          </cell>
          <cell r="Z1194">
            <v>0</v>
          </cell>
          <cell r="AA1194">
            <v>0</v>
          </cell>
          <cell r="AB1194">
            <v>0</v>
          </cell>
          <cell r="AC1194">
            <v>0</v>
          </cell>
        </row>
        <row r="1195">
          <cell r="R1195">
            <v>0</v>
          </cell>
          <cell r="S1195">
            <v>0</v>
          </cell>
          <cell r="T1195">
            <v>0</v>
          </cell>
          <cell r="U1195">
            <v>0</v>
          </cell>
          <cell r="V1195">
            <v>0</v>
          </cell>
          <cell r="W1195">
            <v>0</v>
          </cell>
          <cell r="X1195">
            <v>0</v>
          </cell>
          <cell r="Y1195">
            <v>0</v>
          </cell>
          <cell r="Z1195">
            <v>0</v>
          </cell>
          <cell r="AA1195">
            <v>0</v>
          </cell>
          <cell r="AB1195">
            <v>0</v>
          </cell>
          <cell r="AC1195">
            <v>0</v>
          </cell>
        </row>
        <row r="1196">
          <cell r="R1196">
            <v>0</v>
          </cell>
          <cell r="S1196">
            <v>0</v>
          </cell>
          <cell r="T1196">
            <v>0</v>
          </cell>
          <cell r="U1196">
            <v>0</v>
          </cell>
          <cell r="V1196">
            <v>0</v>
          </cell>
          <cell r="W1196">
            <v>0</v>
          </cell>
          <cell r="X1196">
            <v>0</v>
          </cell>
          <cell r="Y1196">
            <v>0</v>
          </cell>
          <cell r="Z1196">
            <v>0</v>
          </cell>
          <cell r="AA1196">
            <v>0</v>
          </cell>
          <cell r="AB1196">
            <v>0</v>
          </cell>
          <cell r="AC1196">
            <v>0</v>
          </cell>
        </row>
        <row r="1197">
          <cell r="R1197">
            <v>0</v>
          </cell>
          <cell r="S1197">
            <v>0</v>
          </cell>
          <cell r="T1197">
            <v>0</v>
          </cell>
          <cell r="U1197">
            <v>0</v>
          </cell>
          <cell r="V1197">
            <v>0</v>
          </cell>
          <cell r="W1197">
            <v>0</v>
          </cell>
          <cell r="X1197">
            <v>0</v>
          </cell>
          <cell r="Y1197">
            <v>0</v>
          </cell>
          <cell r="Z1197">
            <v>0</v>
          </cell>
          <cell r="AA1197">
            <v>0</v>
          </cell>
          <cell r="AB1197">
            <v>0</v>
          </cell>
          <cell r="AC1197">
            <v>0</v>
          </cell>
        </row>
        <row r="1198">
          <cell r="R1198">
            <v>0</v>
          </cell>
          <cell r="S1198">
            <v>0</v>
          </cell>
          <cell r="T1198">
            <v>0</v>
          </cell>
          <cell r="U1198">
            <v>0</v>
          </cell>
          <cell r="V1198">
            <v>0</v>
          </cell>
          <cell r="W1198">
            <v>0</v>
          </cell>
          <cell r="X1198">
            <v>0</v>
          </cell>
          <cell r="Y1198">
            <v>0</v>
          </cell>
          <cell r="Z1198">
            <v>0</v>
          </cell>
          <cell r="AA1198">
            <v>0</v>
          </cell>
          <cell r="AB1198">
            <v>0</v>
          </cell>
          <cell r="AC1198">
            <v>0</v>
          </cell>
        </row>
        <row r="1199">
          <cell r="R1199">
            <v>0</v>
          </cell>
          <cell r="S1199">
            <v>0</v>
          </cell>
          <cell r="T1199">
            <v>0</v>
          </cell>
          <cell r="U1199">
            <v>0</v>
          </cell>
          <cell r="V1199">
            <v>0</v>
          </cell>
          <cell r="W1199">
            <v>0</v>
          </cell>
          <cell r="X1199">
            <v>0</v>
          </cell>
          <cell r="Y1199">
            <v>0</v>
          </cell>
          <cell r="Z1199">
            <v>0</v>
          </cell>
          <cell r="AA1199">
            <v>0</v>
          </cell>
          <cell r="AB1199">
            <v>0</v>
          </cell>
          <cell r="AC1199">
            <v>0</v>
          </cell>
        </row>
        <row r="1200">
          <cell r="R1200">
            <v>0</v>
          </cell>
          <cell r="S1200">
            <v>0</v>
          </cell>
          <cell r="T1200">
            <v>0</v>
          </cell>
          <cell r="U1200">
            <v>0</v>
          </cell>
          <cell r="V1200">
            <v>0</v>
          </cell>
          <cell r="W1200">
            <v>0</v>
          </cell>
          <cell r="X1200">
            <v>0</v>
          </cell>
          <cell r="Y1200">
            <v>0</v>
          </cell>
          <cell r="Z1200">
            <v>0</v>
          </cell>
          <cell r="AA1200">
            <v>0</v>
          </cell>
          <cell r="AB1200">
            <v>0</v>
          </cell>
          <cell r="AC1200">
            <v>0</v>
          </cell>
        </row>
        <row r="1201">
          <cell r="R1201">
            <v>0</v>
          </cell>
          <cell r="S1201">
            <v>0</v>
          </cell>
          <cell r="T1201">
            <v>0</v>
          </cell>
          <cell r="U1201">
            <v>0</v>
          </cell>
          <cell r="V1201">
            <v>0</v>
          </cell>
          <cell r="W1201">
            <v>0</v>
          </cell>
          <cell r="X1201">
            <v>0</v>
          </cell>
          <cell r="Y1201">
            <v>0</v>
          </cell>
          <cell r="Z1201">
            <v>0</v>
          </cell>
          <cell r="AA1201">
            <v>0</v>
          </cell>
          <cell r="AB1201">
            <v>0</v>
          </cell>
          <cell r="AC1201">
            <v>0</v>
          </cell>
        </row>
        <row r="1202">
          <cell r="R1202">
            <v>0</v>
          </cell>
          <cell r="S1202">
            <v>0</v>
          </cell>
          <cell r="T1202">
            <v>0</v>
          </cell>
          <cell r="U1202">
            <v>0</v>
          </cell>
          <cell r="V1202">
            <v>0</v>
          </cell>
          <cell r="W1202">
            <v>0</v>
          </cell>
          <cell r="X1202">
            <v>0</v>
          </cell>
          <cell r="Y1202">
            <v>0</v>
          </cell>
          <cell r="Z1202">
            <v>0</v>
          </cell>
          <cell r="AA1202">
            <v>0</v>
          </cell>
          <cell r="AB1202">
            <v>0</v>
          </cell>
          <cell r="AC1202">
            <v>0</v>
          </cell>
        </row>
        <row r="1203">
          <cell r="R1203">
            <v>-28568.52</v>
          </cell>
          <cell r="S1203">
            <v>-47614.35</v>
          </cell>
          <cell r="T1203">
            <v>-66660.18</v>
          </cell>
          <cell r="U1203">
            <v>-85706.01</v>
          </cell>
          <cell r="V1203">
            <v>-104751.84</v>
          </cell>
          <cell r="W1203">
            <v>-9522.67</v>
          </cell>
          <cell r="X1203">
            <v>-28568.5</v>
          </cell>
          <cell r="Y1203">
            <v>-47614.33</v>
          </cell>
          <cell r="Z1203">
            <v>-66660.16</v>
          </cell>
          <cell r="AA1203">
            <v>-85705.99</v>
          </cell>
          <cell r="AB1203">
            <v>-104751.82</v>
          </cell>
          <cell r="AC1203">
            <v>-9522.65</v>
          </cell>
        </row>
        <row r="1204">
          <cell r="R1204">
            <v>0</v>
          </cell>
          <cell r="S1204">
            <v>0</v>
          </cell>
          <cell r="T1204">
            <v>0</v>
          </cell>
          <cell r="U1204">
            <v>0</v>
          </cell>
          <cell r="V1204">
            <v>0</v>
          </cell>
          <cell r="W1204">
            <v>0</v>
          </cell>
          <cell r="X1204">
            <v>0</v>
          </cell>
          <cell r="Y1204">
            <v>0</v>
          </cell>
          <cell r="Z1204">
            <v>0</v>
          </cell>
          <cell r="AA1204">
            <v>0</v>
          </cell>
          <cell r="AB1204">
            <v>0</v>
          </cell>
          <cell r="AC1204">
            <v>0</v>
          </cell>
        </row>
        <row r="1205">
          <cell r="R1205">
            <v>0</v>
          </cell>
          <cell r="S1205">
            <v>0</v>
          </cell>
          <cell r="T1205">
            <v>0</v>
          </cell>
          <cell r="U1205">
            <v>0</v>
          </cell>
          <cell r="V1205">
            <v>0</v>
          </cell>
          <cell r="W1205">
            <v>0</v>
          </cell>
          <cell r="X1205">
            <v>0</v>
          </cell>
          <cell r="Y1205">
            <v>0</v>
          </cell>
          <cell r="Z1205">
            <v>0</v>
          </cell>
          <cell r="AA1205">
            <v>0</v>
          </cell>
          <cell r="AB1205">
            <v>0</v>
          </cell>
          <cell r="AC1205">
            <v>0</v>
          </cell>
        </row>
        <row r="1206">
          <cell r="R1206">
            <v>-25612.5</v>
          </cell>
          <cell r="S1206">
            <v>-42687.5</v>
          </cell>
          <cell r="T1206">
            <v>-59762.5</v>
          </cell>
          <cell r="U1206">
            <v>-76837.5</v>
          </cell>
          <cell r="V1206">
            <v>-93912.5</v>
          </cell>
          <cell r="W1206">
            <v>-8537.5</v>
          </cell>
          <cell r="X1206">
            <v>-25612.5</v>
          </cell>
          <cell r="Y1206">
            <v>-42687.5</v>
          </cell>
          <cell r="Z1206">
            <v>-59762.5</v>
          </cell>
          <cell r="AA1206">
            <v>-76837.5</v>
          </cell>
          <cell r="AB1206">
            <v>-93912.5</v>
          </cell>
          <cell r="AC1206">
            <v>-8537.5</v>
          </cell>
        </row>
        <row r="1207">
          <cell r="R1207">
            <v>0</v>
          </cell>
          <cell r="S1207">
            <v>0</v>
          </cell>
          <cell r="T1207">
            <v>0</v>
          </cell>
          <cell r="U1207">
            <v>0</v>
          </cell>
          <cell r="V1207">
            <v>0</v>
          </cell>
          <cell r="W1207">
            <v>0</v>
          </cell>
          <cell r="X1207">
            <v>0</v>
          </cell>
          <cell r="Y1207">
            <v>0</v>
          </cell>
          <cell r="Z1207">
            <v>0</v>
          </cell>
          <cell r="AA1207">
            <v>0</v>
          </cell>
          <cell r="AB1207">
            <v>0</v>
          </cell>
          <cell r="AC1207">
            <v>0</v>
          </cell>
        </row>
        <row r="1208">
          <cell r="R1208">
            <v>-8137.5</v>
          </cell>
          <cell r="S1208">
            <v>-13562.5</v>
          </cell>
          <cell r="T1208">
            <v>-18987.5</v>
          </cell>
          <cell r="U1208">
            <v>-24412.5</v>
          </cell>
          <cell r="V1208">
            <v>-29837.5</v>
          </cell>
          <cell r="W1208">
            <v>-2712.5</v>
          </cell>
          <cell r="X1208">
            <v>-8137.5</v>
          </cell>
          <cell r="Y1208">
            <v>-13562.5</v>
          </cell>
          <cell r="Z1208">
            <v>-18987.5</v>
          </cell>
          <cell r="AA1208">
            <v>-24412.5</v>
          </cell>
          <cell r="AB1208">
            <v>-29837.5</v>
          </cell>
          <cell r="AC1208">
            <v>-2712.5</v>
          </cell>
        </row>
        <row r="1209">
          <cell r="R1209">
            <v>0</v>
          </cell>
          <cell r="S1209">
            <v>0</v>
          </cell>
          <cell r="T1209">
            <v>0</v>
          </cell>
          <cell r="U1209">
            <v>0</v>
          </cell>
          <cell r="V1209">
            <v>0</v>
          </cell>
          <cell r="W1209">
            <v>0</v>
          </cell>
          <cell r="X1209">
            <v>0</v>
          </cell>
          <cell r="Y1209">
            <v>0</v>
          </cell>
          <cell r="Z1209">
            <v>0</v>
          </cell>
          <cell r="AA1209">
            <v>0</v>
          </cell>
          <cell r="AB1209">
            <v>0</v>
          </cell>
          <cell r="AC1209">
            <v>0</v>
          </cell>
        </row>
        <row r="1210">
          <cell r="R1210">
            <v>0</v>
          </cell>
          <cell r="S1210">
            <v>0</v>
          </cell>
          <cell r="T1210">
            <v>0</v>
          </cell>
          <cell r="U1210">
            <v>0</v>
          </cell>
          <cell r="V1210">
            <v>0</v>
          </cell>
          <cell r="W1210">
            <v>0</v>
          </cell>
          <cell r="X1210">
            <v>0</v>
          </cell>
          <cell r="Y1210">
            <v>0</v>
          </cell>
          <cell r="Z1210">
            <v>0</v>
          </cell>
          <cell r="AA1210">
            <v>0</v>
          </cell>
          <cell r="AB1210">
            <v>0</v>
          </cell>
          <cell r="AC1210">
            <v>0</v>
          </cell>
        </row>
        <row r="1211">
          <cell r="R1211">
            <v>0</v>
          </cell>
          <cell r="S1211">
            <v>0</v>
          </cell>
          <cell r="T1211">
            <v>0</v>
          </cell>
          <cell r="U1211">
            <v>0</v>
          </cell>
          <cell r="V1211">
            <v>0</v>
          </cell>
          <cell r="W1211">
            <v>0</v>
          </cell>
          <cell r="X1211">
            <v>0</v>
          </cell>
          <cell r="Y1211">
            <v>0</v>
          </cell>
          <cell r="Z1211">
            <v>0</v>
          </cell>
          <cell r="AA1211">
            <v>0</v>
          </cell>
          <cell r="AB1211">
            <v>0</v>
          </cell>
          <cell r="AC1211">
            <v>0</v>
          </cell>
        </row>
        <row r="1212">
          <cell r="R1212">
            <v>-86250</v>
          </cell>
          <cell r="S1212">
            <v>-143750</v>
          </cell>
          <cell r="T1212">
            <v>-201250</v>
          </cell>
          <cell r="U1212">
            <v>-258750</v>
          </cell>
          <cell r="V1212">
            <v>-316250</v>
          </cell>
          <cell r="W1212">
            <v>-28750</v>
          </cell>
          <cell r="X1212">
            <v>-86250</v>
          </cell>
          <cell r="Y1212">
            <v>-143750</v>
          </cell>
          <cell r="Z1212">
            <v>-201250</v>
          </cell>
          <cell r="AA1212">
            <v>-258750</v>
          </cell>
          <cell r="AB1212">
            <v>-316250</v>
          </cell>
          <cell r="AC1212">
            <v>-28750</v>
          </cell>
        </row>
        <row r="1213">
          <cell r="R1213">
            <v>-69199.77</v>
          </cell>
          <cell r="S1213">
            <v>-115333.1</v>
          </cell>
          <cell r="T1213">
            <v>-161466.43</v>
          </cell>
          <cell r="U1213">
            <v>-207599.76</v>
          </cell>
          <cell r="V1213">
            <v>-253733.09</v>
          </cell>
          <cell r="W1213">
            <v>-23066.42</v>
          </cell>
          <cell r="X1213">
            <v>-69199.75</v>
          </cell>
          <cell r="Y1213">
            <v>-115333.08</v>
          </cell>
          <cell r="Z1213">
            <v>-161466.41</v>
          </cell>
          <cell r="AA1213">
            <v>-207599.74</v>
          </cell>
          <cell r="AB1213">
            <v>-253733.07</v>
          </cell>
          <cell r="AC1213">
            <v>-23066.4</v>
          </cell>
        </row>
        <row r="1214">
          <cell r="R1214">
            <v>-25950</v>
          </cell>
          <cell r="S1214">
            <v>-43250</v>
          </cell>
          <cell r="T1214">
            <v>-60550</v>
          </cell>
          <cell r="U1214">
            <v>-77850</v>
          </cell>
          <cell r="V1214">
            <v>-95150</v>
          </cell>
          <cell r="W1214">
            <v>-8650</v>
          </cell>
          <cell r="X1214">
            <v>-25950</v>
          </cell>
          <cell r="Y1214">
            <v>-43250</v>
          </cell>
          <cell r="Z1214">
            <v>-60550</v>
          </cell>
          <cell r="AA1214">
            <v>-77850</v>
          </cell>
          <cell r="AB1214">
            <v>-95150</v>
          </cell>
          <cell r="AC1214">
            <v>-8650</v>
          </cell>
        </row>
        <row r="1215">
          <cell r="R1215">
            <v>-173250</v>
          </cell>
          <cell r="S1215">
            <v>-288750</v>
          </cell>
          <cell r="T1215">
            <v>-404250</v>
          </cell>
          <cell r="U1215">
            <v>-519750</v>
          </cell>
          <cell r="V1215">
            <v>-635250</v>
          </cell>
          <cell r="W1215">
            <v>-57750</v>
          </cell>
          <cell r="X1215">
            <v>-173250</v>
          </cell>
          <cell r="Y1215">
            <v>-288750</v>
          </cell>
          <cell r="Z1215">
            <v>-404250</v>
          </cell>
          <cell r="AA1215">
            <v>-519750</v>
          </cell>
          <cell r="AB1215">
            <v>-635250</v>
          </cell>
          <cell r="AC1215">
            <v>-57750</v>
          </cell>
        </row>
        <row r="1216">
          <cell r="R1216">
            <v>-175500</v>
          </cell>
          <cell r="S1216">
            <v>-292500</v>
          </cell>
          <cell r="T1216">
            <v>-409500</v>
          </cell>
          <cell r="U1216">
            <v>-526500</v>
          </cell>
          <cell r="V1216">
            <v>-643500</v>
          </cell>
          <cell r="W1216">
            <v>-58500</v>
          </cell>
          <cell r="X1216">
            <v>-175500</v>
          </cell>
          <cell r="Y1216">
            <v>-292500</v>
          </cell>
          <cell r="Z1216">
            <v>-409500</v>
          </cell>
          <cell r="AA1216">
            <v>-526500</v>
          </cell>
          <cell r="AB1216">
            <v>-643500</v>
          </cell>
          <cell r="AC1216">
            <v>-58500</v>
          </cell>
        </row>
        <row r="1217">
          <cell r="R1217">
            <v>-43999.77</v>
          </cell>
          <cell r="S1217">
            <v>-73333.1</v>
          </cell>
          <cell r="T1217">
            <v>-102666.43</v>
          </cell>
          <cell r="U1217">
            <v>-131999.76</v>
          </cell>
          <cell r="V1217">
            <v>-161333.09</v>
          </cell>
          <cell r="W1217">
            <v>-14666.42</v>
          </cell>
          <cell r="X1217">
            <v>-43999.75</v>
          </cell>
          <cell r="Y1217">
            <v>-73333.08</v>
          </cell>
          <cell r="Z1217">
            <v>-102666.41</v>
          </cell>
          <cell r="AA1217">
            <v>-131999.74</v>
          </cell>
          <cell r="AB1217">
            <v>-161333.07</v>
          </cell>
          <cell r="AC1217">
            <v>-14666.4</v>
          </cell>
        </row>
        <row r="1218">
          <cell r="R1218">
            <v>-62299.77</v>
          </cell>
          <cell r="S1218">
            <v>-103833.1</v>
          </cell>
          <cell r="T1218">
            <v>-145366.43</v>
          </cell>
          <cell r="U1218">
            <v>-186899.76</v>
          </cell>
          <cell r="V1218">
            <v>-228433.09</v>
          </cell>
          <cell r="W1218">
            <v>-20766.42</v>
          </cell>
          <cell r="X1218">
            <v>-62299.75</v>
          </cell>
          <cell r="Y1218">
            <v>-103833.08</v>
          </cell>
          <cell r="Z1218">
            <v>-145366.41</v>
          </cell>
          <cell r="AA1218">
            <v>-186899.74</v>
          </cell>
          <cell r="AB1218">
            <v>-228433.07</v>
          </cell>
          <cell r="AC1218">
            <v>-20766.4</v>
          </cell>
        </row>
        <row r="1219">
          <cell r="R1219">
            <v>-91875</v>
          </cell>
          <cell r="S1219">
            <v>-153125</v>
          </cell>
          <cell r="T1219">
            <v>-214375</v>
          </cell>
          <cell r="U1219">
            <v>-275625</v>
          </cell>
          <cell r="V1219">
            <v>-336875</v>
          </cell>
          <cell r="W1219">
            <v>-30625</v>
          </cell>
          <cell r="X1219">
            <v>-91875</v>
          </cell>
          <cell r="Y1219">
            <v>-153125</v>
          </cell>
          <cell r="Z1219">
            <v>-214375</v>
          </cell>
          <cell r="AA1219">
            <v>-275625</v>
          </cell>
          <cell r="AB1219">
            <v>-336875</v>
          </cell>
          <cell r="AC1219">
            <v>-30625</v>
          </cell>
        </row>
        <row r="1220">
          <cell r="R1220">
            <v>-18400.23</v>
          </cell>
          <cell r="S1220">
            <v>-30666.9</v>
          </cell>
          <cell r="T1220">
            <v>-42933.57</v>
          </cell>
          <cell r="U1220">
            <v>-55200.24</v>
          </cell>
          <cell r="V1220">
            <v>-67466.91</v>
          </cell>
          <cell r="W1220">
            <v>-6133.58</v>
          </cell>
          <cell r="X1220">
            <v>-18400.25</v>
          </cell>
          <cell r="Y1220">
            <v>-30666.92</v>
          </cell>
          <cell r="Z1220">
            <v>-42933.59</v>
          </cell>
          <cell r="AA1220">
            <v>-55200.26</v>
          </cell>
          <cell r="AB1220">
            <v>-67466.93</v>
          </cell>
          <cell r="AC1220">
            <v>-6133.6</v>
          </cell>
        </row>
        <row r="1221">
          <cell r="R1221">
            <v>-24787.5</v>
          </cell>
          <cell r="S1221">
            <v>-41312.5</v>
          </cell>
          <cell r="T1221">
            <v>-57837.5</v>
          </cell>
          <cell r="U1221">
            <v>-74362.5</v>
          </cell>
          <cell r="V1221">
            <v>-90887.5</v>
          </cell>
          <cell r="W1221">
            <v>-8262.5</v>
          </cell>
          <cell r="X1221">
            <v>-24787.5</v>
          </cell>
          <cell r="Y1221">
            <v>-41312.5</v>
          </cell>
          <cell r="Z1221">
            <v>-57837.5</v>
          </cell>
          <cell r="AA1221">
            <v>-74362.5</v>
          </cell>
          <cell r="AB1221">
            <v>-90887.5</v>
          </cell>
          <cell r="AC1221">
            <v>-8262.5</v>
          </cell>
        </row>
        <row r="1222">
          <cell r="R1222">
            <v>-41374.77</v>
          </cell>
          <cell r="S1222">
            <v>-68958.1</v>
          </cell>
          <cell r="T1222">
            <v>-96541.43</v>
          </cell>
          <cell r="U1222">
            <v>-124124.76</v>
          </cell>
          <cell r="V1222">
            <v>-151708.09</v>
          </cell>
          <cell r="W1222">
            <v>-13791.42</v>
          </cell>
          <cell r="X1222">
            <v>-41374.75</v>
          </cell>
          <cell r="Y1222">
            <v>-68958.08</v>
          </cell>
          <cell r="Z1222">
            <v>-96541.41</v>
          </cell>
          <cell r="AA1222">
            <v>-124124.74</v>
          </cell>
          <cell r="AB1222">
            <v>-151708.07</v>
          </cell>
          <cell r="AC1222">
            <v>-13791.4</v>
          </cell>
        </row>
        <row r="1223">
          <cell r="R1223">
            <v>-134062.5</v>
          </cell>
          <cell r="S1223">
            <v>-223437.5</v>
          </cell>
          <cell r="T1223">
            <v>-312812.5</v>
          </cell>
          <cell r="U1223">
            <v>-402187.5</v>
          </cell>
          <cell r="V1223">
            <v>-491562.5</v>
          </cell>
          <cell r="W1223">
            <v>-44687.5</v>
          </cell>
          <cell r="X1223">
            <v>-134062.5</v>
          </cell>
          <cell r="Y1223">
            <v>-223437.5</v>
          </cell>
          <cell r="Z1223">
            <v>-312812.5</v>
          </cell>
          <cell r="AA1223">
            <v>-402187.5</v>
          </cell>
          <cell r="AB1223">
            <v>-491562.5</v>
          </cell>
          <cell r="AC1223">
            <v>-44687.5</v>
          </cell>
        </row>
        <row r="1224">
          <cell r="R1224">
            <v>-82249.77</v>
          </cell>
          <cell r="S1224">
            <v>-137083.1</v>
          </cell>
          <cell r="T1224">
            <v>-191916.43</v>
          </cell>
          <cell r="U1224">
            <v>-246749.76</v>
          </cell>
          <cell r="V1224">
            <v>-301583.09</v>
          </cell>
          <cell r="W1224">
            <v>-27416.42</v>
          </cell>
          <cell r="X1224">
            <v>-82249.75</v>
          </cell>
          <cell r="Y1224">
            <v>-137083.08</v>
          </cell>
          <cell r="Z1224">
            <v>-191916.41</v>
          </cell>
          <cell r="AA1224">
            <v>-246749.74</v>
          </cell>
          <cell r="AB1224">
            <v>-301583.07</v>
          </cell>
          <cell r="AC1224">
            <v>-27416.4</v>
          </cell>
        </row>
        <row r="1225">
          <cell r="R1225">
            <v>-18000</v>
          </cell>
          <cell r="S1225">
            <v>-30000</v>
          </cell>
          <cell r="T1225">
            <v>-42000</v>
          </cell>
          <cell r="U1225">
            <v>-54000</v>
          </cell>
          <cell r="V1225">
            <v>-66000</v>
          </cell>
          <cell r="W1225">
            <v>-6000</v>
          </cell>
          <cell r="X1225">
            <v>-18000</v>
          </cell>
          <cell r="Y1225">
            <v>-30000</v>
          </cell>
          <cell r="Z1225">
            <v>-42000</v>
          </cell>
          <cell r="AA1225">
            <v>-54000</v>
          </cell>
          <cell r="AB1225">
            <v>-66000</v>
          </cell>
          <cell r="AC1225">
            <v>-6000</v>
          </cell>
        </row>
        <row r="1226">
          <cell r="R1226">
            <v>-593540.81</v>
          </cell>
          <cell r="S1226">
            <v>-763124.14</v>
          </cell>
          <cell r="T1226">
            <v>-932707.47</v>
          </cell>
          <cell r="U1226">
            <v>-84790.8</v>
          </cell>
          <cell r="V1226">
            <v>-254374.13</v>
          </cell>
          <cell r="W1226">
            <v>-423957.46</v>
          </cell>
          <cell r="X1226">
            <v>-593540.79</v>
          </cell>
          <cell r="Y1226">
            <v>-763124.12</v>
          </cell>
          <cell r="Z1226">
            <v>-932707.45</v>
          </cell>
          <cell r="AA1226">
            <v>-84790.78</v>
          </cell>
          <cell r="AB1226">
            <v>-254374.11</v>
          </cell>
          <cell r="AC1226">
            <v>-423957.44</v>
          </cell>
        </row>
        <row r="1227">
          <cell r="R1227">
            <v>-2260415.85</v>
          </cell>
          <cell r="S1227">
            <v>-2906249.18</v>
          </cell>
          <cell r="T1227">
            <v>-3552082.51</v>
          </cell>
          <cell r="U1227">
            <v>-322915.84</v>
          </cell>
          <cell r="V1227">
            <v>-968749.17</v>
          </cell>
          <cell r="W1227">
            <v>-1614582.5</v>
          </cell>
          <cell r="X1227">
            <v>-2260415.83</v>
          </cell>
          <cell r="Y1227">
            <v>-2906249.16</v>
          </cell>
          <cell r="Z1227">
            <v>-3552082.49</v>
          </cell>
          <cell r="AA1227">
            <v>-322915.82</v>
          </cell>
          <cell r="AB1227">
            <v>-968749.15</v>
          </cell>
          <cell r="AC1227">
            <v>-1614582.48</v>
          </cell>
        </row>
        <row r="1228">
          <cell r="R1228">
            <v>0</v>
          </cell>
          <cell r="S1228">
            <v>0</v>
          </cell>
          <cell r="T1228">
            <v>0</v>
          </cell>
          <cell r="U1228">
            <v>0</v>
          </cell>
          <cell r="V1228">
            <v>0</v>
          </cell>
          <cell r="W1228">
            <v>0</v>
          </cell>
          <cell r="X1228">
            <v>0</v>
          </cell>
          <cell r="Y1228">
            <v>0</v>
          </cell>
          <cell r="Z1228">
            <v>0</v>
          </cell>
          <cell r="AA1228">
            <v>0</v>
          </cell>
          <cell r="AB1228">
            <v>0</v>
          </cell>
          <cell r="AC1228">
            <v>0</v>
          </cell>
        </row>
        <row r="1229">
          <cell r="R1229">
            <v>0</v>
          </cell>
          <cell r="S1229">
            <v>0</v>
          </cell>
          <cell r="T1229">
            <v>0</v>
          </cell>
          <cell r="U1229">
            <v>0</v>
          </cell>
          <cell r="V1229">
            <v>0</v>
          </cell>
          <cell r="W1229">
            <v>0</v>
          </cell>
          <cell r="X1229">
            <v>0</v>
          </cell>
          <cell r="Y1229">
            <v>0</v>
          </cell>
          <cell r="Z1229">
            <v>0</v>
          </cell>
          <cell r="AA1229">
            <v>0</v>
          </cell>
          <cell r="AB1229">
            <v>0</v>
          </cell>
          <cell r="AC1229">
            <v>0</v>
          </cell>
        </row>
        <row r="1230">
          <cell r="R1230">
            <v>0</v>
          </cell>
          <cell r="S1230">
            <v>0</v>
          </cell>
          <cell r="T1230">
            <v>0</v>
          </cell>
          <cell r="U1230">
            <v>0</v>
          </cell>
          <cell r="V1230">
            <v>0</v>
          </cell>
          <cell r="W1230">
            <v>0</v>
          </cell>
          <cell r="X1230">
            <v>0</v>
          </cell>
          <cell r="Y1230">
            <v>0</v>
          </cell>
          <cell r="Z1230">
            <v>0</v>
          </cell>
          <cell r="AA1230">
            <v>0</v>
          </cell>
          <cell r="AB1230">
            <v>0</v>
          </cell>
          <cell r="AC1230">
            <v>0</v>
          </cell>
        </row>
        <row r="1231">
          <cell r="R1231">
            <v>-1081383.43</v>
          </cell>
          <cell r="S1231">
            <v>-1390350.1</v>
          </cell>
          <cell r="T1231">
            <v>-1699316.77</v>
          </cell>
          <cell r="U1231">
            <v>-154483.44</v>
          </cell>
          <cell r="V1231">
            <v>-463450.11</v>
          </cell>
          <cell r="W1231">
            <v>-772416.78</v>
          </cell>
          <cell r="X1231">
            <v>-1081383.45</v>
          </cell>
          <cell r="Y1231">
            <v>-1390350.12</v>
          </cell>
          <cell r="Z1231">
            <v>-1699316.79</v>
          </cell>
          <cell r="AA1231">
            <v>-154483.46</v>
          </cell>
          <cell r="AB1231">
            <v>-463450.13</v>
          </cell>
          <cell r="AC1231">
            <v>-772416.8</v>
          </cell>
        </row>
        <row r="1232">
          <cell r="R1232">
            <v>0</v>
          </cell>
          <cell r="S1232">
            <v>0</v>
          </cell>
          <cell r="T1232">
            <v>0</v>
          </cell>
          <cell r="U1232">
            <v>0</v>
          </cell>
          <cell r="V1232">
            <v>0</v>
          </cell>
          <cell r="W1232">
            <v>0</v>
          </cell>
          <cell r="X1232">
            <v>0</v>
          </cell>
          <cell r="Y1232">
            <v>0</v>
          </cell>
          <cell r="Z1232">
            <v>0</v>
          </cell>
          <cell r="AA1232">
            <v>0</v>
          </cell>
          <cell r="AB1232">
            <v>0</v>
          </cell>
          <cell r="AC1232">
            <v>0</v>
          </cell>
        </row>
        <row r="1233">
          <cell r="R1233">
            <v>0</v>
          </cell>
          <cell r="S1233">
            <v>0</v>
          </cell>
          <cell r="T1233">
            <v>0</v>
          </cell>
          <cell r="U1233">
            <v>0</v>
          </cell>
          <cell r="V1233">
            <v>0</v>
          </cell>
          <cell r="W1233">
            <v>0</v>
          </cell>
          <cell r="X1233">
            <v>0</v>
          </cell>
          <cell r="Y1233">
            <v>0</v>
          </cell>
          <cell r="Z1233">
            <v>0</v>
          </cell>
          <cell r="AA1233">
            <v>0</v>
          </cell>
          <cell r="AB1233">
            <v>0</v>
          </cell>
          <cell r="AC1233">
            <v>0</v>
          </cell>
        </row>
        <row r="1234">
          <cell r="R1234">
            <v>0</v>
          </cell>
          <cell r="S1234">
            <v>0</v>
          </cell>
          <cell r="T1234">
            <v>0</v>
          </cell>
          <cell r="U1234">
            <v>0</v>
          </cell>
          <cell r="V1234">
            <v>0</v>
          </cell>
          <cell r="W1234">
            <v>0</v>
          </cell>
          <cell r="X1234">
            <v>0</v>
          </cell>
          <cell r="Y1234">
            <v>0</v>
          </cell>
          <cell r="Z1234">
            <v>0</v>
          </cell>
          <cell r="AA1234">
            <v>0</v>
          </cell>
          <cell r="AB1234">
            <v>0</v>
          </cell>
          <cell r="AC1234">
            <v>0</v>
          </cell>
        </row>
        <row r="1235">
          <cell r="R1235">
            <v>0</v>
          </cell>
          <cell r="S1235">
            <v>0</v>
          </cell>
          <cell r="T1235">
            <v>0</v>
          </cell>
          <cell r="U1235">
            <v>0</v>
          </cell>
          <cell r="V1235">
            <v>0</v>
          </cell>
          <cell r="W1235">
            <v>0</v>
          </cell>
          <cell r="X1235">
            <v>0</v>
          </cell>
          <cell r="Y1235">
            <v>0</v>
          </cell>
          <cell r="Z1235">
            <v>0</v>
          </cell>
          <cell r="AA1235">
            <v>0</v>
          </cell>
          <cell r="AB1235">
            <v>0</v>
          </cell>
          <cell r="AC1235">
            <v>0</v>
          </cell>
        </row>
        <row r="1236">
          <cell r="R1236">
            <v>0</v>
          </cell>
          <cell r="S1236">
            <v>0</v>
          </cell>
          <cell r="T1236">
            <v>0</v>
          </cell>
          <cell r="U1236">
            <v>0</v>
          </cell>
          <cell r="V1236">
            <v>0</v>
          </cell>
          <cell r="W1236">
            <v>0</v>
          </cell>
          <cell r="X1236">
            <v>0</v>
          </cell>
          <cell r="Y1236">
            <v>0</v>
          </cell>
          <cell r="Z1236">
            <v>0</v>
          </cell>
          <cell r="AA1236">
            <v>0</v>
          </cell>
          <cell r="AB1236">
            <v>0</v>
          </cell>
          <cell r="AC1236">
            <v>0</v>
          </cell>
        </row>
        <row r="1237">
          <cell r="R1237">
            <v>0</v>
          </cell>
          <cell r="S1237">
            <v>0</v>
          </cell>
          <cell r="T1237">
            <v>0</v>
          </cell>
          <cell r="U1237">
            <v>0</v>
          </cell>
          <cell r="V1237">
            <v>0</v>
          </cell>
          <cell r="W1237">
            <v>0</v>
          </cell>
          <cell r="X1237">
            <v>0</v>
          </cell>
          <cell r="Y1237">
            <v>0</v>
          </cell>
          <cell r="Z1237">
            <v>0</v>
          </cell>
          <cell r="AA1237">
            <v>0</v>
          </cell>
          <cell r="AB1237">
            <v>0</v>
          </cell>
          <cell r="AC1237">
            <v>0</v>
          </cell>
        </row>
        <row r="1238">
          <cell r="R1238">
            <v>0</v>
          </cell>
          <cell r="S1238">
            <v>0</v>
          </cell>
          <cell r="T1238">
            <v>0</v>
          </cell>
          <cell r="U1238">
            <v>0</v>
          </cell>
          <cell r="V1238">
            <v>0</v>
          </cell>
          <cell r="W1238">
            <v>0</v>
          </cell>
          <cell r="X1238">
            <v>0</v>
          </cell>
          <cell r="Y1238">
            <v>0</v>
          </cell>
          <cell r="Z1238">
            <v>0</v>
          </cell>
          <cell r="AA1238">
            <v>0</v>
          </cell>
          <cell r="AB1238">
            <v>0</v>
          </cell>
          <cell r="AC1238">
            <v>0</v>
          </cell>
        </row>
        <row r="1239">
          <cell r="R1239">
            <v>-160465.33</v>
          </cell>
          <cell r="S1239">
            <v>-481298.66</v>
          </cell>
          <cell r="T1239">
            <v>-802131.99</v>
          </cell>
          <cell r="U1239">
            <v>-1122965.32</v>
          </cell>
          <cell r="V1239">
            <v>-1443798.65</v>
          </cell>
          <cell r="W1239">
            <v>-1764631.98</v>
          </cell>
          <cell r="X1239">
            <v>-160465.31</v>
          </cell>
          <cell r="Y1239">
            <v>-481298.64</v>
          </cell>
          <cell r="Z1239">
            <v>-802131.97</v>
          </cell>
          <cell r="AA1239">
            <v>-1122965.3</v>
          </cell>
          <cell r="AB1239">
            <v>-1443798.63</v>
          </cell>
          <cell r="AC1239">
            <v>0</v>
          </cell>
        </row>
        <row r="1240">
          <cell r="R1240">
            <v>0</v>
          </cell>
          <cell r="S1240">
            <v>0</v>
          </cell>
          <cell r="T1240">
            <v>0</v>
          </cell>
          <cell r="U1240">
            <v>0</v>
          </cell>
          <cell r="V1240">
            <v>0</v>
          </cell>
          <cell r="W1240">
            <v>0</v>
          </cell>
          <cell r="X1240">
            <v>0</v>
          </cell>
          <cell r="Y1240">
            <v>0</v>
          </cell>
          <cell r="Z1240">
            <v>0</v>
          </cell>
          <cell r="AA1240">
            <v>0</v>
          </cell>
          <cell r="AB1240">
            <v>0</v>
          </cell>
          <cell r="AC1240">
            <v>0</v>
          </cell>
        </row>
        <row r="1241">
          <cell r="R1241">
            <v>0</v>
          </cell>
          <cell r="S1241">
            <v>0</v>
          </cell>
          <cell r="T1241">
            <v>0</v>
          </cell>
          <cell r="U1241">
            <v>0</v>
          </cell>
          <cell r="V1241">
            <v>0</v>
          </cell>
          <cell r="W1241">
            <v>0</v>
          </cell>
          <cell r="X1241">
            <v>0</v>
          </cell>
          <cell r="Y1241">
            <v>0</v>
          </cell>
          <cell r="Z1241">
            <v>0</v>
          </cell>
          <cell r="AA1241">
            <v>0</v>
          </cell>
          <cell r="AB1241">
            <v>0</v>
          </cell>
          <cell r="AC1241">
            <v>0</v>
          </cell>
        </row>
        <row r="1242">
          <cell r="R1242">
            <v>0</v>
          </cell>
          <cell r="S1242">
            <v>0</v>
          </cell>
          <cell r="T1242">
            <v>0</v>
          </cell>
          <cell r="U1242">
            <v>0</v>
          </cell>
          <cell r="V1242">
            <v>0</v>
          </cell>
          <cell r="W1242">
            <v>0</v>
          </cell>
          <cell r="X1242">
            <v>0</v>
          </cell>
          <cell r="Y1242">
            <v>0</v>
          </cell>
          <cell r="Z1242">
            <v>0</v>
          </cell>
          <cell r="AA1242">
            <v>0</v>
          </cell>
          <cell r="AB1242">
            <v>0</v>
          </cell>
          <cell r="AC1242">
            <v>0</v>
          </cell>
        </row>
        <row r="1243">
          <cell r="R1243">
            <v>0</v>
          </cell>
          <cell r="S1243">
            <v>0</v>
          </cell>
          <cell r="T1243">
            <v>0</v>
          </cell>
          <cell r="U1243">
            <v>0</v>
          </cell>
          <cell r="V1243">
            <v>0</v>
          </cell>
          <cell r="W1243">
            <v>0</v>
          </cell>
          <cell r="X1243">
            <v>0</v>
          </cell>
          <cell r="Y1243">
            <v>0</v>
          </cell>
          <cell r="Z1243">
            <v>0</v>
          </cell>
          <cell r="AA1243">
            <v>0</v>
          </cell>
          <cell r="AB1243">
            <v>0</v>
          </cell>
          <cell r="AC1243">
            <v>0</v>
          </cell>
        </row>
        <row r="1244">
          <cell r="R1244">
            <v>0</v>
          </cell>
          <cell r="S1244">
            <v>0</v>
          </cell>
          <cell r="T1244">
            <v>0</v>
          </cell>
          <cell r="U1244">
            <v>0</v>
          </cell>
          <cell r="V1244">
            <v>0</v>
          </cell>
          <cell r="W1244">
            <v>0</v>
          </cell>
          <cell r="X1244">
            <v>0</v>
          </cell>
          <cell r="Y1244">
            <v>0</v>
          </cell>
          <cell r="Z1244">
            <v>0</v>
          </cell>
          <cell r="AA1244">
            <v>0</v>
          </cell>
          <cell r="AB1244">
            <v>0</v>
          </cell>
          <cell r="AC1244">
            <v>0</v>
          </cell>
        </row>
        <row r="1245">
          <cell r="R1245">
            <v>-168437.5</v>
          </cell>
          <cell r="S1245">
            <v>-505312.5</v>
          </cell>
          <cell r="T1245">
            <v>-842187.5</v>
          </cell>
          <cell r="U1245">
            <v>-1179062.5</v>
          </cell>
          <cell r="V1245">
            <v>-1515937.5</v>
          </cell>
          <cell r="W1245">
            <v>-1852812.5</v>
          </cell>
          <cell r="X1245">
            <v>-168437.5</v>
          </cell>
          <cell r="Y1245">
            <v>0</v>
          </cell>
          <cell r="Z1245">
            <v>0</v>
          </cell>
          <cell r="AA1245">
            <v>0</v>
          </cell>
          <cell r="AB1245">
            <v>0</v>
          </cell>
          <cell r="AC1245">
            <v>0</v>
          </cell>
        </row>
        <row r="1246">
          <cell r="R1246">
            <v>-97500</v>
          </cell>
          <cell r="S1246">
            <v>-292500</v>
          </cell>
          <cell r="T1246">
            <v>-487500</v>
          </cell>
          <cell r="U1246">
            <v>-682500</v>
          </cell>
          <cell r="V1246">
            <v>0</v>
          </cell>
          <cell r="W1246">
            <v>0</v>
          </cell>
          <cell r="X1246">
            <v>0</v>
          </cell>
          <cell r="Y1246">
            <v>0</v>
          </cell>
          <cell r="Z1246">
            <v>0</v>
          </cell>
          <cell r="AA1246">
            <v>0</v>
          </cell>
          <cell r="AB1246">
            <v>0</v>
          </cell>
          <cell r="AC1246">
            <v>0</v>
          </cell>
        </row>
        <row r="1247">
          <cell r="R1247">
            <v>-1100896.29</v>
          </cell>
          <cell r="S1247">
            <v>-1651344.42</v>
          </cell>
          <cell r="T1247">
            <v>-2201792.55</v>
          </cell>
          <cell r="U1247">
            <v>-2752240.68</v>
          </cell>
          <cell r="V1247">
            <v>-3302688.81</v>
          </cell>
          <cell r="W1247">
            <v>-550448.19</v>
          </cell>
          <cell r="X1247">
            <v>-1100896.32</v>
          </cell>
          <cell r="Y1247">
            <v>-1651344.45</v>
          </cell>
          <cell r="Z1247">
            <v>-2201792.58</v>
          </cell>
          <cell r="AA1247">
            <v>-2752240.71</v>
          </cell>
          <cell r="AB1247">
            <v>-3302688.84</v>
          </cell>
          <cell r="AC1247">
            <v>-550448.22</v>
          </cell>
        </row>
        <row r="1248">
          <cell r="R1248">
            <v>-65117.91</v>
          </cell>
          <cell r="S1248">
            <v>-126034.67</v>
          </cell>
          <cell r="T1248">
            <v>-1947.65</v>
          </cell>
          <cell r="U1248">
            <v>-62309.18</v>
          </cell>
          <cell r="V1248">
            <v>-9437.39</v>
          </cell>
          <cell r="W1248">
            <v>350.67</v>
          </cell>
          <cell r="X1248">
            <v>-75506.76</v>
          </cell>
          <cell r="Y1248">
            <v>-151364.19</v>
          </cell>
          <cell r="Z1248">
            <v>350.68</v>
          </cell>
          <cell r="AA1248">
            <v>-75857.43</v>
          </cell>
          <cell r="AB1248">
            <v>-149267.85</v>
          </cell>
          <cell r="AC1248">
            <v>0</v>
          </cell>
        </row>
        <row r="1249">
          <cell r="R1249">
            <v>-13510.1</v>
          </cell>
          <cell r="S1249">
            <v>-27020.21</v>
          </cell>
          <cell r="T1249">
            <v>-40530.32</v>
          </cell>
          <cell r="U1249">
            <v>-13227.42</v>
          </cell>
          <cell r="V1249">
            <v>-26454.86</v>
          </cell>
          <cell r="W1249">
            <v>-39682.3</v>
          </cell>
          <cell r="X1249">
            <v>-46192.08</v>
          </cell>
          <cell r="Y1249">
            <v>-13019.53</v>
          </cell>
          <cell r="Z1249">
            <v>-19529.34</v>
          </cell>
          <cell r="AA1249">
            <v>0</v>
          </cell>
          <cell r="AB1249">
            <v>0</v>
          </cell>
          <cell r="AC1249">
            <v>0</v>
          </cell>
        </row>
        <row r="1250">
          <cell r="R1250">
            <v>-18925.72</v>
          </cell>
          <cell r="S1250">
            <v>-3785.15</v>
          </cell>
          <cell r="T1250">
            <v>-11355.44</v>
          </cell>
          <cell r="U1250">
            <v>-18925.72</v>
          </cell>
          <cell r="V1250">
            <v>-3785.15</v>
          </cell>
          <cell r="W1250">
            <v>-11355.44</v>
          </cell>
          <cell r="X1250">
            <v>-18925.72</v>
          </cell>
          <cell r="Y1250">
            <v>-3785.15</v>
          </cell>
          <cell r="Z1250">
            <v>-11355.44</v>
          </cell>
          <cell r="AA1250">
            <v>-18925.72</v>
          </cell>
          <cell r="AB1250">
            <v>-3785.15</v>
          </cell>
          <cell r="AC1250">
            <v>-11355.43</v>
          </cell>
        </row>
        <row r="1251">
          <cell r="R1251">
            <v>0</v>
          </cell>
          <cell r="S1251">
            <v>0</v>
          </cell>
          <cell r="T1251">
            <v>0</v>
          </cell>
          <cell r="U1251">
            <v>0</v>
          </cell>
          <cell r="V1251">
            <v>0</v>
          </cell>
          <cell r="W1251">
            <v>0</v>
          </cell>
          <cell r="X1251">
            <v>0</v>
          </cell>
          <cell r="Y1251">
            <v>0</v>
          </cell>
          <cell r="Z1251">
            <v>0</v>
          </cell>
          <cell r="AA1251">
            <v>0</v>
          </cell>
          <cell r="AB1251">
            <v>0</v>
          </cell>
          <cell r="AC1251">
            <v>0</v>
          </cell>
        </row>
        <row r="1252">
          <cell r="R1252">
            <v>0</v>
          </cell>
          <cell r="S1252">
            <v>0</v>
          </cell>
          <cell r="T1252">
            <v>0</v>
          </cell>
          <cell r="U1252">
            <v>0</v>
          </cell>
          <cell r="V1252">
            <v>0</v>
          </cell>
          <cell r="W1252">
            <v>0</v>
          </cell>
          <cell r="X1252">
            <v>0</v>
          </cell>
          <cell r="Y1252">
            <v>0</v>
          </cell>
          <cell r="Z1252">
            <v>0</v>
          </cell>
          <cell r="AA1252">
            <v>0</v>
          </cell>
          <cell r="AB1252">
            <v>0</v>
          </cell>
          <cell r="AC1252">
            <v>0</v>
          </cell>
        </row>
        <row r="1253">
          <cell r="R1253">
            <v>-2826250</v>
          </cell>
          <cell r="S1253">
            <v>-3633750</v>
          </cell>
          <cell r="T1253">
            <v>-4441250</v>
          </cell>
          <cell r="U1253">
            <v>-403750</v>
          </cell>
          <cell r="V1253">
            <v>-1211250</v>
          </cell>
          <cell r="W1253">
            <v>-2018750</v>
          </cell>
          <cell r="X1253">
            <v>-2826250</v>
          </cell>
          <cell r="Y1253">
            <v>-3633750</v>
          </cell>
          <cell r="Z1253">
            <v>-4441250</v>
          </cell>
          <cell r="AA1253">
            <v>-403750</v>
          </cell>
          <cell r="AB1253">
            <v>-1211250</v>
          </cell>
          <cell r="AC1253">
            <v>-2018750</v>
          </cell>
        </row>
        <row r="1254">
          <cell r="R1254">
            <v>-2041666.47</v>
          </cell>
          <cell r="S1254">
            <v>-2624999.8</v>
          </cell>
          <cell r="T1254">
            <v>-3208333.13</v>
          </cell>
          <cell r="U1254">
            <v>-291666.46</v>
          </cell>
          <cell r="V1254">
            <v>-874999.79</v>
          </cell>
          <cell r="W1254">
            <v>-1458333.12</v>
          </cell>
          <cell r="X1254">
            <v>-2041666.45</v>
          </cell>
          <cell r="Y1254">
            <v>-2624999.78</v>
          </cell>
          <cell r="Z1254">
            <v>-3208333.11</v>
          </cell>
          <cell r="AA1254">
            <v>-291666.44</v>
          </cell>
          <cell r="AB1254">
            <v>-874999.77</v>
          </cell>
          <cell r="AC1254">
            <v>-1458333.1</v>
          </cell>
        </row>
        <row r="1255">
          <cell r="R1255">
            <v>48605.61</v>
          </cell>
          <cell r="S1255">
            <v>42527.51</v>
          </cell>
          <cell r="T1255">
            <v>36078.98</v>
          </cell>
          <cell r="U1255">
            <v>30005.2</v>
          </cell>
          <cell r="V1255">
            <v>24230.37</v>
          </cell>
          <cell r="W1255">
            <v>19481.13</v>
          </cell>
          <cell r="X1255">
            <v>15010.4</v>
          </cell>
          <cell r="Y1255">
            <v>10944.28</v>
          </cell>
          <cell r="Z1255">
            <v>7601.16</v>
          </cell>
          <cell r="AA1255">
            <v>4112.12</v>
          </cell>
          <cell r="AB1255">
            <v>-200.2</v>
          </cell>
          <cell r="AC1255">
            <v>55876.64</v>
          </cell>
        </row>
        <row r="1256">
          <cell r="R1256">
            <v>-8350.08</v>
          </cell>
          <cell r="S1256">
            <v>-7218.49</v>
          </cell>
          <cell r="T1256">
            <v>-6572.26</v>
          </cell>
          <cell r="U1256">
            <v>-5797.97</v>
          </cell>
          <cell r="V1256">
            <v>-4987.89</v>
          </cell>
          <cell r="W1256">
            <v>-3863.81</v>
          </cell>
          <cell r="X1256">
            <v>-2574.89</v>
          </cell>
          <cell r="Y1256">
            <v>-1240.16</v>
          </cell>
          <cell r="Z1256">
            <v>472.45</v>
          </cell>
          <cell r="AA1256">
            <v>-34013.18</v>
          </cell>
          <cell r="AB1256">
            <v>-36029.53</v>
          </cell>
          <cell r="AC1256">
            <v>-13490.82</v>
          </cell>
        </row>
        <row r="1257">
          <cell r="R1257">
            <v>-5054999.82</v>
          </cell>
          <cell r="S1257">
            <v>-6178333.15</v>
          </cell>
          <cell r="T1257">
            <v>-561666.48</v>
          </cell>
          <cell r="U1257">
            <v>-1684999.81</v>
          </cell>
          <cell r="V1257">
            <v>-2808333.14</v>
          </cell>
          <cell r="W1257">
            <v>-3931666.47</v>
          </cell>
          <cell r="X1257">
            <v>-5054999.8</v>
          </cell>
          <cell r="Y1257">
            <v>-6178333.13</v>
          </cell>
          <cell r="Z1257">
            <v>-561666.46</v>
          </cell>
          <cell r="AA1257">
            <v>-1684999.79</v>
          </cell>
          <cell r="AB1257">
            <v>-2808333.12</v>
          </cell>
          <cell r="AC1257">
            <v>-3931666.45</v>
          </cell>
        </row>
        <row r="1258">
          <cell r="R1258">
            <v>-61504.03</v>
          </cell>
          <cell r="S1258">
            <v>-61504.03</v>
          </cell>
          <cell r="T1258">
            <v>-61504.03</v>
          </cell>
          <cell r="U1258">
            <v>-61504.03</v>
          </cell>
          <cell r="V1258">
            <v>-61504.03</v>
          </cell>
          <cell r="W1258">
            <v>-61504.03</v>
          </cell>
          <cell r="X1258">
            <v>-61504.03</v>
          </cell>
          <cell r="Y1258">
            <v>-61504.03</v>
          </cell>
          <cell r="Z1258">
            <v>-61504.03</v>
          </cell>
          <cell r="AA1258">
            <v>-61504.03</v>
          </cell>
          <cell r="AB1258">
            <v>-61504.03</v>
          </cell>
          <cell r="AC1258">
            <v>-61504.03</v>
          </cell>
        </row>
        <row r="1259">
          <cell r="R1259">
            <v>-99566.01</v>
          </cell>
          <cell r="S1259">
            <v>-99566.01</v>
          </cell>
          <cell r="T1259">
            <v>-111971.88</v>
          </cell>
          <cell r="U1259">
            <v>-111971.88</v>
          </cell>
          <cell r="V1259">
            <v>-111971.88</v>
          </cell>
          <cell r="W1259">
            <v>-100821.73</v>
          </cell>
          <cell r="X1259">
            <v>-94686.85</v>
          </cell>
          <cell r="Y1259">
            <v>-96704.72</v>
          </cell>
          <cell r="Z1259">
            <v>-108899.54</v>
          </cell>
          <cell r="AA1259">
            <v>-108899.54</v>
          </cell>
          <cell r="AB1259">
            <v>-108899.54</v>
          </cell>
          <cell r="AC1259">
            <v>-114898.26</v>
          </cell>
        </row>
        <row r="1260">
          <cell r="R1260">
            <v>-5223750</v>
          </cell>
          <cell r="S1260">
            <v>-6716250</v>
          </cell>
          <cell r="T1260">
            <v>-8208750</v>
          </cell>
          <cell r="U1260">
            <v>-746250</v>
          </cell>
          <cell r="V1260">
            <v>-2238750</v>
          </cell>
          <cell r="W1260">
            <v>-3731250</v>
          </cell>
          <cell r="X1260">
            <v>-5223750</v>
          </cell>
          <cell r="Y1260">
            <v>-6716250</v>
          </cell>
          <cell r="Z1260">
            <v>-8208750</v>
          </cell>
          <cell r="AA1260">
            <v>-746250</v>
          </cell>
          <cell r="AB1260">
            <v>-2238750</v>
          </cell>
          <cell r="AC1260">
            <v>-3731250</v>
          </cell>
        </row>
        <row r="1261">
          <cell r="R1261">
            <v>-554895.86</v>
          </cell>
          <cell r="S1261">
            <v>-713437.53</v>
          </cell>
          <cell r="T1261">
            <v>-871979.2</v>
          </cell>
          <cell r="U1261">
            <v>-79270.87</v>
          </cell>
          <cell r="V1261">
            <v>-237812.54</v>
          </cell>
          <cell r="W1261">
            <v>-396354.21</v>
          </cell>
          <cell r="X1261">
            <v>-554895.88</v>
          </cell>
          <cell r="Y1261">
            <v>-713437.55</v>
          </cell>
          <cell r="Z1261">
            <v>-871979.22</v>
          </cell>
          <cell r="AA1261">
            <v>-79270.89</v>
          </cell>
          <cell r="AB1261">
            <v>-237812.56</v>
          </cell>
          <cell r="AC1261">
            <v>-396354.23</v>
          </cell>
        </row>
        <row r="1262">
          <cell r="R1262">
            <v>0</v>
          </cell>
          <cell r="S1262">
            <v>0</v>
          </cell>
          <cell r="T1262">
            <v>0</v>
          </cell>
          <cell r="U1262">
            <v>0</v>
          </cell>
          <cell r="V1262">
            <v>0</v>
          </cell>
          <cell r="W1262">
            <v>0</v>
          </cell>
          <cell r="X1262">
            <v>0</v>
          </cell>
          <cell r="Y1262">
            <v>0</v>
          </cell>
          <cell r="Z1262">
            <v>0</v>
          </cell>
          <cell r="AA1262">
            <v>0</v>
          </cell>
          <cell r="AB1262">
            <v>0</v>
          </cell>
          <cell r="AC1262">
            <v>0</v>
          </cell>
        </row>
        <row r="1263">
          <cell r="R1263">
            <v>-7897500</v>
          </cell>
          <cell r="S1263">
            <v>-9652500</v>
          </cell>
          <cell r="T1263">
            <v>-877500</v>
          </cell>
          <cell r="U1263">
            <v>-2632500</v>
          </cell>
          <cell r="V1263">
            <v>-4387500</v>
          </cell>
          <cell r="W1263">
            <v>-6142500</v>
          </cell>
          <cell r="X1263">
            <v>-7897500</v>
          </cell>
          <cell r="Y1263">
            <v>-9652500</v>
          </cell>
          <cell r="Z1263">
            <v>-877500</v>
          </cell>
          <cell r="AA1263">
            <v>-2632500</v>
          </cell>
          <cell r="AB1263">
            <v>-4387500</v>
          </cell>
          <cell r="AC1263">
            <v>-6142500</v>
          </cell>
        </row>
        <row r="1264">
          <cell r="R1264">
            <v>0</v>
          </cell>
          <cell r="S1264">
            <v>0</v>
          </cell>
          <cell r="T1264">
            <v>0</v>
          </cell>
          <cell r="U1264">
            <v>0</v>
          </cell>
          <cell r="V1264">
            <v>0</v>
          </cell>
          <cell r="W1264">
            <v>0</v>
          </cell>
          <cell r="X1264">
            <v>0</v>
          </cell>
          <cell r="Y1264">
            <v>0</v>
          </cell>
          <cell r="Z1264">
            <v>0</v>
          </cell>
          <cell r="AA1264">
            <v>0</v>
          </cell>
          <cell r="AB1264">
            <v>0</v>
          </cell>
          <cell r="AC1264">
            <v>0</v>
          </cell>
        </row>
        <row r="1265">
          <cell r="R1265">
            <v>-4165416.7</v>
          </cell>
          <cell r="S1265">
            <v>-5831583.37</v>
          </cell>
          <cell r="T1265">
            <v>-7497750.04</v>
          </cell>
          <cell r="U1265">
            <v>-9163916.71</v>
          </cell>
          <cell r="V1265">
            <v>-833083.38</v>
          </cell>
          <cell r="W1265">
            <v>-2499250.05</v>
          </cell>
          <cell r="X1265">
            <v>-4165416.72</v>
          </cell>
          <cell r="Y1265">
            <v>-5831583.39</v>
          </cell>
          <cell r="Z1265">
            <v>-7497750.06</v>
          </cell>
          <cell r="AA1265">
            <v>-9163916.73</v>
          </cell>
          <cell r="AB1265">
            <v>-833083.4</v>
          </cell>
          <cell r="AC1265">
            <v>-2499250.07</v>
          </cell>
        </row>
        <row r="1266">
          <cell r="R1266">
            <v>0</v>
          </cell>
          <cell r="S1266">
            <v>0</v>
          </cell>
          <cell r="T1266">
            <v>0</v>
          </cell>
          <cell r="U1266">
            <v>0</v>
          </cell>
          <cell r="V1266">
            <v>0</v>
          </cell>
          <cell r="W1266">
            <v>0</v>
          </cell>
          <cell r="X1266">
            <v>0</v>
          </cell>
          <cell r="Y1266">
            <v>0</v>
          </cell>
          <cell r="Z1266">
            <v>0</v>
          </cell>
          <cell r="AA1266">
            <v>0</v>
          </cell>
          <cell r="AB1266">
            <v>0</v>
          </cell>
          <cell r="AC1266">
            <v>0</v>
          </cell>
        </row>
        <row r="1267">
          <cell r="R1267">
            <v>-1400000</v>
          </cell>
          <cell r="S1267">
            <v>-2800000</v>
          </cell>
          <cell r="T1267">
            <v>0</v>
          </cell>
          <cell r="U1267">
            <v>-1400000</v>
          </cell>
          <cell r="V1267">
            <v>-2800000</v>
          </cell>
          <cell r="W1267">
            <v>0</v>
          </cell>
          <cell r="X1267">
            <v>-1400000</v>
          </cell>
          <cell r="Y1267">
            <v>-2800000</v>
          </cell>
          <cell r="Z1267">
            <v>0</v>
          </cell>
          <cell r="AA1267">
            <v>-1400000</v>
          </cell>
          <cell r="AB1267">
            <v>-2800000</v>
          </cell>
          <cell r="AC1267">
            <v>0</v>
          </cell>
        </row>
        <row r="1268">
          <cell r="R1268">
            <v>0</v>
          </cell>
          <cell r="S1268">
            <v>0</v>
          </cell>
          <cell r="T1268">
            <v>0</v>
          </cell>
          <cell r="U1268">
            <v>0</v>
          </cell>
          <cell r="V1268">
            <v>0</v>
          </cell>
          <cell r="W1268">
            <v>0</v>
          </cell>
          <cell r="X1268">
            <v>0</v>
          </cell>
          <cell r="Y1268">
            <v>0</v>
          </cell>
          <cell r="Z1268">
            <v>0</v>
          </cell>
          <cell r="AA1268">
            <v>0</v>
          </cell>
          <cell r="AB1268">
            <v>0</v>
          </cell>
          <cell r="AC1268">
            <v>0</v>
          </cell>
        </row>
        <row r="1269">
          <cell r="R1269">
            <v>-2884583.37</v>
          </cell>
          <cell r="S1269">
            <v>-3461500.04</v>
          </cell>
          <cell r="T1269">
            <v>-576916.71</v>
          </cell>
          <cell r="U1269">
            <v>-1153833.38</v>
          </cell>
          <cell r="V1269">
            <v>-1730750.05</v>
          </cell>
          <cell r="W1269">
            <v>-2307666.72</v>
          </cell>
          <cell r="X1269">
            <v>-2884583.39</v>
          </cell>
          <cell r="Y1269">
            <v>-3461500.06</v>
          </cell>
          <cell r="Z1269">
            <v>-576916.73</v>
          </cell>
          <cell r="AA1269">
            <v>-1153833.4</v>
          </cell>
          <cell r="AB1269">
            <v>-1730750.07</v>
          </cell>
          <cell r="AC1269">
            <v>-2307666.74</v>
          </cell>
        </row>
        <row r="1270">
          <cell r="R1270">
            <v>-497250</v>
          </cell>
          <cell r="S1270">
            <v>-596700</v>
          </cell>
          <cell r="T1270">
            <v>-99450</v>
          </cell>
          <cell r="U1270">
            <v>-198900</v>
          </cell>
          <cell r="V1270">
            <v>-298350</v>
          </cell>
          <cell r="W1270">
            <v>-397800</v>
          </cell>
          <cell r="X1270">
            <v>-497250</v>
          </cell>
          <cell r="Y1270">
            <v>-596700</v>
          </cell>
          <cell r="Z1270">
            <v>-99450</v>
          </cell>
          <cell r="AA1270">
            <v>-198900</v>
          </cell>
          <cell r="AB1270">
            <v>-298350</v>
          </cell>
          <cell r="AC1270">
            <v>-397800</v>
          </cell>
        </row>
        <row r="1271">
          <cell r="X1271">
            <v>-179444.44</v>
          </cell>
          <cell r="Y1271">
            <v>-506666.66</v>
          </cell>
          <cell r="Z1271">
            <v>-823333.33</v>
          </cell>
          <cell r="AA1271">
            <v>-223833.33</v>
          </cell>
          <cell r="AB1271">
            <v>-618833.33</v>
          </cell>
          <cell r="AC1271">
            <v>-1027000</v>
          </cell>
        </row>
        <row r="1272">
          <cell r="R1272">
            <v>0</v>
          </cell>
          <cell r="S1272">
            <v>0</v>
          </cell>
          <cell r="T1272">
            <v>0</v>
          </cell>
          <cell r="U1272">
            <v>0</v>
          </cell>
          <cell r="V1272">
            <v>0</v>
          </cell>
          <cell r="W1272">
            <v>0</v>
          </cell>
          <cell r="X1272">
            <v>0</v>
          </cell>
          <cell r="Y1272">
            <v>0</v>
          </cell>
          <cell r="Z1272">
            <v>0</v>
          </cell>
          <cell r="AA1272">
            <v>0</v>
          </cell>
          <cell r="AB1272">
            <v>0</v>
          </cell>
          <cell r="AC1272">
            <v>0</v>
          </cell>
        </row>
        <row r="1273">
          <cell r="R1273">
            <v>0</v>
          </cell>
          <cell r="S1273">
            <v>0</v>
          </cell>
          <cell r="T1273">
            <v>0</v>
          </cell>
          <cell r="U1273">
            <v>0</v>
          </cell>
          <cell r="V1273">
            <v>0</v>
          </cell>
          <cell r="W1273">
            <v>0</v>
          </cell>
          <cell r="X1273">
            <v>0</v>
          </cell>
          <cell r="Y1273">
            <v>0</v>
          </cell>
          <cell r="Z1273">
            <v>0</v>
          </cell>
          <cell r="AA1273">
            <v>0</v>
          </cell>
          <cell r="AB1273">
            <v>0</v>
          </cell>
          <cell r="AC1273">
            <v>0</v>
          </cell>
        </row>
        <row r="1274">
          <cell r="R1274">
            <v>-840750</v>
          </cell>
          <cell r="S1274">
            <v>-1261125</v>
          </cell>
          <cell r="T1274">
            <v>-1681500</v>
          </cell>
          <cell r="U1274">
            <v>-2101875</v>
          </cell>
          <cell r="V1274">
            <v>-2522250</v>
          </cell>
          <cell r="W1274">
            <v>-420375</v>
          </cell>
          <cell r="X1274">
            <v>-840750</v>
          </cell>
          <cell r="Y1274">
            <v>-1261125</v>
          </cell>
          <cell r="Z1274">
            <v>-1681500</v>
          </cell>
          <cell r="AA1274">
            <v>-2101875</v>
          </cell>
          <cell r="AB1274">
            <v>-2522250</v>
          </cell>
          <cell r="AC1274">
            <v>-420375</v>
          </cell>
        </row>
        <row r="1275">
          <cell r="R1275">
            <v>0</v>
          </cell>
          <cell r="S1275">
            <v>0</v>
          </cell>
          <cell r="T1275">
            <v>0</v>
          </cell>
          <cell r="U1275">
            <v>0</v>
          </cell>
          <cell r="V1275">
            <v>0</v>
          </cell>
          <cell r="W1275">
            <v>0</v>
          </cell>
          <cell r="X1275">
            <v>0</v>
          </cell>
          <cell r="Y1275">
            <v>0</v>
          </cell>
          <cell r="Z1275">
            <v>0</v>
          </cell>
          <cell r="AA1275">
            <v>0</v>
          </cell>
          <cell r="AB1275">
            <v>0</v>
          </cell>
          <cell r="AC1275">
            <v>0</v>
          </cell>
        </row>
        <row r="1276">
          <cell r="R1276">
            <v>0</v>
          </cell>
          <cell r="S1276">
            <v>0</v>
          </cell>
          <cell r="T1276">
            <v>0</v>
          </cell>
          <cell r="U1276">
            <v>0</v>
          </cell>
          <cell r="V1276">
            <v>0</v>
          </cell>
          <cell r="W1276">
            <v>0</v>
          </cell>
          <cell r="X1276">
            <v>0</v>
          </cell>
          <cell r="Y1276">
            <v>0</v>
          </cell>
          <cell r="Z1276">
            <v>0</v>
          </cell>
          <cell r="AA1276">
            <v>0</v>
          </cell>
          <cell r="AB1276">
            <v>0</v>
          </cell>
          <cell r="AC1276">
            <v>0</v>
          </cell>
        </row>
        <row r="1277">
          <cell r="R1277">
            <v>-225448.76</v>
          </cell>
          <cell r="S1277">
            <v>-381740.94</v>
          </cell>
          <cell r="T1277">
            <v>-423197.52</v>
          </cell>
          <cell r="U1277">
            <v>-268627.1</v>
          </cell>
          <cell r="V1277">
            <v>-379484.45</v>
          </cell>
          <cell r="W1277">
            <v>-63856.62</v>
          </cell>
          <cell r="X1277">
            <v>-51240.11</v>
          </cell>
          <cell r="Y1277">
            <v>-57986.93</v>
          </cell>
          <cell r="Z1277">
            <v>-407830.9</v>
          </cell>
          <cell r="AA1277">
            <v>-433782.6</v>
          </cell>
          <cell r="AB1277">
            <v>-46906.23</v>
          </cell>
          <cell r="AC1277">
            <v>-132047.13</v>
          </cell>
        </row>
        <row r="1278">
          <cell r="R1278">
            <v>-167985.82</v>
          </cell>
          <cell r="S1278">
            <v>-345754.2</v>
          </cell>
          <cell r="T1278">
            <v>-351062.54</v>
          </cell>
          <cell r="U1278">
            <v>-339990.86</v>
          </cell>
          <cell r="V1278">
            <v>-351857.04</v>
          </cell>
          <cell r="W1278">
            <v>-151017.55</v>
          </cell>
          <cell r="X1278">
            <v>-152261.93</v>
          </cell>
          <cell r="Y1278">
            <v>-150719.61</v>
          </cell>
          <cell r="Z1278">
            <v>-350944.3</v>
          </cell>
          <cell r="AA1278">
            <v>-347177.71</v>
          </cell>
          <cell r="AB1278">
            <v>-147569.95</v>
          </cell>
          <cell r="AC1278">
            <v>-157291.41</v>
          </cell>
        </row>
        <row r="1279">
          <cell r="R1279">
            <v>-42699.27</v>
          </cell>
          <cell r="S1279">
            <v>-40012.67</v>
          </cell>
          <cell r="T1279">
            <v>-38397.62</v>
          </cell>
          <cell r="U1279">
            <v>-59182.64</v>
          </cell>
          <cell r="V1279">
            <v>-17164.38</v>
          </cell>
          <cell r="W1279">
            <v>-38296.98</v>
          </cell>
          <cell r="X1279">
            <v>-58531.53</v>
          </cell>
          <cell r="Y1279">
            <v>-62516.55</v>
          </cell>
          <cell r="Z1279">
            <v>-49592.1</v>
          </cell>
          <cell r="AA1279">
            <v>-30864.17</v>
          </cell>
          <cell r="AB1279">
            <v>-32631.35</v>
          </cell>
          <cell r="AC1279">
            <v>-25417.1</v>
          </cell>
        </row>
        <row r="1280">
          <cell r="R1280">
            <v>0</v>
          </cell>
          <cell r="S1280">
            <v>0</v>
          </cell>
          <cell r="T1280">
            <v>0</v>
          </cell>
          <cell r="U1280">
            <v>0</v>
          </cell>
          <cell r="V1280">
            <v>0</v>
          </cell>
          <cell r="W1280">
            <v>0</v>
          </cell>
          <cell r="X1280">
            <v>0</v>
          </cell>
          <cell r="Y1280">
            <v>0</v>
          </cell>
          <cell r="Z1280">
            <v>0</v>
          </cell>
          <cell r="AA1280">
            <v>0</v>
          </cell>
          <cell r="AB1280">
            <v>0</v>
          </cell>
          <cell r="AC1280">
            <v>0</v>
          </cell>
        </row>
        <row r="1281">
          <cell r="R1281">
            <v>0</v>
          </cell>
          <cell r="S1281">
            <v>0</v>
          </cell>
          <cell r="T1281">
            <v>0</v>
          </cell>
          <cell r="U1281">
            <v>0</v>
          </cell>
          <cell r="V1281">
            <v>293</v>
          </cell>
          <cell r="W1281">
            <v>586</v>
          </cell>
          <cell r="X1281">
            <v>0</v>
          </cell>
          <cell r="Y1281">
            <v>0</v>
          </cell>
          <cell r="Z1281">
            <v>0</v>
          </cell>
          <cell r="AA1281">
            <v>0</v>
          </cell>
          <cell r="AB1281">
            <v>0</v>
          </cell>
          <cell r="AC1281">
            <v>0</v>
          </cell>
        </row>
        <row r="1282">
          <cell r="R1282">
            <v>0</v>
          </cell>
          <cell r="S1282">
            <v>0</v>
          </cell>
          <cell r="T1282">
            <v>0</v>
          </cell>
          <cell r="U1282">
            <v>0</v>
          </cell>
          <cell r="V1282">
            <v>0</v>
          </cell>
          <cell r="W1282">
            <v>0</v>
          </cell>
          <cell r="X1282">
            <v>0</v>
          </cell>
          <cell r="Y1282">
            <v>0</v>
          </cell>
          <cell r="Z1282">
            <v>0</v>
          </cell>
          <cell r="AA1282">
            <v>0</v>
          </cell>
          <cell r="AB1282">
            <v>0</v>
          </cell>
          <cell r="AC1282">
            <v>0</v>
          </cell>
        </row>
        <row r="1283">
          <cell r="R1283">
            <v>0</v>
          </cell>
          <cell r="S1283">
            <v>0</v>
          </cell>
          <cell r="T1283">
            <v>0</v>
          </cell>
          <cell r="U1283">
            <v>0</v>
          </cell>
          <cell r="V1283">
            <v>0</v>
          </cell>
          <cell r="W1283">
            <v>0</v>
          </cell>
          <cell r="X1283">
            <v>0</v>
          </cell>
          <cell r="Y1283">
            <v>0</v>
          </cell>
          <cell r="Z1283">
            <v>0</v>
          </cell>
          <cell r="AA1283">
            <v>0</v>
          </cell>
          <cell r="AB1283">
            <v>0</v>
          </cell>
          <cell r="AC1283">
            <v>0</v>
          </cell>
        </row>
        <row r="1284">
          <cell r="R1284">
            <v>0</v>
          </cell>
          <cell r="S1284">
            <v>0</v>
          </cell>
          <cell r="T1284">
            <v>0</v>
          </cell>
          <cell r="U1284">
            <v>0</v>
          </cell>
          <cell r="V1284">
            <v>0</v>
          </cell>
          <cell r="W1284">
            <v>0</v>
          </cell>
          <cell r="X1284">
            <v>0</v>
          </cell>
          <cell r="Y1284">
            <v>0</v>
          </cell>
          <cell r="Z1284">
            <v>0</v>
          </cell>
          <cell r="AA1284">
            <v>0</v>
          </cell>
          <cell r="AB1284">
            <v>0</v>
          </cell>
          <cell r="AC1284">
            <v>0</v>
          </cell>
        </row>
        <row r="1285">
          <cell r="Z1285">
            <v>-700000</v>
          </cell>
          <cell r="AA1285">
            <v>-700000</v>
          </cell>
          <cell r="AB1285">
            <v>-700000</v>
          </cell>
          <cell r="AC1285">
            <v>-700000</v>
          </cell>
        </row>
        <row r="1286">
          <cell r="AB1286">
            <v>-450408.67</v>
          </cell>
          <cell r="AC1286">
            <v>-450408.67</v>
          </cell>
        </row>
        <row r="1287">
          <cell r="AC1287">
            <v>-37547.62</v>
          </cell>
        </row>
        <row r="1288">
          <cell r="R1288">
            <v>-130769.23</v>
          </cell>
          <cell r="S1288">
            <v>-130769.23</v>
          </cell>
          <cell r="T1288">
            <v>0</v>
          </cell>
          <cell r="U1288">
            <v>0</v>
          </cell>
          <cell r="V1288">
            <v>0</v>
          </cell>
          <cell r="W1288">
            <v>0</v>
          </cell>
          <cell r="X1288">
            <v>0</v>
          </cell>
          <cell r="Y1288">
            <v>0</v>
          </cell>
          <cell r="Z1288">
            <v>0</v>
          </cell>
          <cell r="AA1288">
            <v>0</v>
          </cell>
          <cell r="AB1288">
            <v>0</v>
          </cell>
          <cell r="AC1288">
            <v>0</v>
          </cell>
        </row>
        <row r="1289">
          <cell r="R1289">
            <v>0</v>
          </cell>
          <cell r="S1289">
            <v>0</v>
          </cell>
          <cell r="T1289">
            <v>0</v>
          </cell>
          <cell r="U1289">
            <v>0</v>
          </cell>
          <cell r="V1289">
            <v>0</v>
          </cell>
          <cell r="W1289">
            <v>0</v>
          </cell>
          <cell r="X1289">
            <v>0</v>
          </cell>
          <cell r="Y1289">
            <v>0</v>
          </cell>
          <cell r="Z1289">
            <v>0</v>
          </cell>
          <cell r="AA1289">
            <v>0</v>
          </cell>
          <cell r="AB1289">
            <v>0</v>
          </cell>
          <cell r="AC1289">
            <v>0</v>
          </cell>
        </row>
        <row r="1290">
          <cell r="R1290">
            <v>0</v>
          </cell>
          <cell r="S1290">
            <v>0</v>
          </cell>
          <cell r="T1290">
            <v>0</v>
          </cell>
          <cell r="U1290">
            <v>0</v>
          </cell>
          <cell r="V1290">
            <v>0</v>
          </cell>
          <cell r="W1290">
            <v>0</v>
          </cell>
          <cell r="X1290">
            <v>0</v>
          </cell>
          <cell r="Y1290">
            <v>0</v>
          </cell>
          <cell r="Z1290">
            <v>0</v>
          </cell>
          <cell r="AA1290">
            <v>0</v>
          </cell>
          <cell r="AB1290">
            <v>0</v>
          </cell>
          <cell r="AC1290">
            <v>0</v>
          </cell>
        </row>
        <row r="1291">
          <cell r="R1291">
            <v>0</v>
          </cell>
          <cell r="S1291">
            <v>0</v>
          </cell>
          <cell r="T1291">
            <v>0</v>
          </cell>
          <cell r="U1291">
            <v>0</v>
          </cell>
          <cell r="V1291">
            <v>0</v>
          </cell>
          <cell r="W1291">
            <v>0</v>
          </cell>
          <cell r="X1291">
            <v>0</v>
          </cell>
          <cell r="Y1291">
            <v>0</v>
          </cell>
          <cell r="Z1291">
            <v>0</v>
          </cell>
          <cell r="AA1291">
            <v>0</v>
          </cell>
          <cell r="AB1291">
            <v>0</v>
          </cell>
          <cell r="AC1291">
            <v>0</v>
          </cell>
        </row>
        <row r="1292">
          <cell r="R1292">
            <v>0</v>
          </cell>
          <cell r="S1292">
            <v>0</v>
          </cell>
          <cell r="T1292">
            <v>0</v>
          </cell>
          <cell r="U1292">
            <v>0</v>
          </cell>
          <cell r="V1292">
            <v>0</v>
          </cell>
          <cell r="W1292">
            <v>0</v>
          </cell>
          <cell r="X1292">
            <v>0</v>
          </cell>
          <cell r="Y1292">
            <v>0</v>
          </cell>
          <cell r="Z1292">
            <v>0</v>
          </cell>
          <cell r="AA1292">
            <v>0</v>
          </cell>
          <cell r="AB1292">
            <v>0</v>
          </cell>
          <cell r="AC1292">
            <v>0</v>
          </cell>
        </row>
        <row r="1293">
          <cell r="R1293">
            <v>-2199035.39</v>
          </cell>
          <cell r="S1293">
            <v>-366505.88</v>
          </cell>
          <cell r="T1293">
            <v>-733011.78</v>
          </cell>
          <cell r="U1293">
            <v>-1099517.68</v>
          </cell>
          <cell r="V1293">
            <v>-1466023.58</v>
          </cell>
          <cell r="W1293">
            <v>-1832529.48</v>
          </cell>
          <cell r="X1293">
            <v>-2199035.38</v>
          </cell>
          <cell r="Y1293">
            <v>-144722.4</v>
          </cell>
          <cell r="Z1293">
            <v>-289444.83</v>
          </cell>
          <cell r="AA1293">
            <v>-434167.26</v>
          </cell>
          <cell r="AB1293">
            <v>-578889.69</v>
          </cell>
          <cell r="AC1293">
            <v>-723612.12</v>
          </cell>
        </row>
        <row r="1294">
          <cell r="R1294">
            <v>-2694505</v>
          </cell>
          <cell r="S1294">
            <v>-2936841</v>
          </cell>
          <cell r="T1294">
            <v>-3251263</v>
          </cell>
          <cell r="U1294">
            <v>-956226.32</v>
          </cell>
          <cell r="V1294">
            <v>-1066858.32</v>
          </cell>
          <cell r="W1294">
            <v>-1254751.32</v>
          </cell>
          <cell r="X1294">
            <v>-1443826.32</v>
          </cell>
          <cell r="Y1294">
            <v>-1639800.32</v>
          </cell>
          <cell r="Z1294">
            <v>-1832167.32</v>
          </cell>
          <cell r="AA1294">
            <v>-2031863.32</v>
          </cell>
          <cell r="AB1294">
            <v>-2263761.32</v>
          </cell>
          <cell r="AC1294">
            <v>-2598259.32</v>
          </cell>
        </row>
        <row r="1295">
          <cell r="R1295">
            <v>0</v>
          </cell>
          <cell r="S1295">
            <v>0</v>
          </cell>
          <cell r="T1295">
            <v>-48048.45</v>
          </cell>
          <cell r="U1295">
            <v>-48048.45</v>
          </cell>
          <cell r="V1295">
            <v>-48048.45</v>
          </cell>
          <cell r="W1295">
            <v>0</v>
          </cell>
          <cell r="X1295">
            <v>0</v>
          </cell>
          <cell r="Y1295">
            <v>0</v>
          </cell>
          <cell r="Z1295">
            <v>-47713.07</v>
          </cell>
          <cell r="AA1295">
            <v>-47713.07</v>
          </cell>
          <cell r="AB1295">
            <v>-47713.07</v>
          </cell>
          <cell r="AC1295">
            <v>0</v>
          </cell>
        </row>
        <row r="1296">
          <cell r="R1296">
            <v>-121392.72</v>
          </cell>
          <cell r="S1296">
            <v>-141624.84</v>
          </cell>
          <cell r="T1296">
            <v>-161856.96</v>
          </cell>
          <cell r="U1296">
            <v>-182089.08</v>
          </cell>
          <cell r="V1296">
            <v>-202321.2</v>
          </cell>
          <cell r="W1296">
            <v>-222553.32</v>
          </cell>
          <cell r="X1296">
            <v>-242785.44</v>
          </cell>
          <cell r="Y1296">
            <v>-182695.02</v>
          </cell>
          <cell r="Z1296">
            <v>-28106.92</v>
          </cell>
          <cell r="AA1296">
            <v>-42160.38</v>
          </cell>
          <cell r="AB1296">
            <v>-56213.84</v>
          </cell>
          <cell r="AC1296">
            <v>-70267.3</v>
          </cell>
        </row>
        <row r="1297">
          <cell r="R1297">
            <v>-121392.72</v>
          </cell>
          <cell r="S1297">
            <v>-141624.84</v>
          </cell>
          <cell r="T1297">
            <v>-161856.96</v>
          </cell>
          <cell r="U1297">
            <v>-182089.08</v>
          </cell>
          <cell r="V1297">
            <v>-202321.2</v>
          </cell>
          <cell r="W1297">
            <v>-222553.32</v>
          </cell>
          <cell r="X1297">
            <v>-242785.44</v>
          </cell>
          <cell r="Y1297">
            <v>-182695.02</v>
          </cell>
          <cell r="Z1297">
            <v>-28106.92</v>
          </cell>
          <cell r="AA1297">
            <v>-42160.38</v>
          </cell>
          <cell r="AB1297">
            <v>-56213.84</v>
          </cell>
          <cell r="AC1297">
            <v>-70267.3</v>
          </cell>
        </row>
        <row r="1298">
          <cell r="R1298">
            <v>-20630.4</v>
          </cell>
          <cell r="S1298">
            <v>-24068.8</v>
          </cell>
          <cell r="T1298">
            <v>-27507.2</v>
          </cell>
          <cell r="U1298">
            <v>-30945.6</v>
          </cell>
          <cell r="V1298">
            <v>-34384</v>
          </cell>
          <cell r="W1298">
            <v>-37822.4</v>
          </cell>
          <cell r="X1298">
            <v>-41260.8</v>
          </cell>
          <cell r="Y1298">
            <v>-53337.02</v>
          </cell>
          <cell r="Z1298">
            <v>-8205.7</v>
          </cell>
          <cell r="AA1298">
            <v>-12308.55</v>
          </cell>
          <cell r="AB1298">
            <v>-16411.4</v>
          </cell>
          <cell r="AC1298">
            <v>-20514.25</v>
          </cell>
        </row>
        <row r="1299">
          <cell r="R1299">
            <v>-20630.4</v>
          </cell>
          <cell r="S1299">
            <v>-24068.8</v>
          </cell>
          <cell r="T1299">
            <v>-27507.2</v>
          </cell>
          <cell r="U1299">
            <v>-30945.6</v>
          </cell>
          <cell r="V1299">
            <v>-34384</v>
          </cell>
          <cell r="W1299">
            <v>-37822.4</v>
          </cell>
          <cell r="X1299">
            <v>-41260.8</v>
          </cell>
          <cell r="Y1299">
            <v>-53337.01</v>
          </cell>
          <cell r="Z1299">
            <v>-8205.7</v>
          </cell>
          <cell r="AA1299">
            <v>-12308.55</v>
          </cell>
          <cell r="AB1299">
            <v>-16411.4</v>
          </cell>
          <cell r="AC1299">
            <v>-20514.25</v>
          </cell>
        </row>
        <row r="1300">
          <cell r="R1300">
            <v>-43302.48</v>
          </cell>
          <cell r="S1300">
            <v>-50519.56</v>
          </cell>
          <cell r="T1300">
            <v>-57736.64</v>
          </cell>
          <cell r="U1300">
            <v>-64953.72</v>
          </cell>
          <cell r="V1300">
            <v>-72170.8</v>
          </cell>
          <cell r="W1300">
            <v>-79387.88</v>
          </cell>
          <cell r="X1300">
            <v>-86604.96</v>
          </cell>
          <cell r="Y1300">
            <v>0</v>
          </cell>
          <cell r="Z1300">
            <v>0</v>
          </cell>
          <cell r="AA1300">
            <v>0</v>
          </cell>
          <cell r="AB1300">
            <v>0</v>
          </cell>
          <cell r="AC1300">
            <v>0</v>
          </cell>
        </row>
        <row r="1301">
          <cell r="R1301">
            <v>0</v>
          </cell>
          <cell r="S1301">
            <v>0</v>
          </cell>
          <cell r="T1301">
            <v>0</v>
          </cell>
          <cell r="U1301">
            <v>0</v>
          </cell>
          <cell r="V1301">
            <v>0</v>
          </cell>
          <cell r="W1301">
            <v>0</v>
          </cell>
          <cell r="X1301">
            <v>0</v>
          </cell>
          <cell r="Y1301">
            <v>0</v>
          </cell>
          <cell r="Z1301">
            <v>0</v>
          </cell>
          <cell r="AA1301">
            <v>0</v>
          </cell>
          <cell r="AB1301">
            <v>0</v>
          </cell>
          <cell r="AC1301">
            <v>0</v>
          </cell>
        </row>
        <row r="1302">
          <cell r="R1302">
            <v>-1105798.89</v>
          </cell>
          <cell r="S1302">
            <v>-1105798.89</v>
          </cell>
          <cell r="T1302">
            <v>-1143255.65</v>
          </cell>
          <cell r="U1302">
            <v>-1143255.65</v>
          </cell>
          <cell r="V1302">
            <v>-1143255.65</v>
          </cell>
          <cell r="W1302">
            <v>-1224133.9</v>
          </cell>
          <cell r="X1302">
            <v>-1224133.9</v>
          </cell>
          <cell r="Y1302">
            <v>-1224133.9</v>
          </cell>
          <cell r="Z1302">
            <v>-1374155.37</v>
          </cell>
          <cell r="AA1302">
            <v>-1374155.37</v>
          </cell>
          <cell r="AB1302">
            <v>-1374155.37</v>
          </cell>
          <cell r="AC1302">
            <v>-1601576.15</v>
          </cell>
        </row>
        <row r="1303">
          <cell r="R1303">
            <v>0</v>
          </cell>
          <cell r="S1303">
            <v>0</v>
          </cell>
          <cell r="T1303">
            <v>0</v>
          </cell>
          <cell r="U1303">
            <v>0</v>
          </cell>
          <cell r="V1303">
            <v>0</v>
          </cell>
          <cell r="W1303">
            <v>0</v>
          </cell>
          <cell r="X1303">
            <v>0</v>
          </cell>
          <cell r="Y1303">
            <v>0</v>
          </cell>
          <cell r="Z1303">
            <v>0</v>
          </cell>
          <cell r="AA1303">
            <v>0</v>
          </cell>
          <cell r="AB1303">
            <v>0</v>
          </cell>
          <cell r="AC1303">
            <v>0</v>
          </cell>
        </row>
        <row r="1304">
          <cell r="R1304">
            <v>123117.23</v>
          </cell>
          <cell r="S1304">
            <v>125814.83</v>
          </cell>
          <cell r="T1304">
            <v>0</v>
          </cell>
          <cell r="U1304">
            <v>0</v>
          </cell>
          <cell r="V1304">
            <v>0</v>
          </cell>
          <cell r="W1304">
            <v>0</v>
          </cell>
          <cell r="X1304">
            <v>0</v>
          </cell>
          <cell r="Y1304">
            <v>0</v>
          </cell>
          <cell r="Z1304">
            <v>-3738.9</v>
          </cell>
          <cell r="AA1304">
            <v>0</v>
          </cell>
          <cell r="AB1304">
            <v>0</v>
          </cell>
          <cell r="AC1304">
            <v>-91461.49</v>
          </cell>
        </row>
        <row r="1305">
          <cell r="R1305">
            <v>-133332</v>
          </cell>
          <cell r="S1305">
            <v>-166665</v>
          </cell>
          <cell r="T1305">
            <v>-199998</v>
          </cell>
          <cell r="U1305">
            <v>-233331</v>
          </cell>
          <cell r="V1305">
            <v>-266664</v>
          </cell>
          <cell r="W1305">
            <v>-299997</v>
          </cell>
          <cell r="X1305">
            <v>-333330</v>
          </cell>
          <cell r="Y1305">
            <v>-240545</v>
          </cell>
          <cell r="Z1305">
            <v>0</v>
          </cell>
          <cell r="AA1305">
            <v>-29167</v>
          </cell>
          <cell r="AB1305">
            <v>-58334</v>
          </cell>
          <cell r="AC1305">
            <v>-87501</v>
          </cell>
        </row>
        <row r="1306">
          <cell r="R1306">
            <v>-190511</v>
          </cell>
          <cell r="S1306">
            <v>-190511</v>
          </cell>
          <cell r="T1306">
            <v>-189683.11</v>
          </cell>
          <cell r="U1306">
            <v>-188846.94</v>
          </cell>
          <cell r="V1306">
            <v>-188002.41</v>
          </cell>
          <cell r="W1306">
            <v>-187149.43</v>
          </cell>
          <cell r="X1306">
            <v>-186287.92</v>
          </cell>
          <cell r="Y1306">
            <v>-185417.8</v>
          </cell>
          <cell r="Z1306">
            <v>-184538.98</v>
          </cell>
          <cell r="AA1306">
            <v>-183651.37</v>
          </cell>
          <cell r="AB1306">
            <v>-182754.88</v>
          </cell>
          <cell r="AC1306">
            <v>-181849.43</v>
          </cell>
        </row>
        <row r="1307">
          <cell r="R1307">
            <v>-1380184</v>
          </cell>
          <cell r="S1307">
            <v>-1558391</v>
          </cell>
          <cell r="T1307">
            <v>-1785412</v>
          </cell>
          <cell r="U1307">
            <v>-676432.27</v>
          </cell>
          <cell r="V1307">
            <v>-756886.27</v>
          </cell>
          <cell r="W1307">
            <v>-826849.27</v>
          </cell>
          <cell r="X1307">
            <v>-879956.27</v>
          </cell>
          <cell r="Y1307">
            <v>-929170.27</v>
          </cell>
          <cell r="Z1307">
            <v>-985706.27</v>
          </cell>
          <cell r="AA1307">
            <v>-1068406.27</v>
          </cell>
          <cell r="AB1307">
            <v>-1228158.27</v>
          </cell>
          <cell r="AC1307">
            <v>-1444267.27</v>
          </cell>
        </row>
        <row r="1308">
          <cell r="R1308">
            <v>-1436307.72</v>
          </cell>
          <cell r="S1308">
            <v>-734368.43</v>
          </cell>
          <cell r="T1308">
            <v>-807453.43</v>
          </cell>
          <cell r="U1308">
            <v>-880581.09</v>
          </cell>
          <cell r="V1308">
            <v>-953668.51</v>
          </cell>
          <cell r="W1308">
            <v>-1027076.1</v>
          </cell>
          <cell r="X1308">
            <v>-1100900.29</v>
          </cell>
          <cell r="Y1308">
            <v>-1185278.72</v>
          </cell>
          <cell r="Z1308">
            <v>-1259440.06</v>
          </cell>
          <cell r="AA1308">
            <v>-1334189.59</v>
          </cell>
          <cell r="AB1308">
            <v>-1408700.21</v>
          </cell>
          <cell r="AC1308">
            <v>-851504.11</v>
          </cell>
        </row>
        <row r="1309">
          <cell r="Z1309">
            <v>-384889.2</v>
          </cell>
          <cell r="AA1309">
            <v>-697595.43</v>
          </cell>
          <cell r="AB1309">
            <v>-367087.79</v>
          </cell>
          <cell r="AC1309">
            <v>-380519.56</v>
          </cell>
        </row>
        <row r="1310">
          <cell r="R1310">
            <v>-728280.11</v>
          </cell>
          <cell r="S1310">
            <v>-724292.86</v>
          </cell>
          <cell r="T1310">
            <v>-719757.95</v>
          </cell>
          <cell r="U1310">
            <v>-714621.02</v>
          </cell>
          <cell r="V1310">
            <v>-712930.35</v>
          </cell>
          <cell r="W1310">
            <v>-706910.03</v>
          </cell>
          <cell r="X1310">
            <v>-702589.57</v>
          </cell>
          <cell r="Y1310">
            <v>-685860.49</v>
          </cell>
          <cell r="Z1310">
            <v>-681140.53</v>
          </cell>
          <cell r="AA1310">
            <v>-674884.54</v>
          </cell>
          <cell r="AB1310">
            <v>-672517.82</v>
          </cell>
          <cell r="AC1310">
            <v>-672517.82</v>
          </cell>
        </row>
        <row r="1311">
          <cell r="R1311">
            <v>-298241.32</v>
          </cell>
          <cell r="S1311">
            <v>-298241.32</v>
          </cell>
          <cell r="T1311">
            <v>-60661.32</v>
          </cell>
          <cell r="U1311">
            <v>-82819.05</v>
          </cell>
          <cell r="V1311">
            <v>-82756.95</v>
          </cell>
          <cell r="W1311">
            <v>-125457.74</v>
          </cell>
          <cell r="X1311">
            <v>-145204.01</v>
          </cell>
          <cell r="Y1311">
            <v>-166496.2</v>
          </cell>
          <cell r="Z1311">
            <v>-186752.96</v>
          </cell>
          <cell r="AA1311">
            <v>-135158.64</v>
          </cell>
          <cell r="AB1311">
            <v>-157733.22</v>
          </cell>
          <cell r="AC1311">
            <v>-441980.04</v>
          </cell>
        </row>
        <row r="1312">
          <cell r="R1312">
            <v>0</v>
          </cell>
          <cell r="S1312">
            <v>0</v>
          </cell>
          <cell r="T1312">
            <v>0</v>
          </cell>
          <cell r="U1312">
            <v>0</v>
          </cell>
          <cell r="V1312">
            <v>0</v>
          </cell>
          <cell r="W1312">
            <v>0</v>
          </cell>
          <cell r="X1312">
            <v>0</v>
          </cell>
          <cell r="Y1312">
            <v>0</v>
          </cell>
          <cell r="Z1312">
            <v>0</v>
          </cell>
          <cell r="AA1312">
            <v>0</v>
          </cell>
          <cell r="AB1312">
            <v>0</v>
          </cell>
          <cell r="AC1312">
            <v>0</v>
          </cell>
        </row>
        <row r="1313">
          <cell r="R1313">
            <v>0</v>
          </cell>
          <cell r="S1313">
            <v>0</v>
          </cell>
          <cell r="T1313">
            <v>0</v>
          </cell>
          <cell r="U1313">
            <v>0</v>
          </cell>
          <cell r="V1313">
            <v>0</v>
          </cell>
          <cell r="W1313">
            <v>0</v>
          </cell>
          <cell r="X1313">
            <v>0</v>
          </cell>
          <cell r="Y1313">
            <v>0</v>
          </cell>
          <cell r="Z1313">
            <v>0</v>
          </cell>
          <cell r="AA1313">
            <v>0</v>
          </cell>
          <cell r="AB1313">
            <v>0</v>
          </cell>
          <cell r="AC1313">
            <v>0</v>
          </cell>
        </row>
        <row r="1314">
          <cell r="R1314">
            <v>0</v>
          </cell>
          <cell r="S1314">
            <v>0</v>
          </cell>
          <cell r="T1314">
            <v>0</v>
          </cell>
          <cell r="U1314">
            <v>0</v>
          </cell>
          <cell r="V1314">
            <v>0</v>
          </cell>
          <cell r="W1314">
            <v>0</v>
          </cell>
          <cell r="X1314">
            <v>0</v>
          </cell>
          <cell r="Y1314">
            <v>0</v>
          </cell>
          <cell r="Z1314">
            <v>0</v>
          </cell>
          <cell r="AA1314">
            <v>0</v>
          </cell>
          <cell r="AB1314">
            <v>0</v>
          </cell>
          <cell r="AC1314">
            <v>0</v>
          </cell>
        </row>
        <row r="1315">
          <cell r="R1315">
            <v>0</v>
          </cell>
          <cell r="S1315">
            <v>0</v>
          </cell>
          <cell r="T1315">
            <v>0</v>
          </cell>
          <cell r="U1315">
            <v>0</v>
          </cell>
          <cell r="V1315">
            <v>0</v>
          </cell>
          <cell r="W1315">
            <v>0</v>
          </cell>
          <cell r="X1315">
            <v>0</v>
          </cell>
          <cell r="Y1315">
            <v>0</v>
          </cell>
          <cell r="Z1315">
            <v>0</v>
          </cell>
          <cell r="AA1315">
            <v>0</v>
          </cell>
          <cell r="AB1315">
            <v>0</v>
          </cell>
          <cell r="AC1315">
            <v>0</v>
          </cell>
        </row>
        <row r="1316">
          <cell r="R1316">
            <v>0</v>
          </cell>
          <cell r="S1316">
            <v>0</v>
          </cell>
          <cell r="T1316">
            <v>0</v>
          </cell>
          <cell r="U1316">
            <v>0</v>
          </cell>
          <cell r="V1316">
            <v>0</v>
          </cell>
          <cell r="W1316">
            <v>0</v>
          </cell>
          <cell r="X1316">
            <v>0</v>
          </cell>
          <cell r="Y1316">
            <v>0</v>
          </cell>
          <cell r="Z1316">
            <v>0</v>
          </cell>
          <cell r="AA1316">
            <v>0</v>
          </cell>
          <cell r="AB1316">
            <v>0</v>
          </cell>
          <cell r="AC1316">
            <v>0</v>
          </cell>
        </row>
        <row r="1317">
          <cell r="R1317">
            <v>0</v>
          </cell>
          <cell r="S1317">
            <v>0</v>
          </cell>
          <cell r="T1317">
            <v>0</v>
          </cell>
          <cell r="U1317">
            <v>0</v>
          </cell>
          <cell r="V1317">
            <v>0</v>
          </cell>
          <cell r="W1317">
            <v>0</v>
          </cell>
          <cell r="X1317">
            <v>0</v>
          </cell>
          <cell r="Y1317">
            <v>0</v>
          </cell>
          <cell r="Z1317">
            <v>0</v>
          </cell>
          <cell r="AA1317">
            <v>0</v>
          </cell>
          <cell r="AB1317">
            <v>0</v>
          </cell>
          <cell r="AC1317">
            <v>0</v>
          </cell>
        </row>
        <row r="1318">
          <cell r="R1318">
            <v>-241544</v>
          </cell>
          <cell r="S1318">
            <v>-87944</v>
          </cell>
          <cell r="T1318">
            <v>-1606812</v>
          </cell>
          <cell r="U1318">
            <v>-1606812</v>
          </cell>
          <cell r="V1318">
            <v>-1390796</v>
          </cell>
          <cell r="W1318">
            <v>0</v>
          </cell>
          <cell r="X1318">
            <v>0</v>
          </cell>
          <cell r="Y1318">
            <v>0</v>
          </cell>
          <cell r="Z1318">
            <v>0</v>
          </cell>
          <cell r="AA1318">
            <v>0</v>
          </cell>
          <cell r="AB1318">
            <v>0</v>
          </cell>
          <cell r="AC1318">
            <v>0</v>
          </cell>
        </row>
        <row r="1319">
          <cell r="R1319">
            <v>0</v>
          </cell>
          <cell r="S1319">
            <v>0</v>
          </cell>
          <cell r="T1319">
            <v>0</v>
          </cell>
          <cell r="U1319">
            <v>0</v>
          </cell>
          <cell r="V1319">
            <v>0</v>
          </cell>
          <cell r="W1319">
            <v>0</v>
          </cell>
          <cell r="X1319">
            <v>0</v>
          </cell>
          <cell r="Y1319">
            <v>0</v>
          </cell>
          <cell r="Z1319">
            <v>0</v>
          </cell>
          <cell r="AA1319">
            <v>0</v>
          </cell>
          <cell r="AB1319">
            <v>0</v>
          </cell>
          <cell r="AC1319">
            <v>0</v>
          </cell>
        </row>
        <row r="1320">
          <cell r="R1320">
            <v>-3250409</v>
          </cell>
          <cell r="S1320">
            <v>-3250409</v>
          </cell>
          <cell r="T1320">
            <v>0</v>
          </cell>
          <cell r="U1320">
            <v>0</v>
          </cell>
          <cell r="V1320">
            <v>0</v>
          </cell>
          <cell r="W1320">
            <v>0</v>
          </cell>
          <cell r="X1320">
            <v>0</v>
          </cell>
          <cell r="Y1320">
            <v>0</v>
          </cell>
          <cell r="Z1320">
            <v>0</v>
          </cell>
          <cell r="AA1320">
            <v>0</v>
          </cell>
          <cell r="AB1320">
            <v>0</v>
          </cell>
          <cell r="AC1320">
            <v>-11886359</v>
          </cell>
        </row>
        <row r="1321">
          <cell r="Z1321">
            <v>-4270080</v>
          </cell>
          <cell r="AA1321">
            <v>-4270080</v>
          </cell>
          <cell r="AB1321">
            <v>-4270080</v>
          </cell>
          <cell r="AC1321">
            <v>-7374556</v>
          </cell>
        </row>
        <row r="1322">
          <cell r="AC1322">
            <v>-249455</v>
          </cell>
        </row>
        <row r="1323">
          <cell r="R1323">
            <v>-633689.45</v>
          </cell>
          <cell r="S1323">
            <v>-633689.45</v>
          </cell>
          <cell r="T1323">
            <v>-633689.45</v>
          </cell>
          <cell r="U1323">
            <v>-633689.45</v>
          </cell>
          <cell r="V1323">
            <v>-621574.3</v>
          </cell>
          <cell r="W1323">
            <v>-617568.47</v>
          </cell>
          <cell r="X1323">
            <v>-617568.47</v>
          </cell>
          <cell r="Y1323">
            <v>-617568.47</v>
          </cell>
          <cell r="Z1323">
            <v>-617568.47</v>
          </cell>
          <cell r="AA1323">
            <v>-535861.12</v>
          </cell>
          <cell r="AB1323">
            <v>-182310.17</v>
          </cell>
          <cell r="AC1323">
            <v>-64818.9</v>
          </cell>
        </row>
        <row r="1324">
          <cell r="R1324">
            <v>-1563239.74</v>
          </cell>
          <cell r="S1324">
            <v>-1517922.89</v>
          </cell>
          <cell r="T1324">
            <v>-821160.96</v>
          </cell>
          <cell r="U1324">
            <v>-821160.96</v>
          </cell>
          <cell r="V1324">
            <v>-673008.26</v>
          </cell>
          <cell r="W1324">
            <v>-650955.26</v>
          </cell>
          <cell r="X1324">
            <v>-650955.26</v>
          </cell>
          <cell r="Y1324">
            <v>-650955.26</v>
          </cell>
          <cell r="Z1324">
            <v>-605272.26</v>
          </cell>
          <cell r="AA1324">
            <v>-605272.26</v>
          </cell>
          <cell r="AB1324">
            <v>-596792.31</v>
          </cell>
          <cell r="AC1324">
            <v>-570451.21</v>
          </cell>
        </row>
        <row r="1325">
          <cell r="R1325">
            <v>-309384.17</v>
          </cell>
          <cell r="S1325">
            <v>-309384.17</v>
          </cell>
          <cell r="T1325">
            <v>-309384.17</v>
          </cell>
          <cell r="U1325">
            <v>-309384.17</v>
          </cell>
          <cell r="V1325">
            <v>-279297</v>
          </cell>
          <cell r="W1325">
            <v>-279297</v>
          </cell>
          <cell r="X1325">
            <v>-279297</v>
          </cell>
          <cell r="Y1325">
            <v>-279297</v>
          </cell>
          <cell r="Z1325">
            <v>-255008</v>
          </cell>
          <cell r="AA1325">
            <v>-255008</v>
          </cell>
          <cell r="AB1325">
            <v>-255008</v>
          </cell>
          <cell r="AC1325">
            <v>-241756</v>
          </cell>
        </row>
        <row r="1326">
          <cell r="R1326">
            <v>0</v>
          </cell>
          <cell r="S1326">
            <v>0</v>
          </cell>
          <cell r="T1326">
            <v>0</v>
          </cell>
          <cell r="U1326">
            <v>0</v>
          </cell>
          <cell r="V1326">
            <v>0</v>
          </cell>
          <cell r="W1326">
            <v>0</v>
          </cell>
          <cell r="X1326">
            <v>0</v>
          </cell>
          <cell r="Y1326">
            <v>0</v>
          </cell>
          <cell r="Z1326">
            <v>0</v>
          </cell>
          <cell r="AA1326">
            <v>0</v>
          </cell>
          <cell r="AB1326">
            <v>0</v>
          </cell>
          <cell r="AC1326">
            <v>0</v>
          </cell>
        </row>
        <row r="1327">
          <cell r="R1327">
            <v>0</v>
          </cell>
          <cell r="S1327">
            <v>0</v>
          </cell>
          <cell r="T1327">
            <v>0</v>
          </cell>
          <cell r="U1327">
            <v>0</v>
          </cell>
          <cell r="V1327">
            <v>0</v>
          </cell>
          <cell r="W1327">
            <v>0</v>
          </cell>
          <cell r="X1327">
            <v>0</v>
          </cell>
          <cell r="Y1327">
            <v>0</v>
          </cell>
          <cell r="Z1327">
            <v>0</v>
          </cell>
          <cell r="AA1327">
            <v>0</v>
          </cell>
          <cell r="AB1327">
            <v>0</v>
          </cell>
          <cell r="AC1327">
            <v>0</v>
          </cell>
        </row>
        <row r="1328">
          <cell r="R1328">
            <v>0</v>
          </cell>
          <cell r="S1328">
            <v>0</v>
          </cell>
          <cell r="T1328">
            <v>0</v>
          </cell>
          <cell r="U1328">
            <v>0</v>
          </cell>
          <cell r="V1328">
            <v>0</v>
          </cell>
          <cell r="W1328">
            <v>0</v>
          </cell>
          <cell r="X1328">
            <v>0</v>
          </cell>
          <cell r="Y1328">
            <v>0</v>
          </cell>
          <cell r="Z1328">
            <v>0</v>
          </cell>
          <cell r="AA1328">
            <v>0</v>
          </cell>
          <cell r="AB1328">
            <v>0</v>
          </cell>
          <cell r="AC1328">
            <v>0</v>
          </cell>
        </row>
        <row r="1329">
          <cell r="R1329">
            <v>0</v>
          </cell>
          <cell r="S1329">
            <v>0</v>
          </cell>
          <cell r="T1329">
            <v>0</v>
          </cell>
          <cell r="U1329">
            <v>0</v>
          </cell>
          <cell r="V1329">
            <v>0</v>
          </cell>
          <cell r="W1329">
            <v>0</v>
          </cell>
          <cell r="X1329">
            <v>0</v>
          </cell>
          <cell r="Y1329">
            <v>0</v>
          </cell>
          <cell r="Z1329">
            <v>0</v>
          </cell>
          <cell r="AA1329">
            <v>0</v>
          </cell>
          <cell r="AB1329">
            <v>0</v>
          </cell>
          <cell r="AC1329">
            <v>0</v>
          </cell>
        </row>
        <row r="1330">
          <cell r="R1330">
            <v>0</v>
          </cell>
          <cell r="S1330">
            <v>0</v>
          </cell>
          <cell r="T1330">
            <v>0</v>
          </cell>
          <cell r="U1330">
            <v>0</v>
          </cell>
          <cell r="V1330">
            <v>0</v>
          </cell>
          <cell r="W1330">
            <v>0</v>
          </cell>
          <cell r="X1330">
            <v>0</v>
          </cell>
          <cell r="Y1330">
            <v>0</v>
          </cell>
          <cell r="Z1330">
            <v>0</v>
          </cell>
          <cell r="AA1330">
            <v>0</v>
          </cell>
          <cell r="AB1330">
            <v>0</v>
          </cell>
          <cell r="AC1330">
            <v>0</v>
          </cell>
        </row>
        <row r="1331">
          <cell r="R1331">
            <v>0</v>
          </cell>
          <cell r="S1331">
            <v>0</v>
          </cell>
          <cell r="T1331">
            <v>0</v>
          </cell>
          <cell r="U1331">
            <v>0</v>
          </cell>
          <cell r="V1331">
            <v>0</v>
          </cell>
          <cell r="W1331">
            <v>0</v>
          </cell>
          <cell r="X1331">
            <v>0</v>
          </cell>
          <cell r="Y1331">
            <v>0</v>
          </cell>
          <cell r="Z1331">
            <v>0</v>
          </cell>
          <cell r="AA1331">
            <v>0</v>
          </cell>
          <cell r="AB1331">
            <v>0</v>
          </cell>
          <cell r="AC1331">
            <v>0</v>
          </cell>
        </row>
        <row r="1332">
          <cell r="R1332">
            <v>0</v>
          </cell>
          <cell r="S1332">
            <v>0</v>
          </cell>
          <cell r="T1332">
            <v>0</v>
          </cell>
          <cell r="U1332">
            <v>0</v>
          </cell>
          <cell r="V1332">
            <v>0</v>
          </cell>
          <cell r="W1332">
            <v>0</v>
          </cell>
          <cell r="X1332">
            <v>0</v>
          </cell>
          <cell r="Y1332">
            <v>0</v>
          </cell>
          <cell r="Z1332">
            <v>0</v>
          </cell>
          <cell r="AA1332">
            <v>0</v>
          </cell>
          <cell r="AB1332">
            <v>0</v>
          </cell>
          <cell r="AC1332">
            <v>0</v>
          </cell>
        </row>
        <row r="1333">
          <cell r="R1333">
            <v>0</v>
          </cell>
          <cell r="S1333">
            <v>0</v>
          </cell>
          <cell r="T1333">
            <v>0</v>
          </cell>
          <cell r="U1333">
            <v>0</v>
          </cell>
          <cell r="V1333">
            <v>0</v>
          </cell>
          <cell r="W1333">
            <v>0</v>
          </cell>
          <cell r="X1333">
            <v>0</v>
          </cell>
          <cell r="Y1333">
            <v>0</v>
          </cell>
          <cell r="Z1333">
            <v>12329.65</v>
          </cell>
          <cell r="AA1333">
            <v>23491</v>
          </cell>
          <cell r="AB1333">
            <v>0</v>
          </cell>
          <cell r="AC1333">
            <v>0</v>
          </cell>
        </row>
        <row r="1334">
          <cell r="R1334">
            <v>-18189975.36</v>
          </cell>
          <cell r="S1334">
            <v>-17592093.25</v>
          </cell>
          <cell r="T1334">
            <v>-17646484.95</v>
          </cell>
          <cell r="U1334">
            <v>-17485337.28</v>
          </cell>
          <cell r="V1334">
            <v>-17528490.64</v>
          </cell>
          <cell r="W1334">
            <v>-15724644.29</v>
          </cell>
          <cell r="X1334">
            <v>-15457306.5</v>
          </cell>
          <cell r="Y1334">
            <v>-14880467.7</v>
          </cell>
          <cell r="Z1334">
            <v>-14631133.94</v>
          </cell>
          <cell r="AA1334">
            <v>-14497274.62</v>
          </cell>
          <cell r="AB1334">
            <v>-14012969.27</v>
          </cell>
          <cell r="AC1334">
            <v>-12128774.5</v>
          </cell>
        </row>
        <row r="1335">
          <cell r="R1335">
            <v>-12735996.72</v>
          </cell>
          <cell r="S1335">
            <v>-12824137.74</v>
          </cell>
          <cell r="T1335">
            <v>-12773354.26</v>
          </cell>
          <cell r="U1335">
            <v>-12821872.05</v>
          </cell>
          <cell r="V1335">
            <v>-13379820.05</v>
          </cell>
          <cell r="W1335">
            <v>-13265358.9</v>
          </cell>
          <cell r="X1335">
            <v>-13260335.26</v>
          </cell>
          <cell r="Y1335">
            <v>-13108050.1</v>
          </cell>
          <cell r="Z1335">
            <v>-13297335.1</v>
          </cell>
          <cell r="AA1335">
            <v>-13270711.47</v>
          </cell>
          <cell r="AB1335">
            <v>-13270210.47</v>
          </cell>
          <cell r="AC1335">
            <v>-13275052.38</v>
          </cell>
        </row>
        <row r="1336">
          <cell r="R1336">
            <v>-473372.1</v>
          </cell>
          <cell r="S1336">
            <v>-469474.1</v>
          </cell>
          <cell r="T1336">
            <v>-465901.89</v>
          </cell>
          <cell r="U1336">
            <v>-462391.89</v>
          </cell>
          <cell r="V1336">
            <v>-462354.89</v>
          </cell>
          <cell r="W1336">
            <v>-459539.89</v>
          </cell>
          <cell r="X1336">
            <v>-383502.37</v>
          </cell>
          <cell r="Y1336">
            <v>-366424.95</v>
          </cell>
          <cell r="Z1336">
            <v>-402688.95</v>
          </cell>
          <cell r="AA1336">
            <v>-402226.95</v>
          </cell>
          <cell r="AB1336">
            <v>-403928.95</v>
          </cell>
          <cell r="AC1336">
            <v>-403738.95</v>
          </cell>
        </row>
        <row r="1337">
          <cell r="R1337">
            <v>-10000</v>
          </cell>
          <cell r="S1337">
            <v>-10000</v>
          </cell>
          <cell r="T1337">
            <v>-10000</v>
          </cell>
          <cell r="U1337">
            <v>-10000</v>
          </cell>
          <cell r="V1337">
            <v>-10000</v>
          </cell>
          <cell r="W1337">
            <v>-10000</v>
          </cell>
          <cell r="X1337">
            <v>-10000</v>
          </cell>
          <cell r="Y1337">
            <v>-10000</v>
          </cell>
          <cell r="Z1337">
            <v>-10000</v>
          </cell>
          <cell r="AA1337">
            <v>-10000</v>
          </cell>
          <cell r="AB1337">
            <v>-264786.73</v>
          </cell>
          <cell r="AC1337">
            <v>-10000</v>
          </cell>
        </row>
        <row r="1338">
          <cell r="R1338">
            <v>-16985.93</v>
          </cell>
          <cell r="S1338">
            <v>-16090.74</v>
          </cell>
          <cell r="T1338">
            <v>-14586.35</v>
          </cell>
          <cell r="U1338">
            <v>-32348.12</v>
          </cell>
          <cell r="V1338">
            <v>-68671.89</v>
          </cell>
          <cell r="W1338">
            <v>-69048.53</v>
          </cell>
          <cell r="X1338">
            <v>-65786.69</v>
          </cell>
          <cell r="Y1338">
            <v>-64169.71</v>
          </cell>
          <cell r="Z1338">
            <v>-72146.89</v>
          </cell>
          <cell r="AA1338">
            <v>-67917.92</v>
          </cell>
          <cell r="AB1338">
            <v>-67308.81</v>
          </cell>
          <cell r="AC1338">
            <v>-49150.83</v>
          </cell>
        </row>
        <row r="1339">
          <cell r="R1339">
            <v>-64228.41</v>
          </cell>
          <cell r="S1339">
            <v>-42929.55</v>
          </cell>
          <cell r="T1339">
            <v>-39260.91</v>
          </cell>
          <cell r="U1339">
            <v>-42100.46</v>
          </cell>
          <cell r="V1339">
            <v>-41295.21</v>
          </cell>
          <cell r="W1339">
            <v>-41295.21</v>
          </cell>
          <cell r="X1339">
            <v>-50128.18</v>
          </cell>
          <cell r="Y1339">
            <v>-41258.87</v>
          </cell>
          <cell r="Z1339">
            <v>-41258.87</v>
          </cell>
          <cell r="AA1339">
            <v>-43532.78</v>
          </cell>
          <cell r="AB1339">
            <v>-47238.93</v>
          </cell>
          <cell r="AC1339">
            <v>-45186.77</v>
          </cell>
        </row>
        <row r="1340">
          <cell r="R1340">
            <v>-1065808.22</v>
          </cell>
          <cell r="S1340">
            <v>-1137948.26</v>
          </cell>
          <cell r="T1340">
            <v>-1171979.02</v>
          </cell>
          <cell r="U1340">
            <v>-1265557.45</v>
          </cell>
          <cell r="V1340">
            <v>-1404275.98</v>
          </cell>
          <cell r="W1340">
            <v>-1596622.55</v>
          </cell>
          <cell r="X1340">
            <v>-1710816.49</v>
          </cell>
          <cell r="Y1340">
            <v>-1844291.41</v>
          </cell>
          <cell r="Z1340">
            <v>-1996784.21</v>
          </cell>
          <cell r="AA1340">
            <v>-2147805.5</v>
          </cell>
          <cell r="AB1340">
            <v>-2249743.57</v>
          </cell>
          <cell r="AC1340">
            <v>-2387874.35</v>
          </cell>
        </row>
        <row r="1341">
          <cell r="R1341">
            <v>-5421511.74</v>
          </cell>
          <cell r="S1341">
            <v>-6101329.86</v>
          </cell>
          <cell r="T1341">
            <v>-7075401.1</v>
          </cell>
          <cell r="U1341">
            <v>-7697446.6</v>
          </cell>
          <cell r="V1341">
            <v>-8935779.29</v>
          </cell>
          <cell r="W1341">
            <v>-9978540.65</v>
          </cell>
          <cell r="X1341">
            <v>-10965964.06</v>
          </cell>
          <cell r="Y1341">
            <v>-12410258.04</v>
          </cell>
          <cell r="Z1341">
            <v>-13478918.07</v>
          </cell>
          <cell r="AA1341">
            <v>-14647680.22</v>
          </cell>
          <cell r="AB1341">
            <v>-15512304.62</v>
          </cell>
          <cell r="AC1341">
            <v>-17556792.98</v>
          </cell>
        </row>
        <row r="1342">
          <cell r="R1342">
            <v>-1914378.37</v>
          </cell>
          <cell r="S1342">
            <v>-2049326.99</v>
          </cell>
          <cell r="T1342">
            <v>-2158000.24</v>
          </cell>
          <cell r="U1342">
            <v>-2270179.7</v>
          </cell>
          <cell r="V1342">
            <v>-2507281.53</v>
          </cell>
          <cell r="W1342">
            <v>-2694979</v>
          </cell>
          <cell r="X1342">
            <v>-3063329.16</v>
          </cell>
          <cell r="Y1342">
            <v>-3278135.94</v>
          </cell>
          <cell r="Z1342">
            <v>-3727999.34</v>
          </cell>
          <cell r="AA1342">
            <v>-3891721.93</v>
          </cell>
          <cell r="AB1342">
            <v>-3985165.2</v>
          </cell>
          <cell r="AC1342">
            <v>-4324671.38</v>
          </cell>
        </row>
        <row r="1343">
          <cell r="R1343">
            <v>-1659473.13</v>
          </cell>
          <cell r="S1343">
            <v>-1659473.13</v>
          </cell>
          <cell r="T1343">
            <v>-2307984.57</v>
          </cell>
          <cell r="U1343">
            <v>-2307984.57</v>
          </cell>
          <cell r="V1343">
            <v>-2307984.57</v>
          </cell>
          <cell r="W1343">
            <v>-2339549.3</v>
          </cell>
          <cell r="X1343">
            <v>-2445495.86</v>
          </cell>
          <cell r="Y1343">
            <v>-2445495.86</v>
          </cell>
          <cell r="Z1343">
            <v>-2445495.86</v>
          </cell>
          <cell r="AA1343">
            <v>-2445495.86</v>
          </cell>
          <cell r="AB1343">
            <v>-2445495.86</v>
          </cell>
          <cell r="AC1343">
            <v>-2446798.76</v>
          </cell>
        </row>
        <row r="1344">
          <cell r="R1344">
            <v>-256699</v>
          </cell>
          <cell r="S1344">
            <v>-256699</v>
          </cell>
          <cell r="T1344">
            <v>-472333</v>
          </cell>
          <cell r="U1344">
            <v>-472333</v>
          </cell>
          <cell r="V1344">
            <v>-589060.36</v>
          </cell>
          <cell r="W1344">
            <v>-722973.22</v>
          </cell>
          <cell r="X1344">
            <v>-816602.96</v>
          </cell>
          <cell r="Y1344">
            <v>-1253005.77</v>
          </cell>
          <cell r="Z1344">
            <v>-1183605.4</v>
          </cell>
          <cell r="AA1344">
            <v>-1392444.71</v>
          </cell>
          <cell r="AB1344">
            <v>-1608017.2</v>
          </cell>
          <cell r="AC1344">
            <v>-1767427.96</v>
          </cell>
        </row>
        <row r="1345">
          <cell r="R1345">
            <v>0</v>
          </cell>
          <cell r="S1345">
            <v>0</v>
          </cell>
          <cell r="T1345">
            <v>0</v>
          </cell>
          <cell r="U1345">
            <v>-196</v>
          </cell>
          <cell r="V1345">
            <v>-8405.11</v>
          </cell>
          <cell r="W1345">
            <v>-37577.2</v>
          </cell>
          <cell r="X1345">
            <v>-128494.87</v>
          </cell>
          <cell r="Y1345">
            <v>-212816.71</v>
          </cell>
          <cell r="Z1345">
            <v>-341208.97</v>
          </cell>
          <cell r="AA1345">
            <v>-401719.11</v>
          </cell>
          <cell r="AB1345">
            <v>-445904.4</v>
          </cell>
          <cell r="AC1345">
            <v>-1632994.77</v>
          </cell>
        </row>
        <row r="1346">
          <cell r="R1346">
            <v>-15482</v>
          </cell>
          <cell r="S1346">
            <v>-15482</v>
          </cell>
          <cell r="T1346">
            <v>-15482</v>
          </cell>
          <cell r="U1346">
            <v>-15482</v>
          </cell>
          <cell r="V1346">
            <v>-32696</v>
          </cell>
          <cell r="W1346">
            <v>-37744</v>
          </cell>
          <cell r="X1346">
            <v>-126799.52</v>
          </cell>
          <cell r="Y1346">
            <v>-137879.52</v>
          </cell>
          <cell r="Z1346">
            <v>-123034.52</v>
          </cell>
          <cell r="AA1346">
            <v>-162974.67</v>
          </cell>
          <cell r="AB1346">
            <v>-193065.9</v>
          </cell>
          <cell r="AC1346">
            <v>-232790.93</v>
          </cell>
        </row>
        <row r="1347">
          <cell r="R1347">
            <v>0</v>
          </cell>
          <cell r="S1347">
            <v>0</v>
          </cell>
          <cell r="T1347">
            <v>0</v>
          </cell>
          <cell r="U1347">
            <v>0</v>
          </cell>
          <cell r="V1347">
            <v>0</v>
          </cell>
          <cell r="W1347">
            <v>-347.74</v>
          </cell>
          <cell r="X1347">
            <v>-874.23</v>
          </cell>
          <cell r="Y1347">
            <v>-874.23</v>
          </cell>
          <cell r="Z1347">
            <v>-1204.91</v>
          </cell>
          <cell r="AA1347">
            <v>-1204.91</v>
          </cell>
          <cell r="AB1347">
            <v>-3558.26</v>
          </cell>
          <cell r="AC1347">
            <v>-6023.52</v>
          </cell>
        </row>
        <row r="1348">
          <cell r="R1348">
            <v>-5353</v>
          </cell>
          <cell r="S1348">
            <v>-5353</v>
          </cell>
          <cell r="T1348">
            <v>-5353</v>
          </cell>
          <cell r="U1348">
            <v>-5353</v>
          </cell>
          <cell r="V1348">
            <v>-5353</v>
          </cell>
          <cell r="W1348">
            <v>-5353</v>
          </cell>
          <cell r="X1348">
            <v>-1971</v>
          </cell>
          <cell r="Y1348">
            <v>-1971</v>
          </cell>
          <cell r="Z1348">
            <v>0</v>
          </cell>
          <cell r="AA1348">
            <v>0</v>
          </cell>
          <cell r="AB1348">
            <v>-496.43</v>
          </cell>
          <cell r="AC1348">
            <v>-496.43</v>
          </cell>
        </row>
        <row r="1349">
          <cell r="AC1349">
            <v>-338</v>
          </cell>
        </row>
        <row r="1350">
          <cell r="R1350">
            <v>-72461.78</v>
          </cell>
          <cell r="S1350">
            <v>-80766.65</v>
          </cell>
          <cell r="T1350">
            <v>-78081.01</v>
          </cell>
          <cell r="U1350">
            <v>-56868.3</v>
          </cell>
          <cell r="V1350">
            <v>-44885.27</v>
          </cell>
          <cell r="W1350">
            <v>-61815.47</v>
          </cell>
          <cell r="X1350">
            <v>-80192.41</v>
          </cell>
          <cell r="Y1350">
            <v>-80192.41</v>
          </cell>
          <cell r="Z1350">
            <v>-79375.19</v>
          </cell>
          <cell r="AA1350">
            <v>-87587.99</v>
          </cell>
          <cell r="AB1350">
            <v>-93697</v>
          </cell>
          <cell r="AC1350">
            <v>-88753.01</v>
          </cell>
        </row>
        <row r="1351">
          <cell r="R1351">
            <v>0</v>
          </cell>
          <cell r="S1351">
            <v>0</v>
          </cell>
          <cell r="T1351">
            <v>0</v>
          </cell>
          <cell r="U1351">
            <v>0</v>
          </cell>
          <cell r="V1351">
            <v>0</v>
          </cell>
          <cell r="W1351">
            <v>-100000</v>
          </cell>
          <cell r="X1351">
            <v>-100000</v>
          </cell>
          <cell r="Y1351">
            <v>-100000</v>
          </cell>
          <cell r="Z1351">
            <v>-100000</v>
          </cell>
          <cell r="AA1351">
            <v>-100000</v>
          </cell>
          <cell r="AB1351">
            <v>-100000</v>
          </cell>
          <cell r="AC1351">
            <v>-100000</v>
          </cell>
        </row>
        <row r="1352">
          <cell r="R1352">
            <v>-5000</v>
          </cell>
          <cell r="S1352">
            <v>-5000</v>
          </cell>
          <cell r="T1352">
            <v>-5000</v>
          </cell>
          <cell r="U1352">
            <v>-5000</v>
          </cell>
          <cell r="V1352">
            <v>-5000</v>
          </cell>
          <cell r="W1352">
            <v>-5000</v>
          </cell>
          <cell r="X1352">
            <v>-5000</v>
          </cell>
          <cell r="Y1352">
            <v>-5000</v>
          </cell>
          <cell r="Z1352">
            <v>-5000</v>
          </cell>
          <cell r="AA1352">
            <v>-5000</v>
          </cell>
          <cell r="AB1352">
            <v>-5000</v>
          </cell>
          <cell r="AC1352">
            <v>-5000</v>
          </cell>
        </row>
        <row r="1353">
          <cell r="R1353">
            <v>0</v>
          </cell>
          <cell r="S1353">
            <v>0</v>
          </cell>
          <cell r="T1353">
            <v>0</v>
          </cell>
          <cell r="U1353">
            <v>0</v>
          </cell>
          <cell r="V1353">
            <v>0</v>
          </cell>
          <cell r="W1353">
            <v>-1063000</v>
          </cell>
          <cell r="X1353">
            <v>-1063000</v>
          </cell>
          <cell r="Y1353">
            <v>-1063000</v>
          </cell>
          <cell r="Z1353">
            <v>-1063000</v>
          </cell>
          <cell r="AA1353">
            <v>-1063000</v>
          </cell>
          <cell r="AB1353">
            <v>-1063000</v>
          </cell>
          <cell r="AC1353">
            <v>-1063000</v>
          </cell>
        </row>
        <row r="1354">
          <cell r="R1354">
            <v>-36858472.4</v>
          </cell>
          <cell r="S1354">
            <v>-36691031.2</v>
          </cell>
          <cell r="T1354">
            <v>-38643885.74</v>
          </cell>
          <cell r="U1354">
            <v>-38511914.72</v>
          </cell>
          <cell r="V1354">
            <v>-38293868.69</v>
          </cell>
          <cell r="W1354">
            <v>-38353387.11</v>
          </cell>
          <cell r="X1354">
            <v>-38156539.41</v>
          </cell>
          <cell r="Y1354">
            <v>-37979256.25</v>
          </cell>
          <cell r="Z1354">
            <v>-38386125.88</v>
          </cell>
          <cell r="AA1354">
            <v>-38211678</v>
          </cell>
          <cell r="AB1354">
            <v>-38031985.19</v>
          </cell>
          <cell r="AC1354">
            <v>-39017906.73</v>
          </cell>
        </row>
        <row r="1355">
          <cell r="R1355">
            <v>0</v>
          </cell>
          <cell r="S1355">
            <v>0</v>
          </cell>
          <cell r="T1355">
            <v>0</v>
          </cell>
          <cell r="U1355">
            <v>0</v>
          </cell>
          <cell r="V1355">
            <v>0</v>
          </cell>
          <cell r="W1355">
            <v>0</v>
          </cell>
          <cell r="X1355">
            <v>0</v>
          </cell>
          <cell r="Y1355">
            <v>0</v>
          </cell>
          <cell r="Z1355">
            <v>0</v>
          </cell>
          <cell r="AA1355">
            <v>0</v>
          </cell>
          <cell r="AB1355">
            <v>0</v>
          </cell>
          <cell r="AC1355">
            <v>0</v>
          </cell>
        </row>
        <row r="1356">
          <cell r="R1356">
            <v>-431200</v>
          </cell>
          <cell r="S1356">
            <v>-431200</v>
          </cell>
          <cell r="T1356">
            <v>-588280</v>
          </cell>
          <cell r="U1356">
            <v>-736120</v>
          </cell>
          <cell r="V1356">
            <v>-816200</v>
          </cell>
          <cell r="W1356">
            <v>-816200</v>
          </cell>
          <cell r="X1356">
            <v>-816200</v>
          </cell>
          <cell r="Y1356">
            <v>-705544</v>
          </cell>
          <cell r="Z1356">
            <v>0</v>
          </cell>
          <cell r="AA1356">
            <v>0</v>
          </cell>
          <cell r="AB1356">
            <v>0</v>
          </cell>
          <cell r="AC1356">
            <v>0</v>
          </cell>
        </row>
        <row r="1357">
          <cell r="R1357">
            <v>-1117029.02</v>
          </cell>
          <cell r="S1357">
            <v>-843054.33</v>
          </cell>
          <cell r="T1357">
            <v>-1383654.19</v>
          </cell>
          <cell r="U1357">
            <v>-1151263.27</v>
          </cell>
          <cell r="V1357">
            <v>-1020505.98</v>
          </cell>
          <cell r="W1357">
            <v>-870968.73</v>
          </cell>
          <cell r="X1357">
            <v>-1485298.68</v>
          </cell>
          <cell r="Y1357">
            <v>-1230196.65</v>
          </cell>
          <cell r="Z1357">
            <v>-2359104.63</v>
          </cell>
          <cell r="AA1357">
            <v>-1944445.67</v>
          </cell>
          <cell r="AB1357">
            <v>-1404708.47</v>
          </cell>
          <cell r="AC1357">
            <v>-1342286</v>
          </cell>
        </row>
        <row r="1358">
          <cell r="R1358">
            <v>-10315533.56</v>
          </cell>
          <cell r="S1358">
            <v>-10164460.16</v>
          </cell>
          <cell r="T1358">
            <v>-10151463.28</v>
          </cell>
          <cell r="U1358">
            <v>-10136360.04</v>
          </cell>
          <cell r="V1358">
            <v>-10121292.16</v>
          </cell>
          <cell r="W1358">
            <v>-10106449.67</v>
          </cell>
          <cell r="X1358">
            <v>-10092313.68</v>
          </cell>
          <cell r="Y1358">
            <v>-10071949.44</v>
          </cell>
          <cell r="Z1358">
            <v>-10050743.7</v>
          </cell>
          <cell r="AA1358">
            <v>-10166910.7</v>
          </cell>
          <cell r="AB1358">
            <v>-10283077.7</v>
          </cell>
          <cell r="AC1358">
            <v>-10253868.56</v>
          </cell>
        </row>
        <row r="1359">
          <cell r="R1359">
            <v>-96764.93</v>
          </cell>
          <cell r="S1359">
            <v>-136696.28</v>
          </cell>
          <cell r="T1359">
            <v>-159390.33</v>
          </cell>
          <cell r="U1359">
            <v>-196272.23</v>
          </cell>
          <cell r="V1359">
            <v>-233363.98</v>
          </cell>
          <cell r="W1359">
            <v>-276614.1</v>
          </cell>
          <cell r="X1359">
            <v>-311383.5</v>
          </cell>
          <cell r="Y1359">
            <v>-340809.14</v>
          </cell>
          <cell r="Z1359">
            <v>-378681.05</v>
          </cell>
          <cell r="AA1359">
            <v>-432998.5</v>
          </cell>
          <cell r="AB1359">
            <v>-474792.81</v>
          </cell>
          <cell r="AC1359">
            <v>-565171.59</v>
          </cell>
        </row>
        <row r="1360">
          <cell r="R1360">
            <v>0</v>
          </cell>
          <cell r="S1360">
            <v>0</v>
          </cell>
          <cell r="T1360">
            <v>0</v>
          </cell>
          <cell r="U1360">
            <v>0</v>
          </cell>
          <cell r="V1360">
            <v>0</v>
          </cell>
          <cell r="W1360">
            <v>0</v>
          </cell>
          <cell r="X1360">
            <v>0</v>
          </cell>
          <cell r="Y1360">
            <v>0</v>
          </cell>
          <cell r="Z1360">
            <v>0</v>
          </cell>
          <cell r="AA1360">
            <v>0</v>
          </cell>
          <cell r="AB1360">
            <v>0</v>
          </cell>
          <cell r="AC1360">
            <v>0</v>
          </cell>
        </row>
        <row r="1361">
          <cell r="R1361">
            <v>1406.52</v>
          </cell>
          <cell r="S1361">
            <v>-7248</v>
          </cell>
          <cell r="T1361">
            <v>0</v>
          </cell>
          <cell r="U1361">
            <v>0</v>
          </cell>
          <cell r="V1361">
            <v>0</v>
          </cell>
          <cell r="W1361">
            <v>0</v>
          </cell>
          <cell r="X1361">
            <v>0</v>
          </cell>
          <cell r="Y1361">
            <v>0</v>
          </cell>
          <cell r="Z1361">
            <v>0</v>
          </cell>
          <cell r="AA1361">
            <v>0</v>
          </cell>
          <cell r="AB1361">
            <v>0</v>
          </cell>
          <cell r="AC1361">
            <v>0</v>
          </cell>
        </row>
        <row r="1362">
          <cell r="R1362">
            <v>0</v>
          </cell>
          <cell r="S1362">
            <v>0</v>
          </cell>
          <cell r="T1362">
            <v>0</v>
          </cell>
          <cell r="U1362">
            <v>0</v>
          </cell>
          <cell r="V1362">
            <v>0</v>
          </cell>
          <cell r="W1362">
            <v>0</v>
          </cell>
          <cell r="X1362">
            <v>0</v>
          </cell>
          <cell r="Y1362">
            <v>0</v>
          </cell>
          <cell r="Z1362">
            <v>0</v>
          </cell>
          <cell r="AA1362">
            <v>0</v>
          </cell>
          <cell r="AB1362">
            <v>0</v>
          </cell>
          <cell r="AC1362">
            <v>0</v>
          </cell>
        </row>
        <row r="1363">
          <cell r="R1363">
            <v>0</v>
          </cell>
          <cell r="S1363">
            <v>0</v>
          </cell>
          <cell r="T1363">
            <v>0</v>
          </cell>
          <cell r="U1363">
            <v>0</v>
          </cell>
          <cell r="V1363">
            <v>0</v>
          </cell>
          <cell r="W1363">
            <v>0</v>
          </cell>
          <cell r="X1363">
            <v>0</v>
          </cell>
          <cell r="Y1363">
            <v>0</v>
          </cell>
          <cell r="Z1363">
            <v>0</v>
          </cell>
          <cell r="AA1363">
            <v>0</v>
          </cell>
          <cell r="AB1363">
            <v>0</v>
          </cell>
          <cell r="AC1363">
            <v>0</v>
          </cell>
        </row>
        <row r="1364">
          <cell r="R1364">
            <v>-1090818.84</v>
          </cell>
          <cell r="S1364">
            <v>-1070580.76</v>
          </cell>
          <cell r="T1364">
            <v>-1045004</v>
          </cell>
          <cell r="U1364">
            <v>-1015734.54</v>
          </cell>
          <cell r="V1364">
            <v>-998234.54</v>
          </cell>
          <cell r="W1364">
            <v>-942379</v>
          </cell>
          <cell r="X1364">
            <v>-924879</v>
          </cell>
          <cell r="Y1364">
            <v>-907379</v>
          </cell>
          <cell r="Z1364">
            <v>-889879</v>
          </cell>
          <cell r="AA1364">
            <v>-872379</v>
          </cell>
          <cell r="AB1364">
            <v>-830226.25</v>
          </cell>
          <cell r="AC1364">
            <v>-923082</v>
          </cell>
        </row>
        <row r="1365">
          <cell r="R1365">
            <v>-17411000</v>
          </cell>
          <cell r="S1365">
            <v>-17411000</v>
          </cell>
          <cell r="T1365">
            <v>-17411928</v>
          </cell>
          <cell r="U1365">
            <v>-17411236</v>
          </cell>
          <cell r="V1365">
            <v>-17411236</v>
          </cell>
          <cell r="W1365">
            <v>-17411236</v>
          </cell>
          <cell r="X1365">
            <v>-17411236</v>
          </cell>
          <cell r="Y1365">
            <v>-17411236</v>
          </cell>
          <cell r="Z1365">
            <v>-17411236</v>
          </cell>
          <cell r="AA1365">
            <v>-17411236</v>
          </cell>
          <cell r="AB1365">
            <v>-17411236</v>
          </cell>
          <cell r="AC1365">
            <v>-15562000</v>
          </cell>
        </row>
        <row r="1366">
          <cell r="R1366">
            <v>-40198.51</v>
          </cell>
          <cell r="S1366">
            <v>-9048.83</v>
          </cell>
          <cell r="T1366">
            <v>-1351.4</v>
          </cell>
          <cell r="U1366">
            <v>-1351.4</v>
          </cell>
          <cell r="V1366">
            <v>-1351.4</v>
          </cell>
          <cell r="W1366">
            <v>-560.2</v>
          </cell>
          <cell r="X1366">
            <v>-560.2</v>
          </cell>
          <cell r="Y1366">
            <v>-560.2</v>
          </cell>
          <cell r="Z1366">
            <v>-1919</v>
          </cell>
          <cell r="AA1366">
            <v>-1919</v>
          </cell>
          <cell r="AB1366">
            <v>-1919</v>
          </cell>
          <cell r="AC1366">
            <v>-9140.12</v>
          </cell>
        </row>
        <row r="1367">
          <cell r="R1367">
            <v>-6013953.45</v>
          </cell>
          <cell r="S1367">
            <v>-6013043.45</v>
          </cell>
          <cell r="T1367">
            <v>-3056231.53</v>
          </cell>
          <cell r="U1367">
            <v>-3056231.53</v>
          </cell>
          <cell r="V1367">
            <v>-3056231.53</v>
          </cell>
          <cell r="W1367">
            <v>-3263767.53</v>
          </cell>
          <cell r="X1367">
            <v>-3263767.53</v>
          </cell>
          <cell r="Y1367">
            <v>-3263767.53</v>
          </cell>
          <cell r="Z1367">
            <v>-3663268.53</v>
          </cell>
          <cell r="AA1367">
            <v>-3663268.53</v>
          </cell>
          <cell r="AB1367">
            <v>-3663268.53</v>
          </cell>
          <cell r="AC1367">
            <v>-3177258.84</v>
          </cell>
        </row>
        <row r="1368">
          <cell r="R1368">
            <v>-66899.4</v>
          </cell>
          <cell r="S1368">
            <v>-55667.71</v>
          </cell>
          <cell r="T1368">
            <v>-66811.21</v>
          </cell>
          <cell r="U1368">
            <v>-66811.21</v>
          </cell>
          <cell r="V1368">
            <v>-66811.21</v>
          </cell>
          <cell r="W1368">
            <v>-66811.21</v>
          </cell>
          <cell r="X1368">
            <v>-66811.21</v>
          </cell>
          <cell r="Y1368">
            <v>-66811.21</v>
          </cell>
          <cell r="Z1368">
            <v>-66811.21</v>
          </cell>
          <cell r="AA1368">
            <v>-46235.66</v>
          </cell>
          <cell r="AB1368">
            <v>-168247.39</v>
          </cell>
          <cell r="AC1368">
            <v>-183183.74</v>
          </cell>
        </row>
        <row r="1369">
          <cell r="R1369">
            <v>0</v>
          </cell>
          <cell r="S1369">
            <v>0</v>
          </cell>
          <cell r="T1369">
            <v>0</v>
          </cell>
          <cell r="U1369">
            <v>0</v>
          </cell>
          <cell r="V1369">
            <v>0</v>
          </cell>
          <cell r="W1369">
            <v>0</v>
          </cell>
          <cell r="X1369">
            <v>0</v>
          </cell>
          <cell r="Y1369">
            <v>0</v>
          </cell>
          <cell r="Z1369">
            <v>0</v>
          </cell>
          <cell r="AA1369">
            <v>0</v>
          </cell>
          <cell r="AB1369">
            <v>0</v>
          </cell>
          <cell r="AC1369">
            <v>0</v>
          </cell>
        </row>
        <row r="1370">
          <cell r="R1370">
            <v>0</v>
          </cell>
          <cell r="S1370">
            <v>0</v>
          </cell>
          <cell r="T1370">
            <v>0</v>
          </cell>
          <cell r="U1370">
            <v>0</v>
          </cell>
          <cell r="V1370">
            <v>0</v>
          </cell>
          <cell r="W1370">
            <v>0</v>
          </cell>
          <cell r="X1370">
            <v>0</v>
          </cell>
          <cell r="Y1370">
            <v>0</v>
          </cell>
          <cell r="Z1370">
            <v>0</v>
          </cell>
          <cell r="AA1370">
            <v>0</v>
          </cell>
          <cell r="AB1370">
            <v>0</v>
          </cell>
          <cell r="AC1370">
            <v>0</v>
          </cell>
        </row>
        <row r="1371">
          <cell r="R1371">
            <v>-218226.01</v>
          </cell>
          <cell r="S1371">
            <v>-217080.18</v>
          </cell>
          <cell r="T1371">
            <v>-215934.35</v>
          </cell>
          <cell r="U1371">
            <v>-214788.52</v>
          </cell>
          <cell r="V1371">
            <v>-213642.69</v>
          </cell>
          <cell r="W1371">
            <v>-212496.86</v>
          </cell>
          <cell r="X1371">
            <v>-211351.03</v>
          </cell>
          <cell r="Y1371">
            <v>-210205.2</v>
          </cell>
          <cell r="Z1371">
            <v>-209059.37</v>
          </cell>
          <cell r="AA1371">
            <v>-207913.54</v>
          </cell>
          <cell r="AB1371">
            <v>-206767.71</v>
          </cell>
          <cell r="AC1371">
            <v>-205621.88</v>
          </cell>
        </row>
        <row r="1372">
          <cell r="R1372">
            <v>-4822250.82</v>
          </cell>
          <cell r="S1372">
            <v>-9176389.1</v>
          </cell>
          <cell r="T1372">
            <v>-9185741.93</v>
          </cell>
          <cell r="U1372">
            <v>-9211658.03</v>
          </cell>
          <cell r="V1372">
            <v>-9236869.55</v>
          </cell>
          <cell r="W1372">
            <v>-8266026.59</v>
          </cell>
          <cell r="X1372">
            <v>-2996400.91</v>
          </cell>
          <cell r="Y1372">
            <v>3436153.99</v>
          </cell>
          <cell r="Z1372">
            <v>0</v>
          </cell>
          <cell r="AA1372">
            <v>-16568.88</v>
          </cell>
          <cell r="AB1372">
            <v>20</v>
          </cell>
          <cell r="AC1372">
            <v>-220587.62</v>
          </cell>
        </row>
        <row r="1373">
          <cell r="R1373">
            <v>-540148</v>
          </cell>
          <cell r="S1373">
            <v>-540148</v>
          </cell>
          <cell r="T1373">
            <v>-1081667</v>
          </cell>
          <cell r="U1373">
            <v>-1081667</v>
          </cell>
          <cell r="V1373">
            <v>-1081667</v>
          </cell>
          <cell r="W1373">
            <v>-1755348</v>
          </cell>
          <cell r="X1373">
            <v>-1755348</v>
          </cell>
          <cell r="Y1373">
            <v>-1755348</v>
          </cell>
          <cell r="Z1373">
            <v>-2438439</v>
          </cell>
          <cell r="AA1373">
            <v>-2438439</v>
          </cell>
          <cell r="AB1373">
            <v>-2438439</v>
          </cell>
          <cell r="AC1373">
            <v>-2750182</v>
          </cell>
        </row>
        <row r="1374">
          <cell r="R1374">
            <v>0</v>
          </cell>
          <cell r="S1374">
            <v>0</v>
          </cell>
          <cell r="T1374">
            <v>0</v>
          </cell>
          <cell r="U1374">
            <v>0</v>
          </cell>
          <cell r="V1374">
            <v>0</v>
          </cell>
          <cell r="W1374">
            <v>0</v>
          </cell>
          <cell r="X1374">
            <v>0</v>
          </cell>
          <cell r="Y1374">
            <v>0</v>
          </cell>
          <cell r="Z1374">
            <v>0</v>
          </cell>
          <cell r="AA1374">
            <v>0</v>
          </cell>
          <cell r="AB1374">
            <v>0</v>
          </cell>
          <cell r="AC1374">
            <v>0</v>
          </cell>
        </row>
        <row r="1375">
          <cell r="R1375">
            <v>0</v>
          </cell>
          <cell r="S1375">
            <v>0</v>
          </cell>
          <cell r="T1375">
            <v>0</v>
          </cell>
          <cell r="U1375">
            <v>0</v>
          </cell>
          <cell r="V1375">
            <v>0</v>
          </cell>
          <cell r="W1375">
            <v>0</v>
          </cell>
          <cell r="X1375">
            <v>0</v>
          </cell>
          <cell r="Y1375">
            <v>0</v>
          </cell>
          <cell r="Z1375">
            <v>0</v>
          </cell>
          <cell r="AA1375">
            <v>0</v>
          </cell>
          <cell r="AB1375">
            <v>0</v>
          </cell>
          <cell r="AC1375">
            <v>0</v>
          </cell>
        </row>
        <row r="1376">
          <cell r="R1376">
            <v>0</v>
          </cell>
          <cell r="S1376">
            <v>0</v>
          </cell>
          <cell r="T1376">
            <v>0</v>
          </cell>
          <cell r="U1376">
            <v>0</v>
          </cell>
          <cell r="V1376">
            <v>0</v>
          </cell>
          <cell r="W1376">
            <v>0</v>
          </cell>
          <cell r="X1376">
            <v>0</v>
          </cell>
          <cell r="Y1376">
            <v>0</v>
          </cell>
          <cell r="Z1376">
            <v>0</v>
          </cell>
          <cell r="AA1376">
            <v>0</v>
          </cell>
          <cell r="AB1376">
            <v>0</v>
          </cell>
          <cell r="AC1376">
            <v>0</v>
          </cell>
        </row>
        <row r="1377">
          <cell r="R1377">
            <v>-13223800</v>
          </cell>
          <cell r="S1377">
            <v>-13077967</v>
          </cell>
          <cell r="T1377">
            <v>-12932134</v>
          </cell>
          <cell r="U1377">
            <v>-12786301</v>
          </cell>
          <cell r="V1377">
            <v>-12640468</v>
          </cell>
          <cell r="W1377">
            <v>-12494635</v>
          </cell>
          <cell r="X1377">
            <v>-12348802</v>
          </cell>
          <cell r="Y1377">
            <v>-12202969</v>
          </cell>
          <cell r="Z1377">
            <v>-12057136</v>
          </cell>
          <cell r="AA1377">
            <v>-11911303</v>
          </cell>
          <cell r="AB1377">
            <v>-11765470</v>
          </cell>
          <cell r="AC1377">
            <v>-11619637</v>
          </cell>
        </row>
        <row r="1378">
          <cell r="R1378">
            <v>-574.6</v>
          </cell>
          <cell r="S1378">
            <v>-574.6</v>
          </cell>
          <cell r="T1378">
            <v>-574.6</v>
          </cell>
          <cell r="U1378">
            <v>-574.6</v>
          </cell>
          <cell r="V1378">
            <v>-574.6</v>
          </cell>
          <cell r="W1378">
            <v>-9570.6</v>
          </cell>
          <cell r="X1378">
            <v>-9570.6</v>
          </cell>
          <cell r="Y1378">
            <v>-44768.88</v>
          </cell>
          <cell r="Z1378">
            <v>-44768.88</v>
          </cell>
          <cell r="AA1378">
            <v>-44768.88</v>
          </cell>
          <cell r="AB1378">
            <v>-44768.88</v>
          </cell>
          <cell r="AC1378">
            <v>-836.28</v>
          </cell>
        </row>
        <row r="1379">
          <cell r="R1379">
            <v>0</v>
          </cell>
          <cell r="S1379">
            <v>0</v>
          </cell>
          <cell r="T1379">
            <v>0</v>
          </cell>
          <cell r="U1379">
            <v>0</v>
          </cell>
          <cell r="V1379">
            <v>0</v>
          </cell>
          <cell r="W1379">
            <v>0</v>
          </cell>
          <cell r="X1379">
            <v>0</v>
          </cell>
          <cell r="Y1379">
            <v>0</v>
          </cell>
          <cell r="Z1379">
            <v>0</v>
          </cell>
          <cell r="AA1379">
            <v>0</v>
          </cell>
          <cell r="AB1379">
            <v>0</v>
          </cell>
          <cell r="AC1379">
            <v>0</v>
          </cell>
        </row>
        <row r="1380">
          <cell r="R1380">
            <v>0</v>
          </cell>
          <cell r="S1380">
            <v>0</v>
          </cell>
          <cell r="T1380">
            <v>0</v>
          </cell>
          <cell r="U1380">
            <v>0</v>
          </cell>
          <cell r="V1380">
            <v>0</v>
          </cell>
          <cell r="W1380">
            <v>0</v>
          </cell>
          <cell r="X1380">
            <v>0</v>
          </cell>
          <cell r="Y1380">
            <v>0</v>
          </cell>
          <cell r="Z1380">
            <v>0</v>
          </cell>
          <cell r="AA1380">
            <v>0</v>
          </cell>
          <cell r="AB1380">
            <v>0</v>
          </cell>
          <cell r="AC1380">
            <v>0</v>
          </cell>
        </row>
        <row r="1381">
          <cell r="R1381">
            <v>0</v>
          </cell>
          <cell r="S1381">
            <v>0</v>
          </cell>
          <cell r="T1381">
            <v>0</v>
          </cell>
          <cell r="U1381">
            <v>0</v>
          </cell>
          <cell r="V1381">
            <v>0</v>
          </cell>
          <cell r="W1381">
            <v>0</v>
          </cell>
          <cell r="X1381">
            <v>0</v>
          </cell>
          <cell r="Y1381">
            <v>0</v>
          </cell>
          <cell r="Z1381">
            <v>0</v>
          </cell>
          <cell r="AA1381">
            <v>0</v>
          </cell>
          <cell r="AB1381">
            <v>0</v>
          </cell>
          <cell r="AC1381">
            <v>0</v>
          </cell>
        </row>
        <row r="1382">
          <cell r="R1382">
            <v>0</v>
          </cell>
          <cell r="S1382">
            <v>0</v>
          </cell>
          <cell r="T1382">
            <v>0</v>
          </cell>
          <cell r="U1382">
            <v>0</v>
          </cell>
          <cell r="V1382">
            <v>0</v>
          </cell>
          <cell r="W1382">
            <v>0</v>
          </cell>
          <cell r="X1382">
            <v>0</v>
          </cell>
          <cell r="Y1382">
            <v>0</v>
          </cell>
          <cell r="Z1382">
            <v>0</v>
          </cell>
          <cell r="AA1382">
            <v>128464.68</v>
          </cell>
          <cell r="AB1382">
            <v>0</v>
          </cell>
          <cell r="AC1382">
            <v>0</v>
          </cell>
        </row>
        <row r="1383">
          <cell r="R1383">
            <v>0</v>
          </cell>
          <cell r="S1383">
            <v>0</v>
          </cell>
          <cell r="T1383">
            <v>0</v>
          </cell>
          <cell r="U1383">
            <v>0</v>
          </cell>
          <cell r="V1383">
            <v>0</v>
          </cell>
          <cell r="W1383">
            <v>0</v>
          </cell>
          <cell r="X1383">
            <v>0</v>
          </cell>
          <cell r="Y1383">
            <v>0</v>
          </cell>
          <cell r="Z1383">
            <v>0</v>
          </cell>
          <cell r="AA1383">
            <v>424.71</v>
          </cell>
          <cell r="AB1383">
            <v>424.71</v>
          </cell>
          <cell r="AC1383">
            <v>0</v>
          </cell>
        </row>
        <row r="1384">
          <cell r="R1384">
            <v>0</v>
          </cell>
          <cell r="S1384">
            <v>0</v>
          </cell>
          <cell r="T1384">
            <v>-620000</v>
          </cell>
          <cell r="U1384">
            <v>-1320000</v>
          </cell>
          <cell r="V1384">
            <v>-8820000</v>
          </cell>
          <cell r="W1384">
            <v>-5020000</v>
          </cell>
          <cell r="X1384">
            <v>-5720000</v>
          </cell>
          <cell r="Y1384">
            <v>-6720000</v>
          </cell>
          <cell r="Z1384">
            <v>-8520000</v>
          </cell>
          <cell r="AA1384">
            <v>-19670000</v>
          </cell>
          <cell r="AB1384">
            <v>-15220000</v>
          </cell>
          <cell r="AC1384">
            <v>-6170000</v>
          </cell>
        </row>
        <row r="1385">
          <cell r="R1385">
            <v>0</v>
          </cell>
          <cell r="S1385">
            <v>0</v>
          </cell>
          <cell r="T1385">
            <v>0</v>
          </cell>
          <cell r="U1385">
            <v>0</v>
          </cell>
          <cell r="V1385">
            <v>0</v>
          </cell>
          <cell r="W1385">
            <v>0</v>
          </cell>
          <cell r="X1385">
            <v>0</v>
          </cell>
          <cell r="Y1385">
            <v>0</v>
          </cell>
          <cell r="Z1385">
            <v>0</v>
          </cell>
          <cell r="AA1385">
            <v>0</v>
          </cell>
          <cell r="AB1385">
            <v>0</v>
          </cell>
          <cell r="AC1385">
            <v>0</v>
          </cell>
        </row>
        <row r="1386">
          <cell r="R1386">
            <v>0</v>
          </cell>
          <cell r="S1386">
            <v>2228153.92</v>
          </cell>
          <cell r="T1386">
            <v>0</v>
          </cell>
          <cell r="U1386">
            <v>7174783.54</v>
          </cell>
          <cell r="V1386">
            <v>-3471257.56</v>
          </cell>
          <cell r="W1386">
            <v>0</v>
          </cell>
          <cell r="X1386">
            <v>-2977126.19</v>
          </cell>
          <cell r="Y1386">
            <v>-6285661.34</v>
          </cell>
          <cell r="Z1386">
            <v>-9736237.65</v>
          </cell>
          <cell r="AA1386">
            <v>-10998663.21</v>
          </cell>
          <cell r="AB1386">
            <v>-8337819.54</v>
          </cell>
          <cell r="AC1386">
            <v>-2952355.38</v>
          </cell>
        </row>
        <row r="1387">
          <cell r="AB1387">
            <v>-150000</v>
          </cell>
          <cell r="AC1387">
            <v>-150000</v>
          </cell>
        </row>
        <row r="1388">
          <cell r="AC1388">
            <v>-2599393</v>
          </cell>
        </row>
        <row r="1389">
          <cell r="R1389">
            <v>-11659563.32</v>
          </cell>
          <cell r="S1389">
            <v>-12101004.56</v>
          </cell>
          <cell r="T1389">
            <v>-12528454.8</v>
          </cell>
          <cell r="U1389">
            <v>-12965232.37</v>
          </cell>
          <cell r="V1389">
            <v>-13402009.94</v>
          </cell>
          <cell r="W1389">
            <v>-13865888.55</v>
          </cell>
          <cell r="X1389">
            <v>-14299723.77</v>
          </cell>
          <cell r="Y1389">
            <v>-14734787.55</v>
          </cell>
          <cell r="Z1389">
            <v>-15169237.05</v>
          </cell>
          <cell r="AA1389">
            <v>-15604380.97</v>
          </cell>
          <cell r="AB1389">
            <v>-16038267.52</v>
          </cell>
          <cell r="AC1389">
            <v>-16479757.75</v>
          </cell>
        </row>
        <row r="1390">
          <cell r="R1390">
            <v>0</v>
          </cell>
          <cell r="S1390">
            <v>0</v>
          </cell>
          <cell r="T1390">
            <v>0</v>
          </cell>
          <cell r="U1390">
            <v>0</v>
          </cell>
          <cell r="V1390">
            <v>0</v>
          </cell>
          <cell r="W1390">
            <v>0</v>
          </cell>
          <cell r="X1390">
            <v>0</v>
          </cell>
          <cell r="Y1390">
            <v>0</v>
          </cell>
          <cell r="Z1390">
            <v>0</v>
          </cell>
          <cell r="AA1390">
            <v>0</v>
          </cell>
          <cell r="AB1390">
            <v>0</v>
          </cell>
          <cell r="AC1390">
            <v>0</v>
          </cell>
        </row>
        <row r="1391">
          <cell r="R1391">
            <v>0</v>
          </cell>
          <cell r="S1391">
            <v>0</v>
          </cell>
          <cell r="T1391">
            <v>0</v>
          </cell>
          <cell r="U1391">
            <v>0</v>
          </cell>
          <cell r="V1391">
            <v>0</v>
          </cell>
          <cell r="W1391">
            <v>0</v>
          </cell>
          <cell r="X1391">
            <v>0</v>
          </cell>
          <cell r="Y1391">
            <v>0</v>
          </cell>
          <cell r="Z1391">
            <v>0</v>
          </cell>
          <cell r="AA1391">
            <v>0</v>
          </cell>
          <cell r="AB1391">
            <v>0</v>
          </cell>
          <cell r="AC1391">
            <v>0</v>
          </cell>
        </row>
        <row r="1392">
          <cell r="R1392">
            <v>0</v>
          </cell>
          <cell r="S1392">
            <v>0</v>
          </cell>
          <cell r="T1392">
            <v>0</v>
          </cell>
          <cell r="U1392">
            <v>0</v>
          </cell>
          <cell r="V1392">
            <v>0</v>
          </cell>
          <cell r="W1392">
            <v>0</v>
          </cell>
          <cell r="X1392">
            <v>0</v>
          </cell>
          <cell r="Y1392">
            <v>0</v>
          </cell>
          <cell r="Z1392">
            <v>0</v>
          </cell>
          <cell r="AA1392">
            <v>0</v>
          </cell>
          <cell r="AB1392">
            <v>0</v>
          </cell>
          <cell r="AC1392">
            <v>0</v>
          </cell>
        </row>
        <row r="1393">
          <cell r="R1393">
            <v>0</v>
          </cell>
          <cell r="S1393">
            <v>0</v>
          </cell>
          <cell r="T1393">
            <v>0</v>
          </cell>
          <cell r="U1393">
            <v>0</v>
          </cell>
          <cell r="V1393">
            <v>0</v>
          </cell>
          <cell r="W1393">
            <v>0</v>
          </cell>
          <cell r="X1393">
            <v>0</v>
          </cell>
          <cell r="Y1393">
            <v>0</v>
          </cell>
          <cell r="Z1393">
            <v>0</v>
          </cell>
          <cell r="AA1393">
            <v>0</v>
          </cell>
          <cell r="AB1393">
            <v>0</v>
          </cell>
          <cell r="AC1393">
            <v>0</v>
          </cell>
        </row>
        <row r="1394">
          <cell r="R1394">
            <v>0</v>
          </cell>
          <cell r="S1394">
            <v>0</v>
          </cell>
          <cell r="T1394">
            <v>0</v>
          </cell>
          <cell r="U1394">
            <v>0</v>
          </cell>
          <cell r="V1394">
            <v>0</v>
          </cell>
          <cell r="W1394">
            <v>0</v>
          </cell>
          <cell r="X1394">
            <v>0</v>
          </cell>
          <cell r="Y1394">
            <v>0</v>
          </cell>
          <cell r="Z1394">
            <v>0</v>
          </cell>
          <cell r="AA1394">
            <v>0</v>
          </cell>
          <cell r="AB1394">
            <v>0</v>
          </cell>
          <cell r="AC1394">
            <v>0</v>
          </cell>
        </row>
        <row r="1395">
          <cell r="R1395">
            <v>-362689</v>
          </cell>
          <cell r="S1395">
            <v>0</v>
          </cell>
          <cell r="T1395">
            <v>0</v>
          </cell>
          <cell r="U1395">
            <v>0</v>
          </cell>
          <cell r="V1395">
            <v>0</v>
          </cell>
          <cell r="W1395">
            <v>0</v>
          </cell>
          <cell r="X1395">
            <v>0</v>
          </cell>
          <cell r="Y1395">
            <v>0</v>
          </cell>
          <cell r="Z1395">
            <v>0</v>
          </cell>
          <cell r="AA1395">
            <v>0</v>
          </cell>
          <cell r="AB1395">
            <v>0</v>
          </cell>
          <cell r="AC1395">
            <v>0</v>
          </cell>
        </row>
        <row r="1396">
          <cell r="R1396">
            <v>0</v>
          </cell>
          <cell r="S1396">
            <v>0</v>
          </cell>
          <cell r="T1396">
            <v>0</v>
          </cell>
          <cell r="U1396">
            <v>0</v>
          </cell>
          <cell r="V1396">
            <v>0</v>
          </cell>
          <cell r="W1396">
            <v>0</v>
          </cell>
          <cell r="X1396">
            <v>0</v>
          </cell>
          <cell r="Y1396">
            <v>0</v>
          </cell>
          <cell r="Z1396">
            <v>0</v>
          </cell>
          <cell r="AA1396">
            <v>0</v>
          </cell>
          <cell r="AB1396">
            <v>0</v>
          </cell>
          <cell r="AC1396">
            <v>0</v>
          </cell>
        </row>
        <row r="1397">
          <cell r="R1397">
            <v>0</v>
          </cell>
          <cell r="S1397">
            <v>0</v>
          </cell>
          <cell r="T1397">
            <v>0</v>
          </cell>
          <cell r="U1397">
            <v>0</v>
          </cell>
          <cell r="V1397">
            <v>0</v>
          </cell>
          <cell r="W1397">
            <v>0</v>
          </cell>
          <cell r="X1397">
            <v>0</v>
          </cell>
          <cell r="Y1397">
            <v>0</v>
          </cell>
          <cell r="Z1397">
            <v>0</v>
          </cell>
          <cell r="AA1397">
            <v>0</v>
          </cell>
          <cell r="AB1397">
            <v>0</v>
          </cell>
          <cell r="AC1397">
            <v>0</v>
          </cell>
        </row>
        <row r="1398">
          <cell r="R1398">
            <v>0</v>
          </cell>
          <cell r="S1398">
            <v>0</v>
          </cell>
          <cell r="T1398">
            <v>0</v>
          </cell>
          <cell r="U1398">
            <v>0</v>
          </cell>
          <cell r="V1398">
            <v>0</v>
          </cell>
          <cell r="W1398">
            <v>0</v>
          </cell>
          <cell r="X1398">
            <v>0</v>
          </cell>
          <cell r="Y1398">
            <v>0</v>
          </cell>
          <cell r="Z1398">
            <v>0</v>
          </cell>
          <cell r="AA1398">
            <v>0</v>
          </cell>
          <cell r="AB1398">
            <v>0</v>
          </cell>
          <cell r="AC1398">
            <v>0</v>
          </cell>
        </row>
        <row r="1399">
          <cell r="R1399">
            <v>-504290.65</v>
          </cell>
          <cell r="S1399">
            <v>-502044.21</v>
          </cell>
          <cell r="T1399">
            <v>-499797.77</v>
          </cell>
          <cell r="U1399">
            <v>-497551.33</v>
          </cell>
          <cell r="V1399">
            <v>-495304.89</v>
          </cell>
          <cell r="W1399">
            <v>-493058.45</v>
          </cell>
          <cell r="X1399">
            <v>-490812.01</v>
          </cell>
          <cell r="Y1399">
            <v>-488565.57</v>
          </cell>
          <cell r="Z1399">
            <v>-486319.13</v>
          </cell>
          <cell r="AA1399">
            <v>-484072.69</v>
          </cell>
          <cell r="AB1399">
            <v>-481826.25</v>
          </cell>
          <cell r="AC1399">
            <v>-479579.81</v>
          </cell>
        </row>
        <row r="1400">
          <cell r="R1400">
            <v>-134193</v>
          </cell>
          <cell r="S1400">
            <v>-185832</v>
          </cell>
          <cell r="T1400">
            <v>-219330.42</v>
          </cell>
          <cell r="U1400">
            <v>-206102.42</v>
          </cell>
          <cell r="V1400">
            <v>-250850.07</v>
          </cell>
          <cell r="W1400">
            <v>-319207.27</v>
          </cell>
          <cell r="X1400">
            <v>-233056.42</v>
          </cell>
          <cell r="Y1400">
            <v>-300468.98</v>
          </cell>
          <cell r="Z1400">
            <v>-270532.98</v>
          </cell>
          <cell r="AA1400">
            <v>-216525.71</v>
          </cell>
          <cell r="AB1400">
            <v>-276313.11</v>
          </cell>
          <cell r="AC1400">
            <v>-173741.17</v>
          </cell>
        </row>
        <row r="1401">
          <cell r="R1401">
            <v>-225000</v>
          </cell>
          <cell r="S1401">
            <v>-225000</v>
          </cell>
          <cell r="T1401">
            <v>-225000</v>
          </cell>
          <cell r="U1401">
            <v>0</v>
          </cell>
          <cell r="V1401">
            <v>0</v>
          </cell>
          <cell r="W1401">
            <v>0</v>
          </cell>
          <cell r="X1401">
            <v>0</v>
          </cell>
          <cell r="Y1401">
            <v>0</v>
          </cell>
          <cell r="Z1401">
            <v>0</v>
          </cell>
          <cell r="AA1401">
            <v>0</v>
          </cell>
          <cell r="AB1401">
            <v>0</v>
          </cell>
          <cell r="AC1401">
            <v>0</v>
          </cell>
        </row>
        <row r="1402">
          <cell r="R1402">
            <v>0</v>
          </cell>
          <cell r="S1402">
            <v>0</v>
          </cell>
          <cell r="T1402">
            <v>0</v>
          </cell>
          <cell r="U1402">
            <v>0</v>
          </cell>
          <cell r="V1402">
            <v>0</v>
          </cell>
          <cell r="W1402">
            <v>0</v>
          </cell>
          <cell r="X1402">
            <v>0</v>
          </cell>
          <cell r="Y1402">
            <v>0</v>
          </cell>
          <cell r="Z1402">
            <v>0</v>
          </cell>
          <cell r="AA1402">
            <v>0</v>
          </cell>
          <cell r="AB1402">
            <v>0</v>
          </cell>
          <cell r="AC1402">
            <v>0</v>
          </cell>
        </row>
        <row r="1403">
          <cell r="R1403">
            <v>0</v>
          </cell>
          <cell r="S1403">
            <v>0</v>
          </cell>
          <cell r="T1403">
            <v>0</v>
          </cell>
          <cell r="U1403">
            <v>0</v>
          </cell>
          <cell r="V1403">
            <v>0</v>
          </cell>
          <cell r="W1403">
            <v>0</v>
          </cell>
          <cell r="X1403">
            <v>0</v>
          </cell>
          <cell r="Y1403">
            <v>0</v>
          </cell>
          <cell r="Z1403">
            <v>0</v>
          </cell>
          <cell r="AA1403">
            <v>0</v>
          </cell>
          <cell r="AB1403">
            <v>0</v>
          </cell>
          <cell r="AC1403">
            <v>0</v>
          </cell>
        </row>
        <row r="1404">
          <cell r="R1404">
            <v>0</v>
          </cell>
          <cell r="S1404">
            <v>0</v>
          </cell>
          <cell r="T1404">
            <v>0</v>
          </cell>
          <cell r="U1404">
            <v>0</v>
          </cell>
          <cell r="V1404">
            <v>0</v>
          </cell>
          <cell r="W1404">
            <v>0</v>
          </cell>
          <cell r="X1404">
            <v>0</v>
          </cell>
          <cell r="Y1404">
            <v>0</v>
          </cell>
          <cell r="Z1404">
            <v>0</v>
          </cell>
          <cell r="AA1404">
            <v>0</v>
          </cell>
          <cell r="AB1404">
            <v>0</v>
          </cell>
          <cell r="AC1404">
            <v>0</v>
          </cell>
        </row>
        <row r="1405">
          <cell r="R1405">
            <v>0</v>
          </cell>
          <cell r="S1405">
            <v>0</v>
          </cell>
          <cell r="T1405">
            <v>0</v>
          </cell>
          <cell r="U1405">
            <v>0</v>
          </cell>
          <cell r="V1405">
            <v>0</v>
          </cell>
          <cell r="W1405">
            <v>0</v>
          </cell>
          <cell r="X1405">
            <v>0</v>
          </cell>
          <cell r="Y1405">
            <v>0</v>
          </cell>
          <cell r="Z1405">
            <v>0</v>
          </cell>
          <cell r="AA1405">
            <v>0</v>
          </cell>
          <cell r="AB1405">
            <v>0</v>
          </cell>
          <cell r="AC1405">
            <v>0</v>
          </cell>
        </row>
        <row r="1406">
          <cell r="R1406">
            <v>0</v>
          </cell>
          <cell r="S1406">
            <v>0</v>
          </cell>
          <cell r="T1406">
            <v>0</v>
          </cell>
          <cell r="U1406">
            <v>0</v>
          </cell>
          <cell r="V1406">
            <v>0</v>
          </cell>
          <cell r="W1406">
            <v>0</v>
          </cell>
          <cell r="X1406">
            <v>0</v>
          </cell>
          <cell r="Y1406">
            <v>0</v>
          </cell>
          <cell r="Z1406">
            <v>0</v>
          </cell>
          <cell r="AA1406">
            <v>0</v>
          </cell>
          <cell r="AB1406">
            <v>0</v>
          </cell>
          <cell r="AC1406">
            <v>0</v>
          </cell>
        </row>
        <row r="1407">
          <cell r="R1407">
            <v>0</v>
          </cell>
          <cell r="S1407">
            <v>0</v>
          </cell>
          <cell r="T1407">
            <v>0</v>
          </cell>
          <cell r="U1407">
            <v>0</v>
          </cell>
          <cell r="V1407">
            <v>0</v>
          </cell>
          <cell r="W1407">
            <v>0</v>
          </cell>
          <cell r="X1407">
            <v>0</v>
          </cell>
          <cell r="Y1407">
            <v>0</v>
          </cell>
          <cell r="Z1407">
            <v>0</v>
          </cell>
          <cell r="AA1407">
            <v>0</v>
          </cell>
          <cell r="AB1407">
            <v>0</v>
          </cell>
          <cell r="AC1407">
            <v>0</v>
          </cell>
        </row>
        <row r="1408">
          <cell r="R1408">
            <v>0</v>
          </cell>
          <cell r="S1408">
            <v>0</v>
          </cell>
          <cell r="T1408">
            <v>0</v>
          </cell>
          <cell r="U1408">
            <v>0</v>
          </cell>
          <cell r="V1408">
            <v>0</v>
          </cell>
          <cell r="W1408">
            <v>0</v>
          </cell>
          <cell r="X1408">
            <v>0</v>
          </cell>
          <cell r="Y1408">
            <v>0</v>
          </cell>
          <cell r="Z1408">
            <v>0</v>
          </cell>
          <cell r="AA1408">
            <v>0</v>
          </cell>
          <cell r="AB1408">
            <v>0</v>
          </cell>
          <cell r="AC1408">
            <v>0</v>
          </cell>
        </row>
        <row r="1409">
          <cell r="R1409">
            <v>-7416.29</v>
          </cell>
          <cell r="S1409">
            <v>-7416.29</v>
          </cell>
          <cell r="T1409">
            <v>-7416.29</v>
          </cell>
          <cell r="U1409">
            <v>-7416.29</v>
          </cell>
          <cell r="V1409">
            <v>-7416.29</v>
          </cell>
          <cell r="W1409">
            <v>-7416.29</v>
          </cell>
          <cell r="X1409">
            <v>-7416.29</v>
          </cell>
          <cell r="Y1409">
            <v>-7416.29</v>
          </cell>
          <cell r="Z1409">
            <v>-7416.29</v>
          </cell>
          <cell r="AA1409">
            <v>0</v>
          </cell>
          <cell r="AB1409">
            <v>0</v>
          </cell>
          <cell r="AC1409">
            <v>0</v>
          </cell>
        </row>
        <row r="1410">
          <cell r="R1410">
            <v>-5140.36</v>
          </cell>
          <cell r="S1410">
            <v>-5140.36</v>
          </cell>
          <cell r="T1410">
            <v>-5140.36</v>
          </cell>
          <cell r="U1410">
            <v>-5140.36</v>
          </cell>
          <cell r="V1410">
            <v>-5140.36</v>
          </cell>
          <cell r="W1410">
            <v>-5140.36</v>
          </cell>
          <cell r="X1410">
            <v>-5140.36</v>
          </cell>
          <cell r="Y1410">
            <v>-5140.36</v>
          </cell>
          <cell r="Z1410">
            <v>-5140.36</v>
          </cell>
          <cell r="AA1410">
            <v>0</v>
          </cell>
          <cell r="AB1410">
            <v>0</v>
          </cell>
          <cell r="AC1410">
            <v>0</v>
          </cell>
        </row>
        <row r="1411">
          <cell r="R1411">
            <v>-11459.63</v>
          </cell>
          <cell r="S1411">
            <v>-11459.63</v>
          </cell>
          <cell r="T1411">
            <v>-11459.63</v>
          </cell>
          <cell r="U1411">
            <v>-11459.63</v>
          </cell>
          <cell r="V1411">
            <v>-11459.63</v>
          </cell>
          <cell r="W1411">
            <v>-11459.63</v>
          </cell>
          <cell r="X1411">
            <v>-11459.63</v>
          </cell>
          <cell r="Y1411">
            <v>-11459.63</v>
          </cell>
          <cell r="Z1411">
            <v>-11459.63</v>
          </cell>
          <cell r="AA1411">
            <v>0</v>
          </cell>
          <cell r="AB1411">
            <v>0</v>
          </cell>
          <cell r="AC1411">
            <v>0</v>
          </cell>
        </row>
        <row r="1412">
          <cell r="R1412">
            <v>-1479.6</v>
          </cell>
          <cell r="S1412">
            <v>-1479.6</v>
          </cell>
          <cell r="T1412">
            <v>-1479.6</v>
          </cell>
          <cell r="U1412">
            <v>-1479.6</v>
          </cell>
          <cell r="V1412">
            <v>-1479.6</v>
          </cell>
          <cell r="W1412">
            <v>-1479.6</v>
          </cell>
          <cell r="X1412">
            <v>-1479.6</v>
          </cell>
          <cell r="Y1412">
            <v>-1479.6</v>
          </cell>
          <cell r="Z1412">
            <v>-1479.6</v>
          </cell>
          <cell r="AA1412">
            <v>0</v>
          </cell>
          <cell r="AB1412">
            <v>0</v>
          </cell>
          <cell r="AC1412">
            <v>0</v>
          </cell>
        </row>
        <row r="1413">
          <cell r="R1413">
            <v>-959.98</v>
          </cell>
          <cell r="S1413">
            <v>-959.98</v>
          </cell>
          <cell r="T1413">
            <v>-959.98</v>
          </cell>
          <cell r="U1413">
            <v>-959.98</v>
          </cell>
          <cell r="V1413">
            <v>-959.98</v>
          </cell>
          <cell r="W1413">
            <v>-959.98</v>
          </cell>
          <cell r="X1413">
            <v>-959.98</v>
          </cell>
          <cell r="Y1413">
            <v>-959.98</v>
          </cell>
          <cell r="Z1413">
            <v>-959.98</v>
          </cell>
          <cell r="AA1413">
            <v>-959.98</v>
          </cell>
          <cell r="AB1413">
            <v>-959.98</v>
          </cell>
          <cell r="AC1413">
            <v>-959.98</v>
          </cell>
        </row>
        <row r="1414">
          <cell r="R1414">
            <v>-876.25</v>
          </cell>
          <cell r="S1414">
            <v>-876.25</v>
          </cell>
          <cell r="T1414">
            <v>-876.25</v>
          </cell>
          <cell r="U1414">
            <v>-876.25</v>
          </cell>
          <cell r="V1414">
            <v>-876.25</v>
          </cell>
          <cell r="W1414">
            <v>-876.25</v>
          </cell>
          <cell r="X1414">
            <v>-876.25</v>
          </cell>
          <cell r="Y1414">
            <v>-876.25</v>
          </cell>
          <cell r="Z1414">
            <v>-876.25</v>
          </cell>
          <cell r="AA1414">
            <v>-876.25</v>
          </cell>
          <cell r="AB1414">
            <v>-876.25</v>
          </cell>
          <cell r="AC1414">
            <v>-876.25</v>
          </cell>
        </row>
        <row r="1415">
          <cell r="R1415">
            <v>-982.79</v>
          </cell>
          <cell r="S1415">
            <v>-988.38</v>
          </cell>
          <cell r="T1415">
            <v>-1010.6</v>
          </cell>
          <cell r="U1415">
            <v>-966.28</v>
          </cell>
          <cell r="V1415">
            <v>-966.85</v>
          </cell>
          <cell r="W1415">
            <v>-966.85</v>
          </cell>
          <cell r="X1415">
            <v>-966.85</v>
          </cell>
          <cell r="Y1415">
            <v>-966.85</v>
          </cell>
          <cell r="Z1415">
            <v>-966.85</v>
          </cell>
          <cell r="AA1415">
            <v>-966.85</v>
          </cell>
          <cell r="AB1415">
            <v>-966.85</v>
          </cell>
          <cell r="AC1415">
            <v>-966.85</v>
          </cell>
        </row>
        <row r="1416">
          <cell r="R1416">
            <v>-31</v>
          </cell>
          <cell r="S1416">
            <v>-156</v>
          </cell>
          <cell r="T1416">
            <v>-201.28</v>
          </cell>
          <cell r="U1416">
            <v>-342.38</v>
          </cell>
          <cell r="V1416">
            <v>-606.74</v>
          </cell>
          <cell r="W1416">
            <v>-1298.64</v>
          </cell>
          <cell r="X1416">
            <v>-1386.1</v>
          </cell>
          <cell r="Y1416">
            <v>-558.2</v>
          </cell>
          <cell r="Z1416">
            <v>-561.5</v>
          </cell>
          <cell r="AA1416">
            <v>-609.14</v>
          </cell>
          <cell r="AB1416">
            <v>-743.24</v>
          </cell>
          <cell r="AC1416">
            <v>-844.52</v>
          </cell>
        </row>
        <row r="1417">
          <cell r="R1417">
            <v>-12.55</v>
          </cell>
          <cell r="S1417">
            <v>-12.55</v>
          </cell>
          <cell r="T1417">
            <v>-12.55</v>
          </cell>
          <cell r="U1417">
            <v>-12.55</v>
          </cell>
          <cell r="V1417">
            <v>-12.55</v>
          </cell>
          <cell r="W1417">
            <v>-12.55</v>
          </cell>
          <cell r="X1417">
            <v>-12.55</v>
          </cell>
          <cell r="Y1417">
            <v>-12.55</v>
          </cell>
          <cell r="Z1417">
            <v>-12.55</v>
          </cell>
          <cell r="AA1417">
            <v>0</v>
          </cell>
          <cell r="AB1417">
            <v>0</v>
          </cell>
          <cell r="AC1417">
            <v>0</v>
          </cell>
        </row>
        <row r="1418">
          <cell r="R1418">
            <v>-598.99</v>
          </cell>
          <cell r="S1418">
            <v>-598.99</v>
          </cell>
          <cell r="T1418">
            <v>-598.99</v>
          </cell>
          <cell r="U1418">
            <v>-598.99</v>
          </cell>
          <cell r="V1418">
            <v>-598.99</v>
          </cell>
          <cell r="W1418">
            <v>-598.99</v>
          </cell>
          <cell r="X1418">
            <v>-598.99</v>
          </cell>
          <cell r="Y1418">
            <v>-598.99</v>
          </cell>
          <cell r="Z1418">
            <v>-598.99</v>
          </cell>
          <cell r="AA1418">
            <v>0</v>
          </cell>
          <cell r="AB1418">
            <v>0</v>
          </cell>
          <cell r="AC1418">
            <v>0</v>
          </cell>
        </row>
        <row r="1419">
          <cell r="R1419">
            <v>-168.86</v>
          </cell>
          <cell r="S1419">
            <v>-168.86</v>
          </cell>
          <cell r="T1419">
            <v>-168.86</v>
          </cell>
          <cell r="U1419">
            <v>-168.86</v>
          </cell>
          <cell r="V1419">
            <v>-168.86</v>
          </cell>
          <cell r="W1419">
            <v>-168.86</v>
          </cell>
          <cell r="X1419">
            <v>-168.86</v>
          </cell>
          <cell r="Y1419">
            <v>-168.86</v>
          </cell>
          <cell r="Z1419">
            <v>-168.86</v>
          </cell>
          <cell r="AA1419">
            <v>-168.86</v>
          </cell>
          <cell r="AB1419">
            <v>-168.86</v>
          </cell>
          <cell r="AC1419">
            <v>-168.86</v>
          </cell>
        </row>
        <row r="1420">
          <cell r="R1420">
            <v>0</v>
          </cell>
          <cell r="S1420">
            <v>0</v>
          </cell>
          <cell r="T1420">
            <v>0</v>
          </cell>
          <cell r="U1420">
            <v>0</v>
          </cell>
          <cell r="V1420">
            <v>0</v>
          </cell>
          <cell r="W1420">
            <v>0</v>
          </cell>
          <cell r="X1420">
            <v>0</v>
          </cell>
          <cell r="Y1420">
            <v>0</v>
          </cell>
          <cell r="Z1420">
            <v>0</v>
          </cell>
          <cell r="AA1420">
            <v>0</v>
          </cell>
          <cell r="AB1420">
            <v>0</v>
          </cell>
          <cell r="AC1420">
            <v>0</v>
          </cell>
        </row>
        <row r="1421">
          <cell r="R1421">
            <v>-123.17</v>
          </cell>
          <cell r="S1421">
            <v>-123.17</v>
          </cell>
          <cell r="T1421">
            <v>-123.17</v>
          </cell>
          <cell r="U1421">
            <v>-123.17</v>
          </cell>
          <cell r="V1421">
            <v>-123.17</v>
          </cell>
          <cell r="W1421">
            <v>-123.17</v>
          </cell>
          <cell r="X1421">
            <v>-123.17</v>
          </cell>
          <cell r="Y1421">
            <v>-123.17</v>
          </cell>
          <cell r="Z1421">
            <v>-123.17</v>
          </cell>
          <cell r="AA1421">
            <v>-123.17</v>
          </cell>
          <cell r="AB1421">
            <v>-123.17</v>
          </cell>
          <cell r="AC1421">
            <v>-123.17</v>
          </cell>
        </row>
        <row r="1422">
          <cell r="R1422">
            <v>-574.46</v>
          </cell>
          <cell r="S1422">
            <v>-574.46</v>
          </cell>
          <cell r="T1422">
            <v>-574.46</v>
          </cell>
          <cell r="U1422">
            <v>-574.46</v>
          </cell>
          <cell r="V1422">
            <v>-574.46</v>
          </cell>
          <cell r="W1422">
            <v>-574.46</v>
          </cell>
          <cell r="X1422">
            <v>-574.46</v>
          </cell>
          <cell r="Y1422">
            <v>-574.46</v>
          </cell>
          <cell r="Z1422">
            <v>-574.46</v>
          </cell>
          <cell r="AA1422">
            <v>-574.46</v>
          </cell>
          <cell r="AB1422">
            <v>-574.46</v>
          </cell>
          <cell r="AC1422">
            <v>-574.46</v>
          </cell>
        </row>
        <row r="1423">
          <cell r="R1423">
            <v>0</v>
          </cell>
          <cell r="S1423">
            <v>0</v>
          </cell>
          <cell r="T1423">
            <v>0</v>
          </cell>
          <cell r="U1423">
            <v>0</v>
          </cell>
          <cell r="V1423">
            <v>-356.83</v>
          </cell>
          <cell r="W1423">
            <v>-1313.79</v>
          </cell>
          <cell r="X1423">
            <v>-1512.4</v>
          </cell>
          <cell r="Y1423">
            <v>-1590</v>
          </cell>
          <cell r="Z1423">
            <v>-1664.78</v>
          </cell>
          <cell r="AA1423">
            <v>-1664.78</v>
          </cell>
          <cell r="AB1423">
            <v>-1702.88</v>
          </cell>
          <cell r="AC1423">
            <v>-1702.88</v>
          </cell>
        </row>
        <row r="1424">
          <cell r="R1424">
            <v>-3350841.7</v>
          </cell>
          <cell r="S1424">
            <v>-3574131.7</v>
          </cell>
          <cell r="T1424">
            <v>-3177704.36</v>
          </cell>
          <cell r="U1424">
            <v>-3433904.36</v>
          </cell>
          <cell r="V1424">
            <v>-3690104.36</v>
          </cell>
          <cell r="W1424">
            <v>-2886539.4</v>
          </cell>
          <cell r="X1424">
            <v>-3142739.4</v>
          </cell>
          <cell r="Y1424">
            <v>-3398939.4</v>
          </cell>
          <cell r="Z1424">
            <v>-2115882.35</v>
          </cell>
          <cell r="AA1424">
            <v>-2372082.35</v>
          </cell>
          <cell r="AB1424">
            <v>-2628282.35</v>
          </cell>
          <cell r="AC1424">
            <v>-1585671.18</v>
          </cell>
        </row>
        <row r="1425">
          <cell r="R1425">
            <v>0</v>
          </cell>
          <cell r="S1425">
            <v>0</v>
          </cell>
          <cell r="T1425">
            <v>0</v>
          </cell>
          <cell r="U1425">
            <v>0</v>
          </cell>
          <cell r="V1425">
            <v>0</v>
          </cell>
          <cell r="W1425">
            <v>0</v>
          </cell>
          <cell r="X1425">
            <v>0</v>
          </cell>
          <cell r="Y1425">
            <v>0</v>
          </cell>
          <cell r="Z1425">
            <v>0</v>
          </cell>
          <cell r="AA1425">
            <v>0</v>
          </cell>
          <cell r="AB1425">
            <v>0</v>
          </cell>
          <cell r="AC1425">
            <v>0</v>
          </cell>
        </row>
        <row r="1426">
          <cell r="R1426">
            <v>-7827246.03</v>
          </cell>
          <cell r="S1426">
            <v>-8038444.02</v>
          </cell>
          <cell r="T1426">
            <v>-8244685.16</v>
          </cell>
          <cell r="U1426">
            <v>-8419648.41</v>
          </cell>
          <cell r="V1426">
            <v>-8719614.25</v>
          </cell>
          <cell r="W1426">
            <v>-8879269.39</v>
          </cell>
          <cell r="X1426">
            <v>-9052764.67</v>
          </cell>
          <cell r="Y1426">
            <v>-9228127.33</v>
          </cell>
          <cell r="Z1426">
            <v>610.58</v>
          </cell>
          <cell r="AA1426">
            <v>0</v>
          </cell>
          <cell r="AB1426">
            <v>0</v>
          </cell>
          <cell r="AC1426">
            <v>0</v>
          </cell>
        </row>
        <row r="1427">
          <cell r="R1427">
            <v>-3398719.23</v>
          </cell>
          <cell r="S1427">
            <v>-3527243.23</v>
          </cell>
          <cell r="T1427">
            <v>-3633227.23</v>
          </cell>
          <cell r="U1427">
            <v>-3702177.23</v>
          </cell>
          <cell r="V1427">
            <v>-3752591.23</v>
          </cell>
          <cell r="W1427">
            <v>-3789042.23</v>
          </cell>
          <cell r="X1427">
            <v>-3819974.23</v>
          </cell>
          <cell r="Y1427">
            <v>-3852963.23</v>
          </cell>
          <cell r="Z1427">
            <v>-3897309.23</v>
          </cell>
          <cell r="AA1427">
            <v>-4022851.23</v>
          </cell>
          <cell r="AB1427">
            <v>-4304528.23</v>
          </cell>
          <cell r="AC1427">
            <v>-4591450.23</v>
          </cell>
        </row>
        <row r="1428">
          <cell r="R1428">
            <v>6928634.31</v>
          </cell>
          <cell r="S1428">
            <v>7723150.38</v>
          </cell>
          <cell r="T1428">
            <v>8218648.09</v>
          </cell>
          <cell r="U1428">
            <v>8419648.41</v>
          </cell>
          <cell r="V1428">
            <v>8719614.26</v>
          </cell>
          <cell r="W1428">
            <v>8879269.39</v>
          </cell>
          <cell r="X1428">
            <v>9052764.67</v>
          </cell>
          <cell r="Y1428">
            <v>9228127.33</v>
          </cell>
          <cell r="Z1428">
            <v>0</v>
          </cell>
          <cell r="AA1428">
            <v>0</v>
          </cell>
          <cell r="AB1428">
            <v>0</v>
          </cell>
          <cell r="AC1428">
            <v>0</v>
          </cell>
        </row>
        <row r="1429">
          <cell r="R1429">
            <v>1521958.18</v>
          </cell>
          <cell r="S1429">
            <v>3241266.21</v>
          </cell>
          <cell r="T1429">
            <v>1914425.76</v>
          </cell>
          <cell r="U1429">
            <v>2184695.7</v>
          </cell>
          <cell r="V1429">
            <v>2374916.31</v>
          </cell>
          <cell r="W1429">
            <v>2584658.14</v>
          </cell>
          <cell r="X1429">
            <v>2852735.67</v>
          </cell>
          <cell r="Y1429">
            <v>3017121.97</v>
          </cell>
          <cell r="Z1429">
            <v>3314428.39</v>
          </cell>
          <cell r="AA1429">
            <v>3369079.72</v>
          </cell>
          <cell r="AB1429">
            <v>3668887.69</v>
          </cell>
          <cell r="AC1429">
            <v>4029210.9</v>
          </cell>
        </row>
        <row r="1430">
          <cell r="R1430">
            <v>-45158.6</v>
          </cell>
          <cell r="S1430">
            <v>-45158.6</v>
          </cell>
          <cell r="T1430">
            <v>0</v>
          </cell>
          <cell r="U1430">
            <v>0</v>
          </cell>
          <cell r="V1430">
            <v>0</v>
          </cell>
          <cell r="W1430">
            <v>0</v>
          </cell>
          <cell r="X1430">
            <v>0</v>
          </cell>
          <cell r="Y1430">
            <v>0</v>
          </cell>
          <cell r="Z1430">
            <v>0</v>
          </cell>
          <cell r="AA1430">
            <v>0</v>
          </cell>
          <cell r="AB1430">
            <v>0</v>
          </cell>
          <cell r="AC1430">
            <v>0</v>
          </cell>
        </row>
        <row r="1431">
          <cell r="R1431">
            <v>0</v>
          </cell>
          <cell r="S1431">
            <v>0</v>
          </cell>
          <cell r="T1431">
            <v>0</v>
          </cell>
          <cell r="U1431">
            <v>0</v>
          </cell>
          <cell r="V1431">
            <v>-13828064.5</v>
          </cell>
          <cell r="W1431">
            <v>-15787606</v>
          </cell>
          <cell r="X1431">
            <v>-12817897</v>
          </cell>
          <cell r="Y1431">
            <v>-13722897</v>
          </cell>
          <cell r="Z1431">
            <v>-13378904</v>
          </cell>
          <cell r="AA1431">
            <v>-8863352</v>
          </cell>
          <cell r="AB1431">
            <v>-7121388</v>
          </cell>
          <cell r="AC1431">
            <v>-5268809</v>
          </cell>
        </row>
        <row r="1432">
          <cell r="R1432">
            <v>0</v>
          </cell>
          <cell r="S1432">
            <v>0</v>
          </cell>
          <cell r="T1432">
            <v>0</v>
          </cell>
          <cell r="U1432">
            <v>0</v>
          </cell>
          <cell r="V1432">
            <v>0</v>
          </cell>
          <cell r="W1432">
            <v>2145936</v>
          </cell>
          <cell r="X1432">
            <v>2153621</v>
          </cell>
          <cell r="Y1432">
            <v>2160402</v>
          </cell>
          <cell r="Z1432">
            <v>2167402</v>
          </cell>
          <cell r="AA1432">
            <v>2175033</v>
          </cell>
          <cell r="AB1432">
            <v>2182418</v>
          </cell>
          <cell r="AC1432">
            <v>2113125</v>
          </cell>
        </row>
        <row r="1433">
          <cell r="AA1433">
            <v>-10126674.5</v>
          </cell>
          <cell r="AB1433">
            <v>-10126674.5</v>
          </cell>
          <cell r="AC1433">
            <v>-10126674.5</v>
          </cell>
        </row>
        <row r="1434">
          <cell r="R1434">
            <v>-1482367.94</v>
          </cell>
          <cell r="S1434">
            <v>-1464795.6</v>
          </cell>
          <cell r="T1434">
            <v>-1447223.26</v>
          </cell>
          <cell r="U1434">
            <v>-1429650.92</v>
          </cell>
          <cell r="V1434">
            <v>-1412078.58</v>
          </cell>
          <cell r="W1434">
            <v>-1394506.24</v>
          </cell>
          <cell r="X1434">
            <v>-1376933.9</v>
          </cell>
          <cell r="Y1434">
            <v>-1359361.56</v>
          </cell>
          <cell r="Z1434">
            <v>-1341789.22</v>
          </cell>
          <cell r="AA1434">
            <v>-1335931.76</v>
          </cell>
          <cell r="AB1434">
            <v>-1321288.14</v>
          </cell>
          <cell r="AC1434">
            <v>-1306644.52</v>
          </cell>
        </row>
        <row r="1435">
          <cell r="R1435">
            <v>-27246</v>
          </cell>
          <cell r="S1435">
            <v>-22705</v>
          </cell>
          <cell r="T1435">
            <v>-18164</v>
          </cell>
          <cell r="U1435">
            <v>-13623</v>
          </cell>
          <cell r="V1435">
            <v>-9082</v>
          </cell>
          <cell r="W1435">
            <v>-4541</v>
          </cell>
          <cell r="X1435">
            <v>0</v>
          </cell>
          <cell r="Y1435">
            <v>0</v>
          </cell>
          <cell r="Z1435">
            <v>0</v>
          </cell>
          <cell r="AA1435">
            <v>0</v>
          </cell>
          <cell r="AB1435">
            <v>0</v>
          </cell>
          <cell r="AC1435">
            <v>0</v>
          </cell>
        </row>
        <row r="1436">
          <cell r="R1436">
            <v>-28841.5</v>
          </cell>
          <cell r="S1436">
            <v>-28485.43</v>
          </cell>
          <cell r="T1436">
            <v>-28129.36</v>
          </cell>
          <cell r="U1436">
            <v>-27773.29</v>
          </cell>
          <cell r="V1436">
            <v>-27417.22</v>
          </cell>
          <cell r="W1436">
            <v>-27061.15</v>
          </cell>
          <cell r="X1436">
            <v>-26349.01</v>
          </cell>
          <cell r="Y1436">
            <v>-26349.01</v>
          </cell>
          <cell r="Z1436">
            <v>-25992.94</v>
          </cell>
          <cell r="AA1436">
            <v>-25636.87</v>
          </cell>
          <cell r="AB1436">
            <v>-25280.8</v>
          </cell>
          <cell r="AC1436">
            <v>-24924.73</v>
          </cell>
        </row>
        <row r="1437">
          <cell r="R1437">
            <v>0</v>
          </cell>
          <cell r="S1437">
            <v>0</v>
          </cell>
          <cell r="T1437">
            <v>0</v>
          </cell>
          <cell r="U1437">
            <v>0</v>
          </cell>
          <cell r="V1437">
            <v>0</v>
          </cell>
          <cell r="W1437">
            <v>0</v>
          </cell>
          <cell r="X1437">
            <v>0</v>
          </cell>
          <cell r="Y1437">
            <v>0</v>
          </cell>
          <cell r="Z1437">
            <v>0</v>
          </cell>
          <cell r="AA1437">
            <v>0</v>
          </cell>
          <cell r="AB1437">
            <v>0</v>
          </cell>
          <cell r="AC1437">
            <v>0</v>
          </cell>
        </row>
        <row r="1438">
          <cell r="R1438">
            <v>0</v>
          </cell>
          <cell r="S1438">
            <v>0</v>
          </cell>
          <cell r="T1438">
            <v>0</v>
          </cell>
          <cell r="U1438">
            <v>0</v>
          </cell>
          <cell r="V1438">
            <v>0</v>
          </cell>
          <cell r="W1438">
            <v>0</v>
          </cell>
          <cell r="X1438">
            <v>0</v>
          </cell>
          <cell r="Y1438">
            <v>0</v>
          </cell>
          <cell r="Z1438">
            <v>0</v>
          </cell>
          <cell r="AA1438">
            <v>0</v>
          </cell>
          <cell r="AB1438">
            <v>0</v>
          </cell>
          <cell r="AC1438">
            <v>0</v>
          </cell>
        </row>
        <row r="1439">
          <cell r="R1439">
            <v>-2581086.1</v>
          </cell>
          <cell r="S1439">
            <v>-2550796.62</v>
          </cell>
          <cell r="T1439">
            <v>-2520507.14</v>
          </cell>
          <cell r="U1439">
            <v>-2490217.66</v>
          </cell>
          <cell r="V1439">
            <v>-2459928.18</v>
          </cell>
          <cell r="W1439">
            <v>-2472298.7</v>
          </cell>
          <cell r="X1439">
            <v>-2441061.14</v>
          </cell>
          <cell r="Y1439">
            <v>-2411719.74</v>
          </cell>
          <cell r="Z1439">
            <v>-2380008.26</v>
          </cell>
          <cell r="AA1439">
            <v>-2349363.28</v>
          </cell>
          <cell r="AB1439">
            <v>-2318718.3</v>
          </cell>
          <cell r="AC1439">
            <v>-2288073.32</v>
          </cell>
        </row>
        <row r="1440">
          <cell r="R1440">
            <v>-32282.74</v>
          </cell>
          <cell r="S1440">
            <v>-31912.68</v>
          </cell>
          <cell r="T1440">
            <v>-31542.62</v>
          </cell>
          <cell r="U1440">
            <v>-31172.56</v>
          </cell>
          <cell r="V1440">
            <v>-30802.5</v>
          </cell>
          <cell r="W1440">
            <v>-39986.44</v>
          </cell>
          <cell r="X1440">
            <v>-39404.24</v>
          </cell>
          <cell r="Y1440">
            <v>-39246.32</v>
          </cell>
          <cell r="Z1440">
            <v>-38557.78</v>
          </cell>
          <cell r="AA1440">
            <v>-38108.1</v>
          </cell>
          <cell r="AB1440">
            <v>-37658.42</v>
          </cell>
          <cell r="AC1440">
            <v>-37208.74</v>
          </cell>
        </row>
        <row r="1441">
          <cell r="R1441">
            <v>0</v>
          </cell>
          <cell r="S1441">
            <v>0</v>
          </cell>
          <cell r="T1441">
            <v>0</v>
          </cell>
          <cell r="U1441">
            <v>0</v>
          </cell>
          <cell r="V1441">
            <v>0</v>
          </cell>
          <cell r="W1441">
            <v>0</v>
          </cell>
          <cell r="X1441">
            <v>0</v>
          </cell>
          <cell r="Y1441">
            <v>0</v>
          </cell>
          <cell r="Z1441">
            <v>0</v>
          </cell>
          <cell r="AA1441">
            <v>0</v>
          </cell>
          <cell r="AB1441">
            <v>0</v>
          </cell>
          <cell r="AC1441">
            <v>0</v>
          </cell>
        </row>
        <row r="1442">
          <cell r="R1442">
            <v>-88129.66</v>
          </cell>
          <cell r="S1442">
            <v>-87092.84</v>
          </cell>
          <cell r="T1442">
            <v>-86056.02</v>
          </cell>
          <cell r="U1442">
            <v>-85019.2</v>
          </cell>
          <cell r="V1442">
            <v>-83982.38</v>
          </cell>
          <cell r="W1442">
            <v>-82945.56</v>
          </cell>
          <cell r="X1442">
            <v>-81908.74</v>
          </cell>
          <cell r="Y1442">
            <v>-80871.92</v>
          </cell>
          <cell r="Z1442">
            <v>-79835.1</v>
          </cell>
          <cell r="AA1442">
            <v>-78798.28</v>
          </cell>
          <cell r="AB1442">
            <v>-77761.46</v>
          </cell>
          <cell r="AC1442">
            <v>-76724.64</v>
          </cell>
        </row>
        <row r="1443">
          <cell r="R1443">
            <v>-8165809</v>
          </cell>
          <cell r="S1443">
            <v>-8165809</v>
          </cell>
          <cell r="T1443">
            <v>-8165809</v>
          </cell>
          <cell r="U1443">
            <v>-8165809</v>
          </cell>
          <cell r="V1443">
            <v>-8165809</v>
          </cell>
          <cell r="W1443">
            <v>-8165809</v>
          </cell>
          <cell r="X1443">
            <v>-8165809</v>
          </cell>
          <cell r="Y1443">
            <v>-8165809</v>
          </cell>
          <cell r="Z1443">
            <v>-8165809</v>
          </cell>
          <cell r="AA1443">
            <v>-8165809</v>
          </cell>
          <cell r="AB1443">
            <v>-8165809</v>
          </cell>
          <cell r="AC1443">
            <v>-8165809</v>
          </cell>
        </row>
        <row r="1444">
          <cell r="R1444">
            <v>4828763</v>
          </cell>
          <cell r="S1444">
            <v>4877763</v>
          </cell>
          <cell r="T1444">
            <v>4927763</v>
          </cell>
          <cell r="U1444">
            <v>4976763</v>
          </cell>
          <cell r="V1444">
            <v>5026763</v>
          </cell>
          <cell r="W1444">
            <v>5075763</v>
          </cell>
          <cell r="X1444">
            <v>5125763</v>
          </cell>
          <cell r="Y1444">
            <v>5174763</v>
          </cell>
          <cell r="Z1444">
            <v>5223763</v>
          </cell>
          <cell r="AA1444">
            <v>5273763</v>
          </cell>
          <cell r="AB1444">
            <v>5322763</v>
          </cell>
          <cell r="AC1444">
            <v>5372203</v>
          </cell>
        </row>
        <row r="1445">
          <cell r="R1445">
            <v>-9640313.57</v>
          </cell>
          <cell r="S1445">
            <v>-9157245.14</v>
          </cell>
          <cell r="T1445">
            <v>-8667118.57</v>
          </cell>
          <cell r="U1445">
            <v>-8180521.07</v>
          </cell>
          <cell r="V1445">
            <v>-7693923.57</v>
          </cell>
          <cell r="W1445">
            <v>-7207326.07</v>
          </cell>
          <cell r="X1445">
            <v>-6720728.57</v>
          </cell>
          <cell r="Y1445">
            <v>-6234131.07</v>
          </cell>
          <cell r="Z1445">
            <v>-5747533.57</v>
          </cell>
          <cell r="AA1445">
            <v>-5260936.07</v>
          </cell>
          <cell r="AB1445">
            <v>-4774338.57</v>
          </cell>
          <cell r="AC1445">
            <v>-4287741.07</v>
          </cell>
        </row>
        <row r="1446">
          <cell r="R1446">
            <v>0</v>
          </cell>
          <cell r="S1446">
            <v>0</v>
          </cell>
          <cell r="T1446">
            <v>-3529.07</v>
          </cell>
          <cell r="U1446">
            <v>-3529.07</v>
          </cell>
          <cell r="V1446">
            <v>-3529.07</v>
          </cell>
          <cell r="W1446">
            <v>-3823.24</v>
          </cell>
          <cell r="X1446">
            <v>-66930.08</v>
          </cell>
          <cell r="Y1446">
            <v>-275141.28</v>
          </cell>
          <cell r="Z1446">
            <v>-215850.84</v>
          </cell>
          <cell r="AA1446">
            <v>-215850.84</v>
          </cell>
          <cell r="AB1446">
            <v>-215850.84</v>
          </cell>
          <cell r="AC1446">
            <v>-215850.84</v>
          </cell>
        </row>
        <row r="1447">
          <cell r="R1447">
            <v>-846981.15</v>
          </cell>
          <cell r="S1447">
            <v>-836898.04</v>
          </cell>
          <cell r="T1447">
            <v>-826814.93</v>
          </cell>
          <cell r="U1447">
            <v>-816731.82</v>
          </cell>
          <cell r="V1447">
            <v>-806648.71</v>
          </cell>
          <cell r="W1447">
            <v>-796565.6</v>
          </cell>
          <cell r="X1447">
            <v>-786482.49</v>
          </cell>
          <cell r="Y1447">
            <v>-776399.38</v>
          </cell>
          <cell r="Z1447">
            <v>-766316.27</v>
          </cell>
          <cell r="AA1447">
            <v>-756233.16</v>
          </cell>
          <cell r="AB1447">
            <v>-746150.05</v>
          </cell>
          <cell r="AC1447">
            <v>-736066.94</v>
          </cell>
        </row>
        <row r="1448">
          <cell r="R1448">
            <v>0</v>
          </cell>
          <cell r="S1448">
            <v>0</v>
          </cell>
          <cell r="T1448">
            <v>0</v>
          </cell>
          <cell r="U1448">
            <v>0</v>
          </cell>
          <cell r="V1448">
            <v>0</v>
          </cell>
          <cell r="W1448">
            <v>0</v>
          </cell>
          <cell r="X1448">
            <v>0</v>
          </cell>
          <cell r="Y1448">
            <v>0</v>
          </cell>
          <cell r="Z1448">
            <v>0</v>
          </cell>
          <cell r="AA1448">
            <v>0</v>
          </cell>
          <cell r="AB1448">
            <v>0</v>
          </cell>
          <cell r="AC1448">
            <v>0</v>
          </cell>
        </row>
        <row r="1449">
          <cell r="R1449">
            <v>-190059.93</v>
          </cell>
          <cell r="S1449">
            <v>-189383.56</v>
          </cell>
          <cell r="T1449">
            <v>-188707.19</v>
          </cell>
          <cell r="U1449">
            <v>-188030.82</v>
          </cell>
          <cell r="V1449">
            <v>-187354.45</v>
          </cell>
          <cell r="W1449">
            <v>-186678.08</v>
          </cell>
          <cell r="X1449">
            <v>-186001.71</v>
          </cell>
          <cell r="Y1449">
            <v>-185325.34</v>
          </cell>
          <cell r="Z1449">
            <v>-184648.97</v>
          </cell>
          <cell r="AA1449">
            <v>-183972.6</v>
          </cell>
          <cell r="AB1449">
            <v>-183296.23</v>
          </cell>
          <cell r="AC1449">
            <v>-182619.86</v>
          </cell>
        </row>
        <row r="1450">
          <cell r="R1450">
            <v>0</v>
          </cell>
          <cell r="S1450">
            <v>0</v>
          </cell>
          <cell r="T1450">
            <v>0</v>
          </cell>
          <cell r="U1450">
            <v>0</v>
          </cell>
          <cell r="V1450">
            <v>0</v>
          </cell>
          <cell r="W1450">
            <v>0</v>
          </cell>
          <cell r="X1450">
            <v>0</v>
          </cell>
          <cell r="Y1450">
            <v>0</v>
          </cell>
          <cell r="Z1450">
            <v>0</v>
          </cell>
          <cell r="AA1450">
            <v>0</v>
          </cell>
          <cell r="AB1450">
            <v>0</v>
          </cell>
          <cell r="AC1450">
            <v>0</v>
          </cell>
        </row>
        <row r="1451">
          <cell r="R1451">
            <v>-71851894.80000001</v>
          </cell>
          <cell r="S1451">
            <v>-71851894.80000001</v>
          </cell>
          <cell r="T1451">
            <v>-71851894.80000001</v>
          </cell>
          <cell r="U1451">
            <v>-71851894.80000001</v>
          </cell>
          <cell r="V1451">
            <v>-71851894.80000001</v>
          </cell>
          <cell r="W1451">
            <v>-71851894.80000001</v>
          </cell>
          <cell r="X1451">
            <v>-71851894.80000001</v>
          </cell>
          <cell r="Y1451">
            <v>-71851894.80000001</v>
          </cell>
          <cell r="Z1451">
            <v>-73110126.80000001</v>
          </cell>
          <cell r="AA1451">
            <v>-75744126.80000001</v>
          </cell>
          <cell r="AB1451">
            <v>-77355126.80000001</v>
          </cell>
          <cell r="AC1451">
            <v>-79677126.80000001</v>
          </cell>
        </row>
        <row r="1452">
          <cell r="R1452">
            <v>-3415000</v>
          </cell>
          <cell r="S1452">
            <v>-3394000</v>
          </cell>
          <cell r="T1452">
            <v>-3375000</v>
          </cell>
          <cell r="U1452">
            <v>-3353000</v>
          </cell>
          <cell r="V1452">
            <v>-3330000</v>
          </cell>
          <cell r="W1452">
            <v>-3310000</v>
          </cell>
          <cell r="X1452">
            <v>-3288000</v>
          </cell>
          <cell r="Y1452">
            <v>-3266000</v>
          </cell>
          <cell r="Z1452">
            <v>-3246000</v>
          </cell>
          <cell r="AA1452">
            <v>-3226000</v>
          </cell>
          <cell r="AB1452">
            <v>-3205000</v>
          </cell>
          <cell r="AC1452">
            <v>-3185000</v>
          </cell>
        </row>
        <row r="1453">
          <cell r="R1453">
            <v>-323092</v>
          </cell>
          <cell r="S1453">
            <v>-295092</v>
          </cell>
          <cell r="T1453">
            <v>-968526</v>
          </cell>
          <cell r="U1453">
            <v>-940526</v>
          </cell>
          <cell r="V1453">
            <v>-912526</v>
          </cell>
          <cell r="W1453">
            <v>-884526</v>
          </cell>
          <cell r="X1453">
            <v>-856526</v>
          </cell>
          <cell r="Y1453">
            <v>-828526</v>
          </cell>
          <cell r="Z1453">
            <v>-809526</v>
          </cell>
          <cell r="AA1453">
            <v>-782526</v>
          </cell>
          <cell r="AB1453">
            <v>-755526</v>
          </cell>
          <cell r="AC1453">
            <v>-728413</v>
          </cell>
        </row>
        <row r="1454">
          <cell r="R1454">
            <v>-345632778</v>
          </cell>
          <cell r="S1454">
            <v>-348561778</v>
          </cell>
          <cell r="T1454">
            <v>-351355344</v>
          </cell>
          <cell r="U1454">
            <v>-354473344</v>
          </cell>
          <cell r="V1454">
            <v>-357591344</v>
          </cell>
          <cell r="W1454">
            <v>-360709344</v>
          </cell>
          <cell r="X1454">
            <v>-361369344</v>
          </cell>
          <cell r="Y1454">
            <v>-364487344</v>
          </cell>
          <cell r="Z1454">
            <v>-366716391</v>
          </cell>
          <cell r="AA1454">
            <v>-369927391</v>
          </cell>
          <cell r="AB1454">
            <v>-365576391</v>
          </cell>
          <cell r="AC1454">
            <v>-368099847</v>
          </cell>
        </row>
        <row r="1455">
          <cell r="R1455">
            <v>-938000</v>
          </cell>
          <cell r="S1455">
            <v>-937000</v>
          </cell>
          <cell r="T1455">
            <v>-937000</v>
          </cell>
          <cell r="U1455">
            <v>-936000</v>
          </cell>
          <cell r="V1455">
            <v>-936000</v>
          </cell>
          <cell r="W1455">
            <v>-935000</v>
          </cell>
          <cell r="X1455">
            <v>-934000</v>
          </cell>
          <cell r="Y1455">
            <v>-933000</v>
          </cell>
          <cell r="Z1455">
            <v>-933000</v>
          </cell>
          <cell r="AA1455">
            <v>-933000</v>
          </cell>
          <cell r="AB1455">
            <v>-932000</v>
          </cell>
          <cell r="AC1455">
            <v>-931000</v>
          </cell>
        </row>
        <row r="1456">
          <cell r="R1456">
            <v>-32874</v>
          </cell>
          <cell r="S1456">
            <v>-32874</v>
          </cell>
          <cell r="T1456">
            <v>-32874</v>
          </cell>
          <cell r="U1456">
            <v>-32874</v>
          </cell>
          <cell r="V1456">
            <v>-32874</v>
          </cell>
          <cell r="W1456">
            <v>-32874</v>
          </cell>
          <cell r="X1456">
            <v>-32874</v>
          </cell>
          <cell r="Y1456">
            <v>-32874</v>
          </cell>
          <cell r="Z1456">
            <v>-32874</v>
          </cell>
          <cell r="AA1456">
            <v>-32874</v>
          </cell>
          <cell r="AB1456">
            <v>-32874</v>
          </cell>
          <cell r="AC1456">
            <v>-32874</v>
          </cell>
        </row>
        <row r="1457">
          <cell r="R1457">
            <v>-63753000</v>
          </cell>
          <cell r="S1457">
            <v>-63753000</v>
          </cell>
          <cell r="T1457">
            <v>-63753000</v>
          </cell>
          <cell r="U1457">
            <v>-63753000</v>
          </cell>
          <cell r="V1457">
            <v>-63753000</v>
          </cell>
          <cell r="W1457">
            <v>-63753000</v>
          </cell>
          <cell r="X1457">
            <v>-63753000</v>
          </cell>
          <cell r="Y1457">
            <v>-63753000</v>
          </cell>
          <cell r="Z1457">
            <v>-63753000</v>
          </cell>
          <cell r="AA1457">
            <v>-63753000</v>
          </cell>
          <cell r="AB1457">
            <v>-63753000</v>
          </cell>
          <cell r="AC1457">
            <v>-63753000</v>
          </cell>
        </row>
        <row r="1458">
          <cell r="Z1458">
            <v>-42927383</v>
          </cell>
          <cell r="AA1458">
            <v>-42927383</v>
          </cell>
          <cell r="AB1458">
            <v>-42927383</v>
          </cell>
          <cell r="AC1458">
            <v>-43082383</v>
          </cell>
        </row>
        <row r="1459">
          <cell r="Z1459">
            <v>-29258523</v>
          </cell>
          <cell r="AA1459">
            <v>-29258523</v>
          </cell>
          <cell r="AB1459">
            <v>-29258523</v>
          </cell>
          <cell r="AC1459">
            <v>-29365523</v>
          </cell>
        </row>
        <row r="1460">
          <cell r="Z1460">
            <v>-6143748</v>
          </cell>
          <cell r="AA1460">
            <v>-6143748</v>
          </cell>
          <cell r="AB1460">
            <v>-6143748</v>
          </cell>
          <cell r="AC1460">
            <v>-6143748</v>
          </cell>
        </row>
        <row r="1461">
          <cell r="Z1461">
            <v>-4155604</v>
          </cell>
          <cell r="AA1461">
            <v>-4155604</v>
          </cell>
          <cell r="AB1461">
            <v>-4155604</v>
          </cell>
          <cell r="AC1461">
            <v>-4155604</v>
          </cell>
        </row>
        <row r="1462">
          <cell r="R1462">
            <v>141000</v>
          </cell>
          <cell r="S1462">
            <v>141000</v>
          </cell>
          <cell r="T1462">
            <v>-839000</v>
          </cell>
          <cell r="U1462">
            <v>-839000</v>
          </cell>
          <cell r="V1462">
            <v>-839000</v>
          </cell>
          <cell r="W1462">
            <v>-839000</v>
          </cell>
          <cell r="X1462">
            <v>-839000</v>
          </cell>
          <cell r="Y1462">
            <v>-839000</v>
          </cell>
          <cell r="Z1462">
            <v>-839000</v>
          </cell>
          <cell r="AA1462">
            <v>-839000</v>
          </cell>
          <cell r="AB1462">
            <v>-839000</v>
          </cell>
          <cell r="AC1462">
            <v>141000</v>
          </cell>
        </row>
        <row r="1463">
          <cell r="R1463">
            <v>-1478847.03</v>
          </cell>
          <cell r="S1463">
            <v>-3841847.03</v>
          </cell>
          <cell r="T1463">
            <v>-6949847.03</v>
          </cell>
          <cell r="U1463">
            <v>-9572847.03</v>
          </cell>
          <cell r="V1463">
            <v>-12181847.03</v>
          </cell>
          <cell r="W1463">
            <v>-14818847.03</v>
          </cell>
          <cell r="X1463">
            <v>-17435847.03</v>
          </cell>
          <cell r="Y1463">
            <v>-20056847.03</v>
          </cell>
          <cell r="Z1463">
            <v>-20056847.03</v>
          </cell>
          <cell r="AA1463">
            <v>-20056847.03</v>
          </cell>
          <cell r="AB1463">
            <v>-20056847.03</v>
          </cell>
          <cell r="AC1463">
            <v>-20056847.03</v>
          </cell>
        </row>
        <row r="1464">
          <cell r="R1464">
            <v>-612000</v>
          </cell>
          <cell r="S1464">
            <v>-177000</v>
          </cell>
          <cell r="T1464">
            <v>258000</v>
          </cell>
          <cell r="U1464">
            <v>693000</v>
          </cell>
          <cell r="V1464">
            <v>1128000</v>
          </cell>
          <cell r="W1464">
            <v>1563000</v>
          </cell>
          <cell r="X1464">
            <v>1998000</v>
          </cell>
          <cell r="Y1464">
            <v>2433000</v>
          </cell>
          <cell r="Z1464">
            <v>-30771066</v>
          </cell>
          <cell r="AA1464">
            <v>-30336066</v>
          </cell>
          <cell r="AB1464">
            <v>-29901066</v>
          </cell>
          <cell r="AC1464">
            <v>-30700066</v>
          </cell>
        </row>
        <row r="1465">
          <cell r="R1465">
            <v>-27673328.77</v>
          </cell>
          <cell r="S1465">
            <v>-27673328.77</v>
          </cell>
          <cell r="T1465">
            <v>-27673328.77</v>
          </cell>
          <cell r="U1465">
            <v>-27673328.77</v>
          </cell>
          <cell r="V1465">
            <v>-27673328.77</v>
          </cell>
          <cell r="W1465">
            <v>-27673328.77</v>
          </cell>
          <cell r="X1465">
            <v>-27673328.77</v>
          </cell>
          <cell r="Y1465">
            <v>-27673328.77</v>
          </cell>
          <cell r="Z1465">
            <v>-27673328.77</v>
          </cell>
          <cell r="AA1465">
            <v>-27673328.77</v>
          </cell>
          <cell r="AB1465">
            <v>-27673328.77</v>
          </cell>
          <cell r="AC1465">
            <v>-27673328.77</v>
          </cell>
        </row>
        <row r="1466">
          <cell r="Z1466">
            <v>-39250979</v>
          </cell>
          <cell r="AA1466">
            <v>-39484979</v>
          </cell>
          <cell r="AB1466">
            <v>-39718979</v>
          </cell>
          <cell r="AC1466">
            <v>-40025979</v>
          </cell>
        </row>
        <row r="1467">
          <cell r="R1467">
            <v>-4489581</v>
          </cell>
          <cell r="S1467">
            <v>-4489581</v>
          </cell>
          <cell r="T1467">
            <v>-4489581</v>
          </cell>
          <cell r="U1467">
            <v>-4489581</v>
          </cell>
          <cell r="V1467">
            <v>-4489581</v>
          </cell>
          <cell r="W1467">
            <v>-4489581</v>
          </cell>
          <cell r="X1467">
            <v>-4489581</v>
          </cell>
          <cell r="Y1467">
            <v>-4489581</v>
          </cell>
          <cell r="Z1467">
            <v>-4489581</v>
          </cell>
          <cell r="AA1467">
            <v>-4489581</v>
          </cell>
          <cell r="AB1467">
            <v>-4489581</v>
          </cell>
          <cell r="AC1467">
            <v>-4489581</v>
          </cell>
        </row>
        <row r="1468">
          <cell r="Z1468">
            <v>-4845122</v>
          </cell>
          <cell r="AA1468">
            <v>-4792122</v>
          </cell>
          <cell r="AB1468">
            <v>-4739122</v>
          </cell>
          <cell r="AC1468">
            <v>-4686122</v>
          </cell>
        </row>
        <row r="1469">
          <cell r="R1469">
            <v>-269554.91</v>
          </cell>
          <cell r="S1469">
            <v>-269554.91</v>
          </cell>
          <cell r="T1469">
            <v>-269554.91</v>
          </cell>
          <cell r="U1469">
            <v>-269554.91</v>
          </cell>
          <cell r="V1469">
            <v>-269554.91</v>
          </cell>
          <cell r="W1469">
            <v>-269554.91</v>
          </cell>
          <cell r="X1469">
            <v>-269554.91</v>
          </cell>
          <cell r="Y1469">
            <v>-269554.91</v>
          </cell>
          <cell r="Z1469">
            <v>-269554.91</v>
          </cell>
          <cell r="AA1469">
            <v>-269554.91</v>
          </cell>
          <cell r="AB1469">
            <v>-269554.91</v>
          </cell>
          <cell r="AC1469">
            <v>-269554.91</v>
          </cell>
        </row>
        <row r="1470">
          <cell r="R1470">
            <v>-443787.06</v>
          </cell>
          <cell r="S1470">
            <v>-443787.06</v>
          </cell>
          <cell r="T1470">
            <v>-443787.06</v>
          </cell>
          <cell r="U1470">
            <v>-443787.06</v>
          </cell>
          <cell r="V1470">
            <v>-443787.06</v>
          </cell>
          <cell r="W1470">
            <v>-443787.06</v>
          </cell>
          <cell r="X1470">
            <v>-443787.06</v>
          </cell>
          <cell r="Y1470">
            <v>-443787.06</v>
          </cell>
          <cell r="Z1470">
            <v>-443787.06</v>
          </cell>
          <cell r="AA1470">
            <v>-443787.06</v>
          </cell>
          <cell r="AB1470">
            <v>-443787.06</v>
          </cell>
          <cell r="AC1470">
            <v>-443787.06</v>
          </cell>
        </row>
        <row r="1471">
          <cell r="R1471">
            <v>-1614.97</v>
          </cell>
          <cell r="S1471">
            <v>-1614.97</v>
          </cell>
          <cell r="T1471">
            <v>-1614.97</v>
          </cell>
          <cell r="U1471">
            <v>-1614.97</v>
          </cell>
          <cell r="V1471">
            <v>-1614.97</v>
          </cell>
          <cell r="W1471">
            <v>-1614.97</v>
          </cell>
          <cell r="X1471">
            <v>-1614.97</v>
          </cell>
          <cell r="Y1471">
            <v>-1614.97</v>
          </cell>
          <cell r="Z1471">
            <v>-1614.97</v>
          </cell>
          <cell r="AA1471">
            <v>-1614.97</v>
          </cell>
          <cell r="AB1471">
            <v>-1614.97</v>
          </cell>
          <cell r="AC1471">
            <v>-1614.97</v>
          </cell>
        </row>
        <row r="1472">
          <cell r="R1472">
            <v>-48687.62</v>
          </cell>
          <cell r="S1472">
            <v>-48687.62</v>
          </cell>
          <cell r="T1472">
            <v>-48687.62</v>
          </cell>
          <cell r="U1472">
            <v>-48687.62</v>
          </cell>
          <cell r="V1472">
            <v>-48687.62</v>
          </cell>
          <cell r="W1472">
            <v>-48687.62</v>
          </cell>
          <cell r="X1472">
            <v>-48687.62</v>
          </cell>
          <cell r="Y1472">
            <v>-48687.62</v>
          </cell>
          <cell r="Z1472">
            <v>-48687.62</v>
          </cell>
          <cell r="AA1472">
            <v>-48687.62</v>
          </cell>
          <cell r="AB1472">
            <v>-48687.62</v>
          </cell>
          <cell r="AC1472">
            <v>-48687.62</v>
          </cell>
        </row>
        <row r="1473">
          <cell r="R1473">
            <v>-76732.02</v>
          </cell>
          <cell r="S1473">
            <v>-76732.02</v>
          </cell>
          <cell r="T1473">
            <v>-76732.02</v>
          </cell>
          <cell r="U1473">
            <v>-76732.02</v>
          </cell>
          <cell r="V1473">
            <v>-76732.02</v>
          </cell>
          <cell r="W1473">
            <v>-76732.02</v>
          </cell>
          <cell r="X1473">
            <v>-76732.02</v>
          </cell>
          <cell r="Y1473">
            <v>-76732.02</v>
          </cell>
          <cell r="Z1473">
            <v>-76732.02</v>
          </cell>
          <cell r="AA1473">
            <v>-76732.02</v>
          </cell>
          <cell r="AB1473">
            <v>-76732.02</v>
          </cell>
          <cell r="AC1473">
            <v>-76732.02</v>
          </cell>
        </row>
        <row r="1474">
          <cell r="R1474">
            <v>-2475</v>
          </cell>
          <cell r="S1474">
            <v>-2475</v>
          </cell>
          <cell r="T1474">
            <v>-2475</v>
          </cell>
          <cell r="U1474">
            <v>-2475</v>
          </cell>
          <cell r="V1474">
            <v>-2475</v>
          </cell>
          <cell r="W1474">
            <v>-2475</v>
          </cell>
          <cell r="X1474">
            <v>-2475</v>
          </cell>
          <cell r="Y1474">
            <v>-2475</v>
          </cell>
          <cell r="Z1474">
            <v>-2475</v>
          </cell>
          <cell r="AA1474">
            <v>-2475</v>
          </cell>
          <cell r="AB1474">
            <v>-2475</v>
          </cell>
          <cell r="AC1474">
            <v>-2475</v>
          </cell>
        </row>
        <row r="1475">
          <cell r="R1475">
            <v>97405</v>
          </cell>
          <cell r="S1475">
            <v>97405</v>
          </cell>
          <cell r="T1475">
            <v>97405</v>
          </cell>
          <cell r="U1475">
            <v>97405</v>
          </cell>
          <cell r="V1475">
            <v>97405</v>
          </cell>
          <cell r="W1475">
            <v>97405</v>
          </cell>
          <cell r="X1475">
            <v>97405</v>
          </cell>
          <cell r="Y1475">
            <v>97405</v>
          </cell>
          <cell r="Z1475">
            <v>97405</v>
          </cell>
          <cell r="AA1475">
            <v>97405</v>
          </cell>
          <cell r="AB1475">
            <v>97405</v>
          </cell>
          <cell r="AC1475">
            <v>97405</v>
          </cell>
        </row>
        <row r="1476">
          <cell r="R1476">
            <v>-4106</v>
          </cell>
          <cell r="S1476">
            <v>-4106</v>
          </cell>
          <cell r="T1476">
            <v>-4106</v>
          </cell>
          <cell r="U1476">
            <v>-4106</v>
          </cell>
          <cell r="V1476">
            <v>-4106</v>
          </cell>
          <cell r="W1476">
            <v>-4106</v>
          </cell>
          <cell r="X1476">
            <v>-4106</v>
          </cell>
          <cell r="Y1476">
            <v>-4106</v>
          </cell>
          <cell r="Z1476">
            <v>-4106</v>
          </cell>
          <cell r="AA1476">
            <v>-4106</v>
          </cell>
          <cell r="AB1476">
            <v>-4106</v>
          </cell>
          <cell r="AC1476">
            <v>-4106</v>
          </cell>
        </row>
        <row r="1477">
          <cell r="R1477">
            <v>-171529</v>
          </cell>
          <cell r="S1477">
            <v>-171529</v>
          </cell>
          <cell r="T1477">
            <v>-171529</v>
          </cell>
          <cell r="U1477">
            <v>-171529</v>
          </cell>
          <cell r="V1477">
            <v>-171529</v>
          </cell>
          <cell r="W1477">
            <v>-171529</v>
          </cell>
          <cell r="X1477">
            <v>-171529</v>
          </cell>
          <cell r="Y1477">
            <v>-171529</v>
          </cell>
          <cell r="Z1477">
            <v>-171529</v>
          </cell>
          <cell r="AA1477">
            <v>-171529</v>
          </cell>
          <cell r="AB1477">
            <v>-171529</v>
          </cell>
          <cell r="AC1477">
            <v>-171529</v>
          </cell>
        </row>
        <row r="1478">
          <cell r="R1478">
            <v>8644960</v>
          </cell>
          <cell r="S1478">
            <v>8644960</v>
          </cell>
          <cell r="T1478">
            <v>0</v>
          </cell>
          <cell r="U1478">
            <v>0</v>
          </cell>
          <cell r="V1478">
            <v>0</v>
          </cell>
          <cell r="W1478">
            <v>12789013</v>
          </cell>
          <cell r="X1478">
            <v>12789013</v>
          </cell>
          <cell r="Y1478">
            <v>12789013</v>
          </cell>
          <cell r="Z1478">
            <v>20720232</v>
          </cell>
          <cell r="AA1478">
            <v>17211339</v>
          </cell>
          <cell r="AB1478">
            <v>16845346</v>
          </cell>
          <cell r="AC1478">
            <v>10783546</v>
          </cell>
        </row>
        <row r="1479">
          <cell r="R1479">
            <v>-152467</v>
          </cell>
          <cell r="S1479">
            <v>-152467</v>
          </cell>
          <cell r="T1479">
            <v>-152467</v>
          </cell>
          <cell r="U1479">
            <v>-152467</v>
          </cell>
          <cell r="V1479">
            <v>-152467</v>
          </cell>
          <cell r="W1479">
            <v>-152467</v>
          </cell>
          <cell r="X1479">
            <v>-152467</v>
          </cell>
          <cell r="Y1479">
            <v>-152467</v>
          </cell>
          <cell r="Z1479">
            <v>-152467</v>
          </cell>
          <cell r="AA1479">
            <v>-152467</v>
          </cell>
          <cell r="AB1479">
            <v>-152467</v>
          </cell>
          <cell r="AC1479">
            <v>-152467</v>
          </cell>
        </row>
        <row r="1480">
          <cell r="R1480">
            <v>1365117.79</v>
          </cell>
          <cell r="S1480">
            <v>1365117.79</v>
          </cell>
          <cell r="T1480">
            <v>1365117.79</v>
          </cell>
          <cell r="U1480">
            <v>1365117.79</v>
          </cell>
          <cell r="V1480">
            <v>1365117.79</v>
          </cell>
          <cell r="W1480">
            <v>1365117.79</v>
          </cell>
          <cell r="X1480">
            <v>1365117.79</v>
          </cell>
          <cell r="Y1480">
            <v>1365117.79</v>
          </cell>
          <cell r="Z1480">
            <v>1365117.79</v>
          </cell>
          <cell r="AA1480">
            <v>1365117.79</v>
          </cell>
          <cell r="AB1480">
            <v>1365117.79</v>
          </cell>
          <cell r="AC1480">
            <v>1365117.79</v>
          </cell>
        </row>
        <row r="1481">
          <cell r="R1481">
            <v>0</v>
          </cell>
          <cell r="S1481">
            <v>0</v>
          </cell>
          <cell r="T1481">
            <v>0</v>
          </cell>
          <cell r="U1481">
            <v>0</v>
          </cell>
          <cell r="V1481">
            <v>0</v>
          </cell>
          <cell r="W1481">
            <v>0</v>
          </cell>
          <cell r="X1481">
            <v>0</v>
          </cell>
          <cell r="Y1481">
            <v>0</v>
          </cell>
          <cell r="Z1481">
            <v>0</v>
          </cell>
          <cell r="AA1481">
            <v>0</v>
          </cell>
          <cell r="AB1481">
            <v>0</v>
          </cell>
          <cell r="AC1481">
            <v>0</v>
          </cell>
        </row>
        <row r="1482">
          <cell r="R1482">
            <v>0</v>
          </cell>
          <cell r="S1482">
            <v>0</v>
          </cell>
          <cell r="T1482">
            <v>0</v>
          </cell>
          <cell r="U1482">
            <v>0</v>
          </cell>
          <cell r="V1482">
            <v>0</v>
          </cell>
          <cell r="W1482">
            <v>0</v>
          </cell>
          <cell r="X1482">
            <v>0</v>
          </cell>
          <cell r="Y1482">
            <v>0</v>
          </cell>
          <cell r="Z1482">
            <v>0</v>
          </cell>
          <cell r="AA1482">
            <v>0</v>
          </cell>
          <cell r="AB1482">
            <v>0</v>
          </cell>
          <cell r="AC1482">
            <v>0</v>
          </cell>
        </row>
        <row r="1483">
          <cell r="R1483">
            <v>-477999.57</v>
          </cell>
          <cell r="S1483">
            <v>-477999.57</v>
          </cell>
          <cell r="T1483">
            <v>-477999.57</v>
          </cell>
          <cell r="U1483">
            <v>-477999.57</v>
          </cell>
          <cell r="V1483">
            <v>-477999.57</v>
          </cell>
          <cell r="W1483">
            <v>-477999.57</v>
          </cell>
          <cell r="X1483">
            <v>-477999.57</v>
          </cell>
          <cell r="Y1483">
            <v>-477999.57</v>
          </cell>
          <cell r="Z1483">
            <v>-477999.57</v>
          </cell>
          <cell r="AA1483">
            <v>-477999.57</v>
          </cell>
          <cell r="AB1483">
            <v>-477999.57</v>
          </cell>
          <cell r="AC1483">
            <v>-477999.57</v>
          </cell>
        </row>
        <row r="1484">
          <cell r="R1484">
            <v>-3665</v>
          </cell>
          <cell r="S1484">
            <v>-3665</v>
          </cell>
          <cell r="T1484">
            <v>-3665</v>
          </cell>
          <cell r="U1484">
            <v>-3665</v>
          </cell>
          <cell r="V1484">
            <v>-3665</v>
          </cell>
          <cell r="W1484">
            <v>-3665</v>
          </cell>
          <cell r="X1484">
            <v>-3665</v>
          </cell>
          <cell r="Y1484">
            <v>-3665</v>
          </cell>
          <cell r="Z1484">
            <v>-3665</v>
          </cell>
          <cell r="AA1484">
            <v>-3665</v>
          </cell>
          <cell r="AB1484">
            <v>-3665</v>
          </cell>
          <cell r="AC1484">
            <v>0</v>
          </cell>
        </row>
        <row r="1485">
          <cell r="R1485">
            <v>-6562000</v>
          </cell>
          <cell r="S1485">
            <v>-6439000</v>
          </cell>
          <cell r="T1485">
            <v>-6316000</v>
          </cell>
          <cell r="U1485">
            <v>-6193000</v>
          </cell>
          <cell r="V1485">
            <v>-6070000</v>
          </cell>
          <cell r="W1485">
            <v>-5947000</v>
          </cell>
          <cell r="X1485">
            <v>-5824000</v>
          </cell>
          <cell r="Y1485">
            <v>-5701000</v>
          </cell>
          <cell r="Z1485">
            <v>-5690481</v>
          </cell>
          <cell r="AA1485">
            <v>-5567481</v>
          </cell>
          <cell r="AB1485">
            <v>-5444481</v>
          </cell>
          <cell r="AC1485">
            <v>-5434481</v>
          </cell>
        </row>
        <row r="1486">
          <cell r="R1486">
            <v>-947000</v>
          </cell>
          <cell r="S1486">
            <v>-947000</v>
          </cell>
          <cell r="T1486">
            <v>-947000</v>
          </cell>
          <cell r="U1486">
            <v>-947000</v>
          </cell>
          <cell r="V1486">
            <v>-947000</v>
          </cell>
          <cell r="W1486">
            <v>-947000</v>
          </cell>
          <cell r="X1486">
            <v>-947000</v>
          </cell>
          <cell r="Y1486">
            <v>-947000</v>
          </cell>
          <cell r="Z1486">
            <v>-947000</v>
          </cell>
          <cell r="AA1486">
            <v>-947000</v>
          </cell>
          <cell r="AB1486">
            <v>-947000</v>
          </cell>
          <cell r="AC1486">
            <v>-947000</v>
          </cell>
        </row>
        <row r="1487">
          <cell r="R1487">
            <v>-4261226</v>
          </cell>
          <cell r="S1487">
            <v>-4226226</v>
          </cell>
          <cell r="T1487">
            <v>-4205226</v>
          </cell>
          <cell r="U1487">
            <v>-4184226</v>
          </cell>
          <cell r="V1487">
            <v>-4163226</v>
          </cell>
          <cell r="W1487">
            <v>-4142226</v>
          </cell>
          <cell r="X1487">
            <v>-4121226</v>
          </cell>
          <cell r="Y1487">
            <v>-4893226</v>
          </cell>
          <cell r="Z1487">
            <v>0</v>
          </cell>
          <cell r="AA1487">
            <v>0</v>
          </cell>
          <cell r="AB1487">
            <v>0</v>
          </cell>
          <cell r="AC1487">
            <v>0</v>
          </cell>
        </row>
        <row r="1488">
          <cell r="R1488">
            <v>0</v>
          </cell>
          <cell r="S1488">
            <v>0</v>
          </cell>
          <cell r="T1488">
            <v>0</v>
          </cell>
          <cell r="U1488">
            <v>0</v>
          </cell>
          <cell r="V1488">
            <v>0</v>
          </cell>
          <cell r="W1488">
            <v>0</v>
          </cell>
          <cell r="X1488">
            <v>0</v>
          </cell>
          <cell r="Y1488">
            <v>0</v>
          </cell>
          <cell r="Z1488">
            <v>0</v>
          </cell>
          <cell r="AA1488">
            <v>0</v>
          </cell>
          <cell r="AB1488">
            <v>0</v>
          </cell>
          <cell r="AC1488">
            <v>0</v>
          </cell>
        </row>
        <row r="1489">
          <cell r="R1489">
            <v>-3829000</v>
          </cell>
          <cell r="S1489">
            <v>-3829000</v>
          </cell>
          <cell r="T1489">
            <v>-3937000</v>
          </cell>
          <cell r="U1489">
            <v>-3937000</v>
          </cell>
          <cell r="V1489">
            <v>-3933000</v>
          </cell>
          <cell r="W1489">
            <v>-3931000</v>
          </cell>
          <cell r="X1489">
            <v>-3931000</v>
          </cell>
          <cell r="Y1489">
            <v>-3931000</v>
          </cell>
          <cell r="Z1489">
            <v>-3936000</v>
          </cell>
          <cell r="AA1489">
            <v>-3936000</v>
          </cell>
          <cell r="AB1489">
            <v>-3936000</v>
          </cell>
          <cell r="AC1489">
            <v>-3935000</v>
          </cell>
        </row>
        <row r="1490">
          <cell r="R1490">
            <v>-48134.03</v>
          </cell>
          <cell r="S1490">
            <v>-42982.79</v>
          </cell>
          <cell r="T1490">
            <v>-37831.55</v>
          </cell>
          <cell r="U1490">
            <v>-32680.31</v>
          </cell>
          <cell r="V1490">
            <v>-27529.07</v>
          </cell>
          <cell r="W1490">
            <v>-22377.83</v>
          </cell>
          <cell r="X1490">
            <v>-17226.59</v>
          </cell>
          <cell r="Y1490">
            <v>-12075.35</v>
          </cell>
          <cell r="Z1490">
            <v>-6924.11</v>
          </cell>
          <cell r="AA1490">
            <v>-6902.08</v>
          </cell>
          <cell r="AB1490">
            <v>-6880.05</v>
          </cell>
          <cell r="AC1490">
            <v>-6858.02</v>
          </cell>
        </row>
        <row r="1491">
          <cell r="R1491">
            <v>-53286</v>
          </cell>
          <cell r="S1491">
            <v>-53286</v>
          </cell>
          <cell r="T1491">
            <v>-52017</v>
          </cell>
          <cell r="U1491">
            <v>-52017</v>
          </cell>
          <cell r="V1491">
            <v>-52017</v>
          </cell>
          <cell r="W1491">
            <v>-50748</v>
          </cell>
          <cell r="X1491">
            <v>-50748</v>
          </cell>
          <cell r="Y1491">
            <v>-50748</v>
          </cell>
          <cell r="Z1491">
            <v>-49479</v>
          </cell>
          <cell r="AA1491">
            <v>-49479</v>
          </cell>
          <cell r="AB1491">
            <v>-49479</v>
          </cell>
          <cell r="AC1491">
            <v>-48210</v>
          </cell>
        </row>
        <row r="1492">
          <cell r="R1492">
            <v>-132630689</v>
          </cell>
          <cell r="S1492">
            <v>-132630689</v>
          </cell>
          <cell r="T1492">
            <v>-130528689</v>
          </cell>
          <cell r="U1492">
            <v>-130528689</v>
          </cell>
          <cell r="V1492">
            <v>-130528689</v>
          </cell>
          <cell r="W1492">
            <v>-128228689</v>
          </cell>
          <cell r="X1492">
            <v>-128228689</v>
          </cell>
          <cell r="Y1492">
            <v>-128228689</v>
          </cell>
          <cell r="Z1492">
            <v>-125340689</v>
          </cell>
          <cell r="AA1492">
            <v>-125340689</v>
          </cell>
          <cell r="AB1492">
            <v>-125340689</v>
          </cell>
          <cell r="AC1492">
            <v>-116578689</v>
          </cell>
        </row>
        <row r="1493">
          <cell r="R1493">
            <v>0</v>
          </cell>
          <cell r="S1493">
            <v>0</v>
          </cell>
          <cell r="T1493">
            <v>0</v>
          </cell>
          <cell r="U1493">
            <v>0</v>
          </cell>
          <cell r="V1493">
            <v>0</v>
          </cell>
          <cell r="W1493">
            <v>-75000</v>
          </cell>
          <cell r="X1493">
            <v>-75000</v>
          </cell>
          <cell r="Y1493">
            <v>-75000</v>
          </cell>
          <cell r="Z1493">
            <v>-85000</v>
          </cell>
          <cell r="AA1493">
            <v>-85000</v>
          </cell>
          <cell r="AB1493">
            <v>-85000</v>
          </cell>
          <cell r="AC1493">
            <v>-437000</v>
          </cell>
        </row>
        <row r="1494">
          <cell r="R1494">
            <v>546000</v>
          </cell>
          <cell r="S1494">
            <v>546000</v>
          </cell>
          <cell r="T1494">
            <v>545000</v>
          </cell>
          <cell r="U1494">
            <v>545000</v>
          </cell>
          <cell r="V1494">
            <v>545000</v>
          </cell>
          <cell r="W1494">
            <v>545000</v>
          </cell>
          <cell r="X1494">
            <v>545000</v>
          </cell>
          <cell r="Y1494">
            <v>545000</v>
          </cell>
          <cell r="Z1494">
            <v>425000</v>
          </cell>
          <cell r="AA1494">
            <v>425000</v>
          </cell>
          <cell r="AB1494">
            <v>425000</v>
          </cell>
          <cell r="AC1494">
            <v>529000</v>
          </cell>
        </row>
        <row r="1495">
          <cell r="R1495">
            <v>0</v>
          </cell>
          <cell r="S1495">
            <v>0</v>
          </cell>
          <cell r="T1495">
            <v>0</v>
          </cell>
          <cell r="U1495">
            <v>0</v>
          </cell>
          <cell r="V1495">
            <v>0</v>
          </cell>
          <cell r="W1495">
            <v>0</v>
          </cell>
          <cell r="X1495">
            <v>0</v>
          </cell>
          <cell r="Y1495">
            <v>0</v>
          </cell>
          <cell r="Z1495">
            <v>0</v>
          </cell>
          <cell r="AA1495">
            <v>0</v>
          </cell>
          <cell r="AB1495">
            <v>0</v>
          </cell>
          <cell r="AC1495">
            <v>0</v>
          </cell>
        </row>
        <row r="1496">
          <cell r="R1496">
            <v>-2754000</v>
          </cell>
          <cell r="S1496">
            <v>-2579000</v>
          </cell>
          <cell r="T1496">
            <v>-2404000</v>
          </cell>
          <cell r="U1496">
            <v>-2229000</v>
          </cell>
          <cell r="V1496">
            <v>-2054000</v>
          </cell>
          <cell r="W1496">
            <v>-1879000</v>
          </cell>
          <cell r="X1496">
            <v>-1704000</v>
          </cell>
          <cell r="Y1496">
            <v>-1529000</v>
          </cell>
          <cell r="Z1496">
            <v>-1354000</v>
          </cell>
          <cell r="AA1496">
            <v>-1179000</v>
          </cell>
          <cell r="AB1496">
            <v>-1004000</v>
          </cell>
          <cell r="AC1496">
            <v>-829000</v>
          </cell>
        </row>
        <row r="1497">
          <cell r="R1497">
            <v>-1673000</v>
          </cell>
          <cell r="S1497">
            <v>-1673000</v>
          </cell>
          <cell r="T1497">
            <v>-1673000</v>
          </cell>
          <cell r="U1497">
            <v>-1673000</v>
          </cell>
          <cell r="V1497">
            <v>-1673000</v>
          </cell>
          <cell r="W1497">
            <v>-1673000</v>
          </cell>
          <cell r="X1497">
            <v>-1673000</v>
          </cell>
          <cell r="Y1497">
            <v>-1673000</v>
          </cell>
          <cell r="Z1497">
            <v>-1673000</v>
          </cell>
          <cell r="AA1497">
            <v>-1673000</v>
          </cell>
          <cell r="AB1497">
            <v>-1673000</v>
          </cell>
          <cell r="AC1497">
            <v>-1673000</v>
          </cell>
        </row>
        <row r="1498">
          <cell r="R1498">
            <v>0</v>
          </cell>
          <cell r="S1498">
            <v>0</v>
          </cell>
          <cell r="T1498">
            <v>0</v>
          </cell>
          <cell r="U1498">
            <v>0</v>
          </cell>
          <cell r="V1498">
            <v>0</v>
          </cell>
          <cell r="W1498">
            <v>0</v>
          </cell>
          <cell r="X1498">
            <v>0</v>
          </cell>
          <cell r="Y1498">
            <v>0</v>
          </cell>
          <cell r="Z1498">
            <v>0</v>
          </cell>
          <cell r="AA1498">
            <v>0</v>
          </cell>
          <cell r="AB1498">
            <v>0</v>
          </cell>
          <cell r="AC1498">
            <v>0</v>
          </cell>
        </row>
        <row r="1499">
          <cell r="R1499">
            <v>-15109956</v>
          </cell>
          <cell r="S1499">
            <v>-15015956</v>
          </cell>
          <cell r="T1499">
            <v>-14921956</v>
          </cell>
          <cell r="U1499">
            <v>-14827956</v>
          </cell>
          <cell r="V1499">
            <v>-14733956</v>
          </cell>
          <cell r="W1499">
            <v>-14640956</v>
          </cell>
          <cell r="X1499">
            <v>-14546956</v>
          </cell>
          <cell r="Y1499">
            <v>-14452956</v>
          </cell>
          <cell r="Z1499">
            <v>-14358956</v>
          </cell>
          <cell r="AA1499">
            <v>-14264956</v>
          </cell>
          <cell r="AB1499">
            <v>-14171956</v>
          </cell>
          <cell r="AC1499">
            <v>-14077738</v>
          </cell>
        </row>
        <row r="1500">
          <cell r="R1500">
            <v>-43839000</v>
          </cell>
          <cell r="S1500">
            <v>-43839000</v>
          </cell>
          <cell r="T1500">
            <v>-43839000</v>
          </cell>
          <cell r="U1500">
            <v>-43839000</v>
          </cell>
          <cell r="V1500">
            <v>-43839000</v>
          </cell>
          <cell r="W1500">
            <v>-43839000</v>
          </cell>
          <cell r="X1500">
            <v>-43839000</v>
          </cell>
          <cell r="Y1500">
            <v>-43839000</v>
          </cell>
          <cell r="Z1500">
            <v>-43839000</v>
          </cell>
          <cell r="AA1500">
            <v>-43839000</v>
          </cell>
          <cell r="AB1500">
            <v>-43839000</v>
          </cell>
          <cell r="AC1500">
            <v>-43839000</v>
          </cell>
        </row>
        <row r="1501">
          <cell r="R1501">
            <v>-12256000</v>
          </cell>
          <cell r="S1501">
            <v>-12256000</v>
          </cell>
          <cell r="T1501">
            <v>-12027000</v>
          </cell>
          <cell r="U1501">
            <v>-11954000</v>
          </cell>
          <cell r="V1501">
            <v>-11881000</v>
          </cell>
          <cell r="W1501">
            <v>-11808000</v>
          </cell>
          <cell r="X1501">
            <v>-11735000</v>
          </cell>
          <cell r="Y1501">
            <v>-11662000</v>
          </cell>
          <cell r="Z1501">
            <v>-11589000</v>
          </cell>
          <cell r="AA1501">
            <v>-11516000</v>
          </cell>
          <cell r="AB1501">
            <v>-11443000</v>
          </cell>
          <cell r="AC1501">
            <v>-11371000</v>
          </cell>
        </row>
        <row r="1502">
          <cell r="R1502">
            <v>1332692</v>
          </cell>
          <cell r="S1502">
            <v>1332692</v>
          </cell>
          <cell r="T1502">
            <v>1332692</v>
          </cell>
          <cell r="U1502">
            <v>1332692</v>
          </cell>
          <cell r="V1502">
            <v>1332692</v>
          </cell>
          <cell r="W1502">
            <v>1332692</v>
          </cell>
          <cell r="X1502">
            <v>1332692</v>
          </cell>
          <cell r="Y1502">
            <v>1332692</v>
          </cell>
          <cell r="Z1502">
            <v>1332692</v>
          </cell>
          <cell r="AA1502">
            <v>1332692</v>
          </cell>
          <cell r="AB1502">
            <v>1332692</v>
          </cell>
          <cell r="AC1502">
            <v>1332692</v>
          </cell>
        </row>
        <row r="1503">
          <cell r="R1503">
            <v>-3452000</v>
          </cell>
          <cell r="S1503">
            <v>-3401000</v>
          </cell>
          <cell r="T1503">
            <v>-2692000</v>
          </cell>
          <cell r="U1503">
            <v>-2641000</v>
          </cell>
          <cell r="V1503">
            <v>-2590000</v>
          </cell>
          <cell r="W1503">
            <v>-2539000</v>
          </cell>
          <cell r="X1503">
            <v>-2488000</v>
          </cell>
          <cell r="Y1503">
            <v>-2437000</v>
          </cell>
          <cell r="Z1503">
            <v>-2387000</v>
          </cell>
          <cell r="AA1503">
            <v>-2337000</v>
          </cell>
          <cell r="AB1503">
            <v>-2286000</v>
          </cell>
          <cell r="AC1503">
            <v>-2235000</v>
          </cell>
        </row>
        <row r="1504">
          <cell r="R1504">
            <v>5635154.54</v>
          </cell>
          <cell r="S1504">
            <v>5635154.54</v>
          </cell>
          <cell r="T1504">
            <v>5635154.54</v>
          </cell>
          <cell r="U1504">
            <v>5635154.54</v>
          </cell>
          <cell r="V1504">
            <v>5635154.54</v>
          </cell>
          <cell r="W1504">
            <v>5635154.54</v>
          </cell>
          <cell r="X1504">
            <v>5635154.54</v>
          </cell>
          <cell r="Y1504">
            <v>5635154.54</v>
          </cell>
          <cell r="Z1504">
            <v>5635154.54</v>
          </cell>
          <cell r="AA1504">
            <v>5635154.54</v>
          </cell>
          <cell r="AB1504">
            <v>5635154.54</v>
          </cell>
          <cell r="AC1504">
            <v>5635154.54</v>
          </cell>
        </row>
        <row r="1505">
          <cell r="R1505">
            <v>-10997000</v>
          </cell>
          <cell r="S1505">
            <v>-10995000</v>
          </cell>
          <cell r="T1505">
            <v>-11041000</v>
          </cell>
          <cell r="U1505">
            <v>-11060000</v>
          </cell>
          <cell r="V1505">
            <v>-11107000</v>
          </cell>
          <cell r="W1505">
            <v>-11051000</v>
          </cell>
          <cell r="X1505">
            <v>-10991000</v>
          </cell>
          <cell r="Y1505">
            <v>-10847000</v>
          </cell>
          <cell r="Z1505">
            <v>-10796000</v>
          </cell>
          <cell r="AA1505">
            <v>-10735000</v>
          </cell>
          <cell r="AB1505">
            <v>-10689000</v>
          </cell>
          <cell r="AC1505">
            <v>-10704000</v>
          </cell>
        </row>
        <row r="1506">
          <cell r="R1506">
            <v>376</v>
          </cell>
          <cell r="S1506">
            <v>-162</v>
          </cell>
          <cell r="T1506">
            <v>-7289410</v>
          </cell>
          <cell r="U1506">
            <v>-7287620</v>
          </cell>
          <cell r="V1506">
            <v>-7286283</v>
          </cell>
          <cell r="W1506">
            <v>-3726501</v>
          </cell>
          <cell r="X1506">
            <v>-3504191</v>
          </cell>
          <cell r="Y1506">
            <v>-3216898</v>
          </cell>
          <cell r="Z1506">
            <v>-8032795</v>
          </cell>
          <cell r="AA1506">
            <v>-4202112</v>
          </cell>
          <cell r="AB1506">
            <v>-3832422</v>
          </cell>
          <cell r="AC1506">
            <v>-650551</v>
          </cell>
        </row>
        <row r="1507">
          <cell r="R1507">
            <v>0</v>
          </cell>
          <cell r="S1507">
            <v>0</v>
          </cell>
          <cell r="T1507">
            <v>0</v>
          </cell>
          <cell r="U1507">
            <v>0</v>
          </cell>
          <cell r="V1507">
            <v>0</v>
          </cell>
          <cell r="W1507">
            <v>0</v>
          </cell>
          <cell r="X1507">
            <v>0</v>
          </cell>
          <cell r="Y1507">
            <v>0</v>
          </cell>
          <cell r="Z1507">
            <v>0</v>
          </cell>
          <cell r="AA1507">
            <v>0</v>
          </cell>
          <cell r="AB1507">
            <v>0</v>
          </cell>
          <cell r="AC1507">
            <v>0</v>
          </cell>
        </row>
        <row r="1508">
          <cell r="R1508">
            <v>-33312000</v>
          </cell>
          <cell r="S1508">
            <v>-33312000</v>
          </cell>
          <cell r="T1508">
            <v>-33312000</v>
          </cell>
          <cell r="U1508">
            <v>-33312000</v>
          </cell>
          <cell r="V1508">
            <v>-33312000</v>
          </cell>
          <cell r="W1508">
            <v>-33312000</v>
          </cell>
          <cell r="X1508">
            <v>-33312000</v>
          </cell>
          <cell r="Y1508">
            <v>-33312000</v>
          </cell>
          <cell r="Z1508">
            <v>0</v>
          </cell>
          <cell r="AA1508">
            <v>0</v>
          </cell>
          <cell r="AB1508">
            <v>0</v>
          </cell>
          <cell r="AC1508">
            <v>0</v>
          </cell>
        </row>
        <row r="1509">
          <cell r="R1509">
            <v>-1769000</v>
          </cell>
          <cell r="S1509">
            <v>-4356000</v>
          </cell>
          <cell r="T1509">
            <v>-6117000</v>
          </cell>
          <cell r="U1509">
            <v>-7367000</v>
          </cell>
          <cell r="V1509">
            <v>0</v>
          </cell>
          <cell r="W1509">
            <v>-745000</v>
          </cell>
          <cell r="X1509">
            <v>-745000</v>
          </cell>
          <cell r="Y1509">
            <v>-745000</v>
          </cell>
          <cell r="Z1509">
            <v>-745000</v>
          </cell>
          <cell r="AA1509">
            <v>-745000</v>
          </cell>
          <cell r="AB1509">
            <v>-745000</v>
          </cell>
          <cell r="AC1509">
            <v>-719000</v>
          </cell>
        </row>
        <row r="1510">
          <cell r="R1510">
            <v>-70915653</v>
          </cell>
          <cell r="S1510">
            <v>-70997653</v>
          </cell>
          <cell r="T1510">
            <v>-71079653</v>
          </cell>
          <cell r="U1510">
            <v>-71161653</v>
          </cell>
          <cell r="V1510">
            <v>-71243653</v>
          </cell>
          <cell r="W1510">
            <v>-71325653</v>
          </cell>
          <cell r="X1510">
            <v>-71407653</v>
          </cell>
          <cell r="Y1510">
            <v>-71489653</v>
          </cell>
          <cell r="Z1510">
            <v>0</v>
          </cell>
          <cell r="AA1510">
            <v>0</v>
          </cell>
          <cell r="AB1510">
            <v>0</v>
          </cell>
          <cell r="AC1510">
            <v>0</v>
          </cell>
        </row>
        <row r="1511">
          <cell r="R1511">
            <v>0</v>
          </cell>
          <cell r="S1511">
            <v>0</v>
          </cell>
          <cell r="T1511">
            <v>0</v>
          </cell>
          <cell r="U1511">
            <v>0</v>
          </cell>
          <cell r="V1511">
            <v>0</v>
          </cell>
          <cell r="W1511">
            <v>0</v>
          </cell>
          <cell r="X1511">
            <v>0</v>
          </cell>
          <cell r="Y1511">
            <v>0</v>
          </cell>
          <cell r="Z1511">
            <v>0</v>
          </cell>
          <cell r="AA1511">
            <v>0</v>
          </cell>
          <cell r="AB1511">
            <v>0</v>
          </cell>
          <cell r="AC1511">
            <v>0</v>
          </cell>
        </row>
        <row r="1512">
          <cell r="R1512">
            <v>0</v>
          </cell>
          <cell r="S1512">
            <v>0</v>
          </cell>
          <cell r="T1512">
            <v>0</v>
          </cell>
          <cell r="U1512">
            <v>0</v>
          </cell>
          <cell r="V1512">
            <v>0</v>
          </cell>
          <cell r="W1512">
            <v>0</v>
          </cell>
          <cell r="X1512">
            <v>0</v>
          </cell>
          <cell r="Y1512">
            <v>0</v>
          </cell>
          <cell r="Z1512">
            <v>0</v>
          </cell>
          <cell r="AA1512">
            <v>0</v>
          </cell>
          <cell r="AB1512">
            <v>0</v>
          </cell>
          <cell r="AC1512">
            <v>0</v>
          </cell>
        </row>
        <row r="1513">
          <cell r="R1513">
            <v>0</v>
          </cell>
          <cell r="S1513">
            <v>0</v>
          </cell>
          <cell r="T1513">
            <v>0</v>
          </cell>
          <cell r="U1513">
            <v>0</v>
          </cell>
          <cell r="V1513">
            <v>0</v>
          </cell>
          <cell r="W1513">
            <v>0</v>
          </cell>
          <cell r="X1513">
            <v>0</v>
          </cell>
          <cell r="Y1513">
            <v>0</v>
          </cell>
          <cell r="Z1513">
            <v>0</v>
          </cell>
          <cell r="AA1513">
            <v>0</v>
          </cell>
          <cell r="AB1513">
            <v>0</v>
          </cell>
          <cell r="AC1513">
            <v>0</v>
          </cell>
        </row>
        <row r="1514">
          <cell r="R1514">
            <v>0</v>
          </cell>
          <cell r="S1514">
            <v>0</v>
          </cell>
          <cell r="T1514">
            <v>0</v>
          </cell>
          <cell r="U1514">
            <v>0</v>
          </cell>
          <cell r="V1514">
            <v>0</v>
          </cell>
          <cell r="W1514">
            <v>0</v>
          </cell>
          <cell r="X1514">
            <v>0</v>
          </cell>
          <cell r="Y1514">
            <v>0</v>
          </cell>
          <cell r="Z1514">
            <v>0</v>
          </cell>
          <cell r="AA1514">
            <v>0</v>
          </cell>
          <cell r="AB1514">
            <v>0</v>
          </cell>
          <cell r="AC1514">
            <v>0</v>
          </cell>
        </row>
        <row r="1515">
          <cell r="R1515">
            <v>0</v>
          </cell>
          <cell r="S1515">
            <v>0</v>
          </cell>
          <cell r="T1515">
            <v>0</v>
          </cell>
          <cell r="U1515">
            <v>0</v>
          </cell>
          <cell r="V1515">
            <v>0</v>
          </cell>
          <cell r="W1515">
            <v>0</v>
          </cell>
          <cell r="X1515">
            <v>0</v>
          </cell>
          <cell r="Y1515">
            <v>0</v>
          </cell>
          <cell r="Z1515">
            <v>0</v>
          </cell>
          <cell r="AA1515">
            <v>0</v>
          </cell>
          <cell r="AB1515">
            <v>0</v>
          </cell>
          <cell r="AC1515">
            <v>0</v>
          </cell>
        </row>
        <row r="1516">
          <cell r="R1516">
            <v>0</v>
          </cell>
          <cell r="S1516">
            <v>0</v>
          </cell>
          <cell r="T1516">
            <v>0</v>
          </cell>
          <cell r="U1516">
            <v>0</v>
          </cell>
          <cell r="V1516">
            <v>0</v>
          </cell>
          <cell r="W1516">
            <v>0</v>
          </cell>
          <cell r="X1516">
            <v>0</v>
          </cell>
          <cell r="Y1516">
            <v>0</v>
          </cell>
          <cell r="Z1516">
            <v>0</v>
          </cell>
          <cell r="AA1516">
            <v>0</v>
          </cell>
          <cell r="AB1516">
            <v>0</v>
          </cell>
          <cell r="AC1516">
            <v>0</v>
          </cell>
        </row>
        <row r="1517">
          <cell r="R1517">
            <v>0</v>
          </cell>
          <cell r="S1517">
            <v>0</v>
          </cell>
          <cell r="T1517">
            <v>0</v>
          </cell>
          <cell r="U1517">
            <v>0</v>
          </cell>
          <cell r="V1517">
            <v>0</v>
          </cell>
          <cell r="W1517">
            <v>0</v>
          </cell>
          <cell r="X1517">
            <v>0</v>
          </cell>
          <cell r="Y1517">
            <v>0</v>
          </cell>
          <cell r="Z1517">
            <v>0</v>
          </cell>
          <cell r="AA1517">
            <v>0</v>
          </cell>
          <cell r="AB1517">
            <v>0</v>
          </cell>
          <cell r="AC1517">
            <v>0</v>
          </cell>
        </row>
        <row r="1518">
          <cell r="R1518">
            <v>0</v>
          </cell>
          <cell r="S1518">
            <v>22430624.03</v>
          </cell>
          <cell r="T1518">
            <v>22430624.03</v>
          </cell>
          <cell r="U1518">
            <v>22430624.03</v>
          </cell>
          <cell r="V1518">
            <v>44114050.24</v>
          </cell>
          <cell r="W1518">
            <v>44114050.24</v>
          </cell>
          <cell r="X1518">
            <v>44114050.24</v>
          </cell>
          <cell r="Y1518">
            <v>65876369.42</v>
          </cell>
          <cell r="Z1518">
            <v>65876369.42</v>
          </cell>
          <cell r="AA1518">
            <v>65876369.42</v>
          </cell>
          <cell r="AB1518">
            <v>87699836.46</v>
          </cell>
          <cell r="AC1518">
            <v>87699836.46</v>
          </cell>
        </row>
        <row r="1519">
          <cell r="R1519">
            <v>0</v>
          </cell>
          <cell r="S1519">
            <v>0</v>
          </cell>
          <cell r="T1519">
            <v>0</v>
          </cell>
          <cell r="U1519">
            <v>0</v>
          </cell>
          <cell r="V1519">
            <v>0</v>
          </cell>
          <cell r="W1519">
            <v>0</v>
          </cell>
          <cell r="X1519">
            <v>0</v>
          </cell>
          <cell r="Y1519">
            <v>0</v>
          </cell>
          <cell r="Z1519">
            <v>0</v>
          </cell>
          <cell r="AA1519">
            <v>0</v>
          </cell>
          <cell r="AB1519">
            <v>0</v>
          </cell>
          <cell r="AC1519">
            <v>0</v>
          </cell>
        </row>
        <row r="1520">
          <cell r="R1520">
            <v>-5269627728.359995</v>
          </cell>
          <cell r="S1520">
            <v>-5311623829.980004</v>
          </cell>
          <cell r="T1520">
            <v>-5254973849.839999</v>
          </cell>
          <cell r="U1520">
            <v>-5202890360.120001</v>
          </cell>
          <cell r="V1520">
            <v>-5198796705.800001</v>
          </cell>
          <cell r="W1520">
            <v>-5156274329.790002</v>
          </cell>
          <cell r="X1520">
            <v>-5347915777.969998</v>
          </cell>
          <cell r="Y1520">
            <v>-5313557295.07</v>
          </cell>
          <cell r="Z1520">
            <v>-5275417958.229999</v>
          </cell>
          <cell r="AA1520">
            <v>-5385977432.890004</v>
          </cell>
          <cell r="AB1520">
            <v>-5385667283.6500025</v>
          </cell>
          <cell r="AC1520">
            <v>-5393609371.069999</v>
          </cell>
        </row>
        <row r="1521">
          <cell r="R1521">
            <v>0</v>
          </cell>
          <cell r="S1521">
            <v>0</v>
          </cell>
          <cell r="T1521">
            <v>0</v>
          </cell>
          <cell r="U1521">
            <v>0</v>
          </cell>
          <cell r="V1521">
            <v>0</v>
          </cell>
          <cell r="W1521">
            <v>0</v>
          </cell>
          <cell r="X1521">
            <v>0</v>
          </cell>
          <cell r="Y1521">
            <v>0</v>
          </cell>
          <cell r="Z1521">
            <v>0</v>
          </cell>
          <cell r="AA1521">
            <v>-7.62939453125E-06</v>
          </cell>
          <cell r="AB1521">
            <v>0</v>
          </cell>
          <cell r="AC1521">
            <v>0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Tab_1 A"/>
      <sheetName val="tab_1"/>
      <sheetName val="Encogen_A"/>
      <sheetName val="Income"/>
      <sheetName val="O&amp;M"/>
      <sheetName val="Gas Cost Calc Monthly"/>
      <sheetName val="12.1.02 Aurora Run"/>
      <sheetName val="Encogen Costs"/>
      <sheetName val="MTM of Gas"/>
      <sheetName val="OLD Gas Cost Calc Monthly OLD"/>
      <sheetName val="Gas Cost Calc"/>
      <sheetName val="Cabot Gas Replacement"/>
      <sheetName val="Cabot Amort"/>
      <sheetName val="Cabot Stretch Goal 2000"/>
      <sheetName val="Cascade Prices"/>
      <sheetName val="Sheet2"/>
    </sheetNames>
    <sheetDataSet>
      <sheetData sheetId="11">
        <row r="8">
          <cell r="B8">
            <v>2000</v>
          </cell>
          <cell r="C8">
            <v>335</v>
          </cell>
          <cell r="D8">
            <v>10000</v>
          </cell>
          <cell r="E8">
            <v>2.4451</v>
          </cell>
          <cell r="F8">
            <v>2.1025</v>
          </cell>
        </row>
        <row r="9">
          <cell r="B9">
            <v>2001</v>
          </cell>
          <cell r="C9">
            <v>365</v>
          </cell>
          <cell r="D9">
            <v>10000</v>
          </cell>
          <cell r="E9">
            <v>2.5673</v>
          </cell>
          <cell r="F9">
            <v>2.19</v>
          </cell>
        </row>
        <row r="10">
          <cell r="B10">
            <v>2002</v>
          </cell>
          <cell r="C10">
            <v>365</v>
          </cell>
          <cell r="D10">
            <v>10000</v>
          </cell>
          <cell r="E10">
            <v>2.6957</v>
          </cell>
          <cell r="F10">
            <v>2.21</v>
          </cell>
        </row>
        <row r="11">
          <cell r="B11">
            <v>2003</v>
          </cell>
          <cell r="C11">
            <v>365</v>
          </cell>
          <cell r="D11">
            <v>10000</v>
          </cell>
          <cell r="E11">
            <v>2.8305</v>
          </cell>
          <cell r="F11">
            <v>2.25</v>
          </cell>
        </row>
        <row r="12">
          <cell r="B12">
            <v>2004</v>
          </cell>
          <cell r="C12">
            <v>366</v>
          </cell>
          <cell r="D12">
            <v>10000</v>
          </cell>
          <cell r="E12">
            <v>2.972</v>
          </cell>
          <cell r="F12">
            <v>2.32</v>
          </cell>
        </row>
        <row r="13">
          <cell r="B13">
            <v>2005</v>
          </cell>
          <cell r="C13">
            <v>365</v>
          </cell>
          <cell r="D13">
            <v>10000</v>
          </cell>
          <cell r="E13">
            <v>3.1206</v>
          </cell>
          <cell r="F13">
            <v>2.38</v>
          </cell>
        </row>
        <row r="14">
          <cell r="B14">
            <v>2006</v>
          </cell>
          <cell r="C14">
            <v>366</v>
          </cell>
          <cell r="D14">
            <v>10000</v>
          </cell>
          <cell r="E14">
            <v>3.2766</v>
          </cell>
          <cell r="F14">
            <v>2.44</v>
          </cell>
        </row>
        <row r="15">
          <cell r="B15">
            <v>2007</v>
          </cell>
          <cell r="C15">
            <v>365</v>
          </cell>
          <cell r="D15">
            <v>10000</v>
          </cell>
          <cell r="E15">
            <v>3.4404</v>
          </cell>
          <cell r="F15">
            <v>2.51</v>
          </cell>
        </row>
        <row r="16">
          <cell r="B16">
            <v>2008</v>
          </cell>
          <cell r="C16">
            <v>182</v>
          </cell>
          <cell r="D16">
            <v>10000</v>
          </cell>
          <cell r="E16">
            <v>3.5243</v>
          </cell>
          <cell r="F16">
            <v>2.62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Compare Rev Req "/>
      <sheetName val="EnXco Categories"/>
      <sheetName val="Capital Expenditures"/>
      <sheetName val="CapEx Depr Table"/>
      <sheetName val="TypeConsol"/>
      <sheetName val="Type1"/>
      <sheetName val="Type2"/>
      <sheetName val="Type5"/>
      <sheetName val="Type6"/>
      <sheetName val="Type7"/>
      <sheetName val="Type8"/>
      <sheetName val="Type9"/>
      <sheetName val="Lump 1 Depr Class"/>
      <sheetName val="SL Tables"/>
      <sheetName val="MACRS Tables"/>
      <sheetName val="Assumptions"/>
      <sheetName val="Summary"/>
      <sheetName val="Wind Acquisition"/>
      <sheetName val="Questions-concerns"/>
      <sheetName val="Graphs"/>
      <sheetName val="PPA 1"/>
      <sheetName val="PPA 2"/>
      <sheetName val="PPA 3"/>
      <sheetName val="PPA 4"/>
      <sheetName val="Wind PPA"/>
      <sheetName val="Acquisition Inputs"/>
      <sheetName val="Wind Inputs"/>
      <sheetName val="Proposal OpEx"/>
      <sheetName val="Emissions Inputs"/>
      <sheetName val="Fuel Consumption"/>
      <sheetName val="OMfromenxcoASM4"/>
      <sheetName val="OandM Documentation"/>
      <sheetName val="OandM Documentationold"/>
      <sheetName val="Capital Costs"/>
      <sheetName val="Transmission Doc"/>
      <sheetName val="Emissions"/>
      <sheetName val="Results Summary"/>
      <sheetName val="Acquisition 1"/>
      <sheetName val="Acquisition 2"/>
      <sheetName val="Chart1"/>
      <sheetName val="PPA Rollup"/>
      <sheetName val="End Effects"/>
      <sheetName val="Equity Equalization - PPA"/>
      <sheetName val="&lt;Dispatch Model&gt;"/>
      <sheetName val="CB Assumptions"/>
      <sheetName val="CB Correlation Matrix"/>
      <sheetName val="Dispatch"/>
      <sheetName val="Load Shape"/>
      <sheetName val="Price Data"/>
      <sheetName val="Wind Data"/>
      <sheetName val="Thermal Plants"/>
      <sheetName val="&lt;Data Sheets&gt;"/>
      <sheetName val="WACC"/>
      <sheetName val="Not used Capital Expenditures"/>
    </sheetNames>
    <sheetDataSet>
      <sheetData sheetId="15">
        <row r="5">
          <cell r="D5" t="str">
            <v>Yes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Financial Statements"/>
      <sheetName val="General Inputs"/>
      <sheetName val="Revenue Calculation"/>
      <sheetName val="Expenses"/>
      <sheetName val="Major Maint"/>
      <sheetName val="Generation &amp; Fuel"/>
      <sheetName val="Depreciation"/>
      <sheetName val="CapEx"/>
      <sheetName val="Constr. Cash Flow"/>
      <sheetName val="Error Checks &amp; Notes"/>
      <sheetName val="Links to Notes"/>
    </sheetNames>
    <sheetDataSet>
      <sheetData sheetId="1">
        <row r="3">
          <cell r="E3">
            <v>38899</v>
          </cell>
        </row>
        <row r="4">
          <cell r="E4">
            <v>39134</v>
          </cell>
          <cell r="I4">
            <v>0.5</v>
          </cell>
        </row>
        <row r="5">
          <cell r="E5">
            <v>10</v>
          </cell>
          <cell r="I5" t="str">
            <v>Yes</v>
          </cell>
        </row>
        <row r="6">
          <cell r="E6">
            <v>8</v>
          </cell>
          <cell r="I6" t="str">
            <v>Yes</v>
          </cell>
        </row>
        <row r="8">
          <cell r="I8" t="str">
            <v>Max</v>
          </cell>
        </row>
        <row r="9">
          <cell r="E9">
            <v>252</v>
          </cell>
          <cell r="I9" t="str">
            <v>Levelized</v>
          </cell>
        </row>
        <row r="10">
          <cell r="E10">
            <v>25</v>
          </cell>
        </row>
        <row r="11">
          <cell r="E11">
            <v>6960</v>
          </cell>
        </row>
        <row r="12">
          <cell r="E12">
            <v>8630</v>
          </cell>
        </row>
        <row r="14">
          <cell r="E14">
            <v>11325.08</v>
          </cell>
        </row>
        <row r="15">
          <cell r="E15">
            <v>21336</v>
          </cell>
        </row>
        <row r="19">
          <cell r="E19">
            <v>0.35</v>
          </cell>
        </row>
        <row r="20">
          <cell r="E20">
            <v>0.0153</v>
          </cell>
        </row>
        <row r="21">
          <cell r="E21">
            <v>0.075</v>
          </cell>
        </row>
        <row r="22">
          <cell r="E22">
            <v>1</v>
          </cell>
        </row>
        <row r="23">
          <cell r="E23">
            <v>0.85</v>
          </cell>
        </row>
        <row r="24">
          <cell r="E24">
            <v>0.5021</v>
          </cell>
        </row>
        <row r="26">
          <cell r="E26">
            <v>160000000</v>
          </cell>
        </row>
        <row r="27">
          <cell r="E27">
            <v>0.15020845833333332</v>
          </cell>
        </row>
        <row r="30">
          <cell r="E30">
            <v>260000000</v>
          </cell>
        </row>
        <row r="39">
          <cell r="E39">
            <v>1.0212765957446808</v>
          </cell>
          <cell r="F39">
            <v>1.043478260869565</v>
          </cell>
          <cell r="G39">
            <v>1.0666666666666664</v>
          </cell>
          <cell r="H39">
            <v>1.0909090909090906</v>
          </cell>
          <cell r="I39">
            <v>1.1034482758620687</v>
          </cell>
          <cell r="J39">
            <v>1.1294117647058821</v>
          </cell>
          <cell r="K39">
            <v>1.1566265060240963</v>
          </cell>
          <cell r="L39">
            <v>1.170731707317073</v>
          </cell>
          <cell r="M39">
            <v>1.1999999999999997</v>
          </cell>
          <cell r="N39">
            <v>1.2151898734177213</v>
          </cell>
          <cell r="O39">
            <v>1.2467532467532465</v>
          </cell>
          <cell r="P39">
            <v>1.2631578947368418</v>
          </cell>
          <cell r="Q39">
            <v>1.297297297297297</v>
          </cell>
          <cell r="R39">
            <v>1.3150684931506846</v>
          </cell>
          <cell r="S39">
            <v>1.333333333333333</v>
          </cell>
          <cell r="T39">
            <v>1.3714285714285712</v>
          </cell>
          <cell r="U39">
            <v>1.391304347826087</v>
          </cell>
          <cell r="V39">
            <v>1.4117647058823528</v>
          </cell>
          <cell r="W39">
            <v>1.4545454545454544</v>
          </cell>
          <cell r="X39">
            <v>1.4769230769230766</v>
          </cell>
          <cell r="Y39">
            <v>1.4999999999999996</v>
          </cell>
          <cell r="Z39">
            <v>1.548387096774193</v>
          </cell>
          <cell r="AA39">
            <v>1.5737704918032782</v>
          </cell>
          <cell r="AB39">
            <v>1.5999999999999994</v>
          </cell>
          <cell r="AC39">
            <v>1.655172413793103</v>
          </cell>
          <cell r="AD39">
            <v>1.6842105263157892</v>
          </cell>
          <cell r="AE39">
            <v>1.7142857142857135</v>
          </cell>
          <cell r="AF39">
            <v>1.745454545454545</v>
          </cell>
        </row>
      </sheetData>
      <sheetData sheetId="2">
        <row r="3">
          <cell r="I3">
            <v>0.4413</v>
          </cell>
        </row>
        <row r="6">
          <cell r="I6">
            <v>55657087.107978344</v>
          </cell>
        </row>
        <row r="8">
          <cell r="I8">
            <v>104.32744278665496</v>
          </cell>
        </row>
      </sheetData>
      <sheetData sheetId="7">
        <row r="2">
          <cell r="B2">
            <v>120000000</v>
          </cell>
        </row>
        <row r="7">
          <cell r="B7">
            <v>780108.63525</v>
          </cell>
        </row>
        <row r="8">
          <cell r="B8">
            <v>2135000</v>
          </cell>
        </row>
        <row r="23">
          <cell r="B23">
            <v>1543634.5770198947</v>
          </cell>
        </row>
        <row r="24">
          <cell r="B24">
            <v>0</v>
          </cell>
        </row>
        <row r="25">
          <cell r="B25">
            <v>0</v>
          </cell>
        </row>
        <row r="26">
          <cell r="B26">
            <v>335752.0890633</v>
          </cell>
        </row>
        <row r="27">
          <cell r="B27">
            <v>126120750.3013332</v>
          </cell>
        </row>
        <row r="32">
          <cell r="B32">
            <v>120000000</v>
          </cell>
        </row>
        <row r="33">
          <cell r="B33">
            <v>100000000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***t"/>
      <sheetName val="****"/>
      <sheetName val="Summary"/>
      <sheetName val="data"/>
      <sheetName val="JE"/>
      <sheetName val="Therms Upload"/>
      <sheetName val="Unbilled-R&amp;C"/>
      <sheetName val="Current Billings"/>
      <sheetName val="Sendout-R&amp;C"/>
      <sheetName val="Sendout"/>
      <sheetName val="Transp Unbilled"/>
      <sheetName val="Transp Data"/>
      <sheetName val="Revenue Data"/>
      <sheetName val="Customer Charges"/>
      <sheetName val="Net of cust chrg"/>
      <sheetName val="Read Schedules"/>
      <sheetName val="Degree Days"/>
      <sheetName val="dd296398"/>
    </sheetNames>
    <sheetDataSet>
      <sheetData sheetId="11">
        <row r="7">
          <cell r="A7" t="str">
            <v> </v>
          </cell>
        </row>
        <row r="8">
          <cell r="A8" t="str">
            <v>CL/RT</v>
          </cell>
          <cell r="B8" t="str">
            <v>ID #</v>
          </cell>
          <cell r="C8" t="str">
            <v>NAME</v>
          </cell>
        </row>
        <row r="9">
          <cell r="A9">
            <v>66057</v>
          </cell>
          <cell r="B9">
            <v>27</v>
          </cell>
          <cell r="C9" t="str">
            <v>ASHGROVE CEM</v>
          </cell>
          <cell r="H9">
            <v>2655.5</v>
          </cell>
          <cell r="I9">
            <v>89995.9</v>
          </cell>
        </row>
        <row r="10">
          <cell r="A10">
            <v>66057</v>
          </cell>
          <cell r="B10">
            <v>30</v>
          </cell>
          <cell r="C10" t="str">
            <v>CSR ASSOCIATED</v>
          </cell>
          <cell r="H10">
            <v>0</v>
          </cell>
          <cell r="I10">
            <v>103544.7</v>
          </cell>
        </row>
        <row r="11">
          <cell r="A11">
            <v>66057</v>
          </cell>
          <cell r="B11">
            <v>33</v>
          </cell>
          <cell r="C11" t="str">
            <v>M A SEGALE TUKWILA</v>
          </cell>
          <cell r="H11">
            <v>0</v>
          </cell>
          <cell r="I11">
            <v>38698.3</v>
          </cell>
        </row>
        <row r="12">
          <cell r="A12">
            <v>66057</v>
          </cell>
          <cell r="B12">
            <v>40</v>
          </cell>
          <cell r="C12" t="str">
            <v>ATLAS FOUNDRY</v>
          </cell>
          <cell r="H12">
            <v>0</v>
          </cell>
          <cell r="I12">
            <v>109022.1</v>
          </cell>
        </row>
        <row r="13">
          <cell r="A13">
            <v>26057</v>
          </cell>
          <cell r="B13">
            <v>54</v>
          </cell>
          <cell r="C13" t="str">
            <v>SWEDISH HOSP-SEA</v>
          </cell>
          <cell r="H13">
            <v>4774</v>
          </cell>
          <cell r="I13">
            <v>22343.5</v>
          </cell>
        </row>
        <row r="14">
          <cell r="A14">
            <v>66057</v>
          </cell>
          <cell r="B14">
            <v>90</v>
          </cell>
          <cell r="C14" t="str">
            <v>BIRMINGHAM STEEL</v>
          </cell>
          <cell r="H14">
            <v>464264.6</v>
          </cell>
          <cell r="I14">
            <v>625956.1</v>
          </cell>
        </row>
        <row r="15">
          <cell r="A15">
            <v>66099</v>
          </cell>
          <cell r="B15">
            <v>92</v>
          </cell>
          <cell r="C15" t="str">
            <v>FREDRICKSON</v>
          </cell>
          <cell r="H15">
            <v>0</v>
          </cell>
          <cell r="I15">
            <v>289977.4</v>
          </cell>
        </row>
        <row r="16">
          <cell r="A16">
            <v>66099</v>
          </cell>
          <cell r="B16">
            <v>99</v>
          </cell>
          <cell r="C16" t="str">
            <v>BOEING - RENTON</v>
          </cell>
          <cell r="H16">
            <v>68200</v>
          </cell>
          <cell r="I16">
            <v>1424337.3</v>
          </cell>
        </row>
        <row r="17">
          <cell r="A17">
            <v>66099</v>
          </cell>
          <cell r="B17">
            <v>103</v>
          </cell>
          <cell r="C17" t="str">
            <v>BOEING - EVERETT</v>
          </cell>
          <cell r="H17">
            <v>620000</v>
          </cell>
          <cell r="I17">
            <v>607192.4</v>
          </cell>
        </row>
        <row r="18">
          <cell r="A18">
            <v>66099</v>
          </cell>
          <cell r="B18">
            <v>109</v>
          </cell>
          <cell r="C18" t="str">
            <v>BOEING - AUBURN</v>
          </cell>
          <cell r="H18">
            <v>217000</v>
          </cell>
          <cell r="I18">
            <v>508703.5</v>
          </cell>
        </row>
        <row r="19">
          <cell r="A19">
            <v>66057</v>
          </cell>
          <cell r="B19">
            <v>116</v>
          </cell>
          <cell r="C19" t="str">
            <v>MUTUAL MATERIALS</v>
          </cell>
          <cell r="H19">
            <v>3720</v>
          </cell>
          <cell r="I19">
            <v>163476.6</v>
          </cell>
        </row>
        <row r="20">
          <cell r="A20">
            <v>66057</v>
          </cell>
          <cell r="B20">
            <v>121</v>
          </cell>
          <cell r="C20" t="str">
            <v>BUSE LUMBER</v>
          </cell>
          <cell r="H20">
            <v>74</v>
          </cell>
          <cell r="I20">
            <v>27319.8</v>
          </cell>
        </row>
        <row r="21">
          <cell r="A21">
            <v>66057</v>
          </cell>
          <cell r="B21">
            <v>130</v>
          </cell>
          <cell r="C21" t="str">
            <v>PABCO ROOFING</v>
          </cell>
          <cell r="H21">
            <v>62</v>
          </cell>
          <cell r="I21">
            <v>62806</v>
          </cell>
        </row>
        <row r="22">
          <cell r="A22">
            <v>66057</v>
          </cell>
          <cell r="B22">
            <v>132</v>
          </cell>
          <cell r="C22" t="str">
            <v>INTERSTATE BRANDS</v>
          </cell>
          <cell r="H22">
            <v>25990</v>
          </cell>
          <cell r="I22">
            <v>31</v>
          </cell>
        </row>
        <row r="23">
          <cell r="A23">
            <v>26057</v>
          </cell>
          <cell r="B23">
            <v>137</v>
          </cell>
          <cell r="C23" t="str">
            <v>CINTAS CORP</v>
          </cell>
          <cell r="H23">
            <v>13355.4</v>
          </cell>
          <cell r="I23">
            <v>12799.1</v>
          </cell>
        </row>
        <row r="24">
          <cell r="A24">
            <v>66057</v>
          </cell>
          <cell r="B24">
            <v>141</v>
          </cell>
          <cell r="C24" t="str">
            <v>LOUISIANA PACIFIC</v>
          </cell>
          <cell r="H24">
            <v>58</v>
          </cell>
          <cell r="I24">
            <v>126384.4</v>
          </cell>
        </row>
        <row r="25">
          <cell r="A25">
            <v>26057</v>
          </cell>
          <cell r="B25">
            <v>142</v>
          </cell>
          <cell r="C25" t="str">
            <v>CHILDREN'S HOSPITAL</v>
          </cell>
          <cell r="H25">
            <v>3565</v>
          </cell>
          <cell r="I25">
            <v>90409.9</v>
          </cell>
        </row>
        <row r="26">
          <cell r="A26">
            <v>66057</v>
          </cell>
          <cell r="B26">
            <v>145</v>
          </cell>
          <cell r="C26" t="str">
            <v>CROWN PACIFIC</v>
          </cell>
          <cell r="H26">
            <v>0</v>
          </cell>
          <cell r="I26">
            <v>23322.6</v>
          </cell>
        </row>
        <row r="27">
          <cell r="A27">
            <v>66057</v>
          </cell>
          <cell r="B27">
            <v>147</v>
          </cell>
          <cell r="C27" t="str">
            <v>CHEVRON</v>
          </cell>
          <cell r="H27">
            <v>62</v>
          </cell>
          <cell r="I27">
            <v>199891.4</v>
          </cell>
        </row>
        <row r="28">
          <cell r="A28">
            <v>66057</v>
          </cell>
          <cell r="B28">
            <v>155</v>
          </cell>
          <cell r="C28" t="str">
            <v>WESTFARM FOODS - ISSAQUAH</v>
          </cell>
          <cell r="H28">
            <v>0</v>
          </cell>
          <cell r="I28">
            <v>62427</v>
          </cell>
        </row>
        <row r="29">
          <cell r="A29">
            <v>66057</v>
          </cell>
          <cell r="B29">
            <v>156</v>
          </cell>
          <cell r="C29" t="str">
            <v>WESTFARM FOODS - RAINIER</v>
          </cell>
          <cell r="H29">
            <v>1860</v>
          </cell>
          <cell r="I29">
            <v>21805.3</v>
          </cell>
        </row>
        <row r="30">
          <cell r="A30">
            <v>66057</v>
          </cell>
          <cell r="B30">
            <v>161</v>
          </cell>
          <cell r="C30" t="str">
            <v>JEFFERSON SMURFIT</v>
          </cell>
          <cell r="H30">
            <v>0</v>
          </cell>
          <cell r="I30">
            <v>298779.2</v>
          </cell>
        </row>
        <row r="31">
          <cell r="A31">
            <v>66057</v>
          </cell>
          <cell r="B31">
            <v>166</v>
          </cell>
          <cell r="C31" t="str">
            <v>COLUMBIA  BEVERAG</v>
          </cell>
          <cell r="H31">
            <v>3441</v>
          </cell>
          <cell r="I31">
            <v>31771.8</v>
          </cell>
        </row>
        <row r="32">
          <cell r="A32">
            <v>66057</v>
          </cell>
          <cell r="B32">
            <v>178</v>
          </cell>
          <cell r="C32" t="str">
            <v>COM BAY CORRAGATED</v>
          </cell>
          <cell r="H32">
            <v>62</v>
          </cell>
          <cell r="I32">
            <v>49457</v>
          </cell>
        </row>
        <row r="33">
          <cell r="A33">
            <v>66057</v>
          </cell>
          <cell r="B33">
            <v>186</v>
          </cell>
          <cell r="C33" t="str">
            <v>DAVIS WIRE</v>
          </cell>
          <cell r="H33">
            <v>92036.5</v>
          </cell>
          <cell r="I33">
            <v>0</v>
          </cell>
        </row>
        <row r="34">
          <cell r="A34">
            <v>66057</v>
          </cell>
          <cell r="B34">
            <v>190</v>
          </cell>
          <cell r="C34" t="str">
            <v>DYNO OVERLAYS</v>
          </cell>
          <cell r="H34">
            <v>88357.6</v>
          </cell>
          <cell r="I34">
            <v>41877.2</v>
          </cell>
        </row>
        <row r="35">
          <cell r="A35">
            <v>66057</v>
          </cell>
          <cell r="B35">
            <v>193</v>
          </cell>
          <cell r="C35" t="str">
            <v>GP GYPSUM CORP</v>
          </cell>
          <cell r="H35">
            <v>2400</v>
          </cell>
          <cell r="I35">
            <v>598500.3</v>
          </cell>
        </row>
        <row r="36">
          <cell r="A36">
            <v>26057</v>
          </cell>
          <cell r="B36">
            <v>245</v>
          </cell>
          <cell r="C36" t="str">
            <v>EVERGREEN HOSP</v>
          </cell>
          <cell r="H36">
            <v>2108</v>
          </cell>
          <cell r="I36">
            <v>53473.9</v>
          </cell>
        </row>
        <row r="37">
          <cell r="A37">
            <v>26057</v>
          </cell>
          <cell r="B37">
            <v>263</v>
          </cell>
          <cell r="C37" t="str">
            <v>FIRCREST SCHOOL</v>
          </cell>
          <cell r="H37">
            <v>16414</v>
          </cell>
          <cell r="I37">
            <v>83258</v>
          </cell>
        </row>
        <row r="38">
          <cell r="A38">
            <v>66057</v>
          </cell>
          <cell r="B38">
            <v>280</v>
          </cell>
          <cell r="C38" t="str">
            <v>GENIE INDUSTRIES</v>
          </cell>
          <cell r="H38">
            <v>43196.1</v>
          </cell>
          <cell r="I38">
            <v>0</v>
          </cell>
        </row>
        <row r="39">
          <cell r="A39">
            <v>66057</v>
          </cell>
          <cell r="B39">
            <v>290</v>
          </cell>
          <cell r="C39" t="str">
            <v>GAIS BAKERY</v>
          </cell>
          <cell r="H39">
            <v>58214.1</v>
          </cell>
          <cell r="I39">
            <v>8971.7</v>
          </cell>
        </row>
        <row r="40">
          <cell r="A40">
            <v>66057</v>
          </cell>
          <cell r="B40">
            <v>296</v>
          </cell>
          <cell r="C40" t="str">
            <v>GEORGIA PACIFIC</v>
          </cell>
          <cell r="H40">
            <v>8432</v>
          </cell>
          <cell r="I40">
            <v>47048.1</v>
          </cell>
        </row>
        <row r="41">
          <cell r="A41">
            <v>66057</v>
          </cell>
          <cell r="B41">
            <v>307</v>
          </cell>
          <cell r="C41" t="str">
            <v>FIELDS CORP</v>
          </cell>
          <cell r="H41">
            <v>62</v>
          </cell>
          <cell r="I41">
            <v>70764.9</v>
          </cell>
        </row>
        <row r="42">
          <cell r="A42">
            <v>26057</v>
          </cell>
          <cell r="B42">
            <v>309</v>
          </cell>
          <cell r="C42" t="str">
            <v>GROUP HEALTH EAST</v>
          </cell>
          <cell r="H42">
            <v>2046</v>
          </cell>
          <cell r="I42">
            <v>31951.2</v>
          </cell>
        </row>
        <row r="43">
          <cell r="A43">
            <v>26057</v>
          </cell>
          <cell r="B43">
            <v>318</v>
          </cell>
          <cell r="C43" t="str">
            <v>GOOD SAMARITAN</v>
          </cell>
          <cell r="H43">
            <v>837</v>
          </cell>
          <cell r="I43">
            <v>33811.2</v>
          </cell>
        </row>
        <row r="44">
          <cell r="A44">
            <v>66057</v>
          </cell>
          <cell r="B44">
            <v>325</v>
          </cell>
          <cell r="C44" t="str">
            <v>HEXCEL STRUCTURES</v>
          </cell>
          <cell r="H44">
            <v>0</v>
          </cell>
          <cell r="I44">
            <v>30412.3</v>
          </cell>
        </row>
        <row r="45">
          <cell r="A45">
            <v>26057</v>
          </cell>
          <cell r="B45">
            <v>328</v>
          </cell>
          <cell r="C45" t="str">
            <v>GROUP HEALTH SEA</v>
          </cell>
          <cell r="H45">
            <v>1891</v>
          </cell>
          <cell r="I45">
            <v>63177.9</v>
          </cell>
        </row>
        <row r="46">
          <cell r="A46">
            <v>66057</v>
          </cell>
          <cell r="B46">
            <v>333</v>
          </cell>
          <cell r="C46" t="str">
            <v>M A SEGALE SEATTLE</v>
          </cell>
          <cell r="H46">
            <v>0</v>
          </cell>
          <cell r="I46">
            <v>28928.1</v>
          </cell>
        </row>
        <row r="47">
          <cell r="A47">
            <v>66057</v>
          </cell>
          <cell r="B47">
            <v>355</v>
          </cell>
          <cell r="C47" t="str">
            <v>PIONEER CHLOR ALKALI</v>
          </cell>
          <cell r="H47">
            <v>0</v>
          </cell>
          <cell r="I47">
            <v>345051.4</v>
          </cell>
        </row>
        <row r="48">
          <cell r="A48">
            <v>26057</v>
          </cell>
          <cell r="B48">
            <v>359</v>
          </cell>
          <cell r="C48" t="str">
            <v>HOSPITAL CENTRAL SVCS</v>
          </cell>
          <cell r="H48">
            <v>23250</v>
          </cell>
          <cell r="I48">
            <v>29496</v>
          </cell>
        </row>
        <row r="49">
          <cell r="A49">
            <v>66057</v>
          </cell>
          <cell r="B49">
            <v>361</v>
          </cell>
          <cell r="C49" t="str">
            <v>HYTEK INC</v>
          </cell>
          <cell r="H49">
            <v>41429.1</v>
          </cell>
          <cell r="I49">
            <v>0</v>
          </cell>
        </row>
        <row r="50">
          <cell r="A50">
            <v>66057</v>
          </cell>
          <cell r="B50">
            <v>375</v>
          </cell>
          <cell r="C50" t="str">
            <v>LAFARGE  CORP.</v>
          </cell>
          <cell r="H50">
            <v>5830.7</v>
          </cell>
          <cell r="I50">
            <v>25917.5</v>
          </cell>
        </row>
        <row r="51">
          <cell r="A51">
            <v>66057</v>
          </cell>
          <cell r="B51">
            <v>395</v>
          </cell>
          <cell r="C51" t="str">
            <v>JORGENSON STEEL</v>
          </cell>
          <cell r="H51">
            <v>27900</v>
          </cell>
          <cell r="I51">
            <v>401608.2</v>
          </cell>
        </row>
        <row r="52">
          <cell r="A52">
            <v>66057</v>
          </cell>
          <cell r="B52">
            <v>400</v>
          </cell>
          <cell r="C52" t="str">
            <v>J A JACK &amp; SONS</v>
          </cell>
          <cell r="H52">
            <v>18417.5</v>
          </cell>
          <cell r="I52">
            <v>84.6</v>
          </cell>
        </row>
        <row r="53">
          <cell r="A53">
            <v>66057</v>
          </cell>
          <cell r="B53">
            <v>425</v>
          </cell>
          <cell r="C53" t="str">
            <v>DARLING INTER.</v>
          </cell>
          <cell r="H53">
            <v>52</v>
          </cell>
          <cell r="I53">
            <v>83756.8</v>
          </cell>
        </row>
        <row r="54">
          <cell r="A54">
            <v>66057</v>
          </cell>
          <cell r="B54">
            <v>438</v>
          </cell>
          <cell r="C54" t="str">
            <v>JAMES HARDIE (SUMNER)</v>
          </cell>
          <cell r="H54">
            <v>0</v>
          </cell>
          <cell r="I54">
            <v>127975.6</v>
          </cell>
        </row>
        <row r="55">
          <cell r="A55">
            <v>66057</v>
          </cell>
          <cell r="B55">
            <v>439</v>
          </cell>
          <cell r="C55" t="str">
            <v>KAISER ALUMINUM</v>
          </cell>
          <cell r="H55">
            <v>108500</v>
          </cell>
          <cell r="I55">
            <v>30740.3</v>
          </cell>
        </row>
        <row r="56">
          <cell r="A56">
            <v>66057</v>
          </cell>
          <cell r="B56">
            <v>440</v>
          </cell>
          <cell r="C56" t="str">
            <v>JAMES HARDIE</v>
          </cell>
          <cell r="H56">
            <v>1860</v>
          </cell>
          <cell r="I56">
            <v>1184284.9</v>
          </cell>
        </row>
        <row r="57">
          <cell r="A57">
            <v>66057</v>
          </cell>
          <cell r="B57">
            <v>445</v>
          </cell>
          <cell r="C57" t="str">
            <v>KENWORTH SEATTLE</v>
          </cell>
          <cell r="H57">
            <v>24534.7</v>
          </cell>
          <cell r="I57">
            <v>0</v>
          </cell>
        </row>
        <row r="58">
          <cell r="A58">
            <v>66099</v>
          </cell>
          <cell r="B58">
            <v>455</v>
          </cell>
          <cell r="C58" t="str">
            <v>LAKESIDE IND. (COV)</v>
          </cell>
          <cell r="H58">
            <v>0</v>
          </cell>
          <cell r="I58">
            <v>91955.2</v>
          </cell>
        </row>
        <row r="59">
          <cell r="A59">
            <v>66057</v>
          </cell>
          <cell r="B59">
            <v>456</v>
          </cell>
          <cell r="C59" t="str">
            <v>CSR ASSOCIATED(NE)</v>
          </cell>
          <cell r="H59">
            <v>0</v>
          </cell>
          <cell r="I59">
            <v>57190.7</v>
          </cell>
        </row>
        <row r="60">
          <cell r="A60">
            <v>66057</v>
          </cell>
          <cell r="B60">
            <v>475</v>
          </cell>
          <cell r="C60" t="str">
            <v>GAI'S BAKERY</v>
          </cell>
          <cell r="H60">
            <v>32478</v>
          </cell>
          <cell r="I60">
            <v>0</v>
          </cell>
        </row>
        <row r="61">
          <cell r="A61">
            <v>66057</v>
          </cell>
          <cell r="B61">
            <v>485</v>
          </cell>
          <cell r="C61" t="str">
            <v>DARIGOLD CHEHALIS</v>
          </cell>
          <cell r="H61">
            <v>93000</v>
          </cell>
          <cell r="I61">
            <v>133417</v>
          </cell>
        </row>
        <row r="62">
          <cell r="A62">
            <v>66057</v>
          </cell>
          <cell r="B62">
            <v>500</v>
          </cell>
          <cell r="C62" t="str">
            <v>LONGVIEW  FIBRE</v>
          </cell>
          <cell r="H62">
            <v>1537</v>
          </cell>
          <cell r="I62">
            <v>28624.5</v>
          </cell>
        </row>
        <row r="63">
          <cell r="A63">
            <v>26057</v>
          </cell>
          <cell r="B63">
            <v>575</v>
          </cell>
          <cell r="C63" t="str">
            <v>MCCORD AIR BASE</v>
          </cell>
          <cell r="H63">
            <v>0</v>
          </cell>
          <cell r="I63">
            <v>193358.9</v>
          </cell>
        </row>
        <row r="64">
          <cell r="A64">
            <v>66057</v>
          </cell>
          <cell r="B64">
            <v>579</v>
          </cell>
          <cell r="C64" t="str">
            <v>MANKE LUMBER-SUM</v>
          </cell>
          <cell r="H64">
            <v>6200</v>
          </cell>
          <cell r="I64">
            <v>42266.8</v>
          </cell>
        </row>
        <row r="65">
          <cell r="A65">
            <v>66057</v>
          </cell>
          <cell r="B65">
            <v>601</v>
          </cell>
          <cell r="C65" t="str">
            <v>NORTHWEST  COOP</v>
          </cell>
          <cell r="H65">
            <v>11132.1</v>
          </cell>
          <cell r="I65">
            <v>29698.6</v>
          </cell>
        </row>
        <row r="66">
          <cell r="A66">
            <v>66057</v>
          </cell>
          <cell r="B66">
            <v>602</v>
          </cell>
          <cell r="C66" t="str">
            <v>BALL FOSTER  GLASS</v>
          </cell>
          <cell r="H66">
            <v>196850</v>
          </cell>
          <cell r="I66">
            <v>538767.1</v>
          </cell>
        </row>
        <row r="67">
          <cell r="A67">
            <v>66057</v>
          </cell>
          <cell r="B67">
            <v>606</v>
          </cell>
          <cell r="C67" t="str">
            <v>JELD-WEN OF EVERETT</v>
          </cell>
          <cell r="H67">
            <v>0</v>
          </cell>
          <cell r="I67">
            <v>48451.4</v>
          </cell>
        </row>
        <row r="68">
          <cell r="A68">
            <v>26057</v>
          </cell>
          <cell r="B68">
            <v>624</v>
          </cell>
          <cell r="C68" t="str">
            <v>OVERLAKE HOSPITAL</v>
          </cell>
          <cell r="H68">
            <v>1085</v>
          </cell>
          <cell r="I68">
            <v>47911.5</v>
          </cell>
        </row>
        <row r="69">
          <cell r="A69">
            <v>66057</v>
          </cell>
          <cell r="B69">
            <v>625</v>
          </cell>
          <cell r="C69" t="str">
            <v>PABST BREWING</v>
          </cell>
          <cell r="H69">
            <v>465</v>
          </cell>
          <cell r="I69">
            <v>294159.6</v>
          </cell>
        </row>
        <row r="70">
          <cell r="A70">
            <v>26057</v>
          </cell>
          <cell r="B70">
            <v>626</v>
          </cell>
          <cell r="C70" t="str">
            <v>OSTROMS FARM</v>
          </cell>
          <cell r="H70">
            <v>0</v>
          </cell>
          <cell r="I70">
            <v>43597.9</v>
          </cell>
        </row>
        <row r="71">
          <cell r="A71">
            <v>66057</v>
          </cell>
          <cell r="B71">
            <v>645</v>
          </cell>
          <cell r="C71" t="str">
            <v>KENWORTH RENTON</v>
          </cell>
          <cell r="H71">
            <v>39104.9</v>
          </cell>
          <cell r="I71">
            <v>0</v>
          </cell>
        </row>
        <row r="72">
          <cell r="A72">
            <v>26057</v>
          </cell>
          <cell r="B72">
            <v>656</v>
          </cell>
          <cell r="C72" t="str">
            <v>ST JOSEPHS HOSP.</v>
          </cell>
          <cell r="H72">
            <v>62</v>
          </cell>
          <cell r="I72">
            <v>72983.5</v>
          </cell>
        </row>
        <row r="73">
          <cell r="A73">
            <v>66057</v>
          </cell>
          <cell r="B73">
            <v>662</v>
          </cell>
          <cell r="C73" t="str">
            <v>PQ CORP</v>
          </cell>
          <cell r="H73">
            <v>0</v>
          </cell>
          <cell r="I73">
            <v>132022.6</v>
          </cell>
        </row>
        <row r="74">
          <cell r="A74">
            <v>66057</v>
          </cell>
          <cell r="B74">
            <v>664</v>
          </cell>
          <cell r="C74" t="str">
            <v>PORTAC INC</v>
          </cell>
          <cell r="H74">
            <v>0</v>
          </cell>
          <cell r="I74">
            <v>43395.6</v>
          </cell>
        </row>
        <row r="75">
          <cell r="A75">
            <v>66057</v>
          </cell>
          <cell r="B75">
            <v>675</v>
          </cell>
          <cell r="C75" t="str">
            <v>NATIONAL FROZEN FD</v>
          </cell>
          <cell r="H75">
            <v>323</v>
          </cell>
          <cell r="I75">
            <v>74142.5</v>
          </cell>
        </row>
        <row r="76">
          <cell r="A76">
            <v>26057</v>
          </cell>
          <cell r="B76">
            <v>677</v>
          </cell>
          <cell r="C76" t="str">
            <v>PIERCE TRANSIT</v>
          </cell>
          <cell r="H76">
            <v>88858.2</v>
          </cell>
          <cell r="I76">
            <v>75414</v>
          </cell>
        </row>
        <row r="77">
          <cell r="A77">
            <v>66057</v>
          </cell>
          <cell r="B77">
            <v>699</v>
          </cell>
          <cell r="C77" t="str">
            <v>CENTRAL  PRE-MIX</v>
          </cell>
          <cell r="H77">
            <v>0</v>
          </cell>
          <cell r="I77">
            <v>25292.8</v>
          </cell>
        </row>
        <row r="78">
          <cell r="A78">
            <v>66057</v>
          </cell>
          <cell r="B78">
            <v>701</v>
          </cell>
          <cell r="C78" t="str">
            <v>QUALI-CAST FDRY</v>
          </cell>
          <cell r="H78">
            <v>0</v>
          </cell>
          <cell r="I78">
            <v>24726.3</v>
          </cell>
        </row>
        <row r="79">
          <cell r="A79">
            <v>26057</v>
          </cell>
          <cell r="B79">
            <v>706</v>
          </cell>
          <cell r="C79" t="str">
            <v>OVERALL LAUNDRY</v>
          </cell>
          <cell r="H79">
            <v>65644.2</v>
          </cell>
          <cell r="I79">
            <v>0</v>
          </cell>
        </row>
        <row r="80">
          <cell r="A80">
            <v>66057</v>
          </cell>
          <cell r="B80">
            <v>729</v>
          </cell>
          <cell r="C80" t="str">
            <v>REDHOOK  ALE</v>
          </cell>
          <cell r="H80">
            <v>19498.1</v>
          </cell>
          <cell r="I80">
            <v>0</v>
          </cell>
        </row>
        <row r="81">
          <cell r="A81">
            <v>66057</v>
          </cell>
          <cell r="B81">
            <v>732</v>
          </cell>
          <cell r="C81" t="str">
            <v>RAMCO CON. TOOL</v>
          </cell>
          <cell r="H81">
            <v>8566.3</v>
          </cell>
          <cell r="I81">
            <v>14577.6</v>
          </cell>
        </row>
        <row r="82">
          <cell r="A82">
            <v>66057</v>
          </cell>
          <cell r="B82">
            <v>736</v>
          </cell>
          <cell r="C82" t="str">
            <v>BALL CORP - KENT</v>
          </cell>
          <cell r="H82">
            <v>46500</v>
          </cell>
          <cell r="I82">
            <v>8522</v>
          </cell>
        </row>
        <row r="83">
          <cell r="A83">
            <v>66057</v>
          </cell>
          <cell r="B83">
            <v>738</v>
          </cell>
          <cell r="C83" t="str">
            <v>LAKESIDE ISSAQUAH</v>
          </cell>
          <cell r="H83">
            <v>0</v>
          </cell>
          <cell r="I83">
            <v>141680.4</v>
          </cell>
        </row>
        <row r="84">
          <cell r="A84">
            <v>26057</v>
          </cell>
          <cell r="B84">
            <v>757</v>
          </cell>
          <cell r="C84" t="str">
            <v>SAFEWAY</v>
          </cell>
          <cell r="H84">
            <v>13795</v>
          </cell>
          <cell r="I84">
            <v>75728.3</v>
          </cell>
        </row>
        <row r="85">
          <cell r="A85">
            <v>66057</v>
          </cell>
          <cell r="B85">
            <v>767</v>
          </cell>
          <cell r="C85" t="str">
            <v>SIMPSON</v>
          </cell>
          <cell r="H85">
            <v>66390.7</v>
          </cell>
          <cell r="I85">
            <v>578204.6</v>
          </cell>
        </row>
        <row r="86">
          <cell r="A86">
            <v>66057</v>
          </cell>
          <cell r="B86">
            <v>770</v>
          </cell>
          <cell r="C86" t="str">
            <v>KIMBERLY CLARK</v>
          </cell>
          <cell r="H86">
            <v>420351.5</v>
          </cell>
          <cell r="I86">
            <v>1452398.2</v>
          </cell>
        </row>
        <row r="87">
          <cell r="A87">
            <v>66057</v>
          </cell>
          <cell r="B87">
            <v>781</v>
          </cell>
          <cell r="C87" t="str">
            <v>BAKER COMMODITIES</v>
          </cell>
          <cell r="H87">
            <v>50790.8</v>
          </cell>
          <cell r="I87">
            <v>95343</v>
          </cell>
        </row>
        <row r="88">
          <cell r="A88">
            <v>66057</v>
          </cell>
          <cell r="B88">
            <v>785</v>
          </cell>
          <cell r="C88" t="str">
            <v>SEATTLE SNOHO MILL</v>
          </cell>
          <cell r="H88">
            <v>0</v>
          </cell>
          <cell r="I88">
            <v>103843.9</v>
          </cell>
        </row>
        <row r="89">
          <cell r="A89">
            <v>66057</v>
          </cell>
          <cell r="B89">
            <v>788</v>
          </cell>
          <cell r="C89" t="str">
            <v>SPECTRUM GLASS</v>
          </cell>
          <cell r="H89">
            <v>108500</v>
          </cell>
          <cell r="I89">
            <v>91090.2</v>
          </cell>
        </row>
        <row r="90">
          <cell r="A90">
            <v>66057</v>
          </cell>
          <cell r="B90">
            <v>792</v>
          </cell>
          <cell r="C90" t="str">
            <v>M A SEGALE - AUBURN</v>
          </cell>
          <cell r="H90">
            <v>0</v>
          </cell>
          <cell r="I90">
            <v>132514.5</v>
          </cell>
        </row>
        <row r="91">
          <cell r="A91">
            <v>66057</v>
          </cell>
          <cell r="B91">
            <v>812</v>
          </cell>
          <cell r="C91" t="str">
            <v>SOUND REFINERY</v>
          </cell>
          <cell r="H91">
            <v>61938</v>
          </cell>
          <cell r="I91">
            <v>54902.3</v>
          </cell>
        </row>
        <row r="92">
          <cell r="A92">
            <v>26057</v>
          </cell>
          <cell r="B92">
            <v>813</v>
          </cell>
          <cell r="C92" t="str">
            <v>SMITH GARDENS</v>
          </cell>
          <cell r="H92">
            <v>43973.4</v>
          </cell>
          <cell r="I92">
            <v>0</v>
          </cell>
        </row>
        <row r="93">
          <cell r="A93">
            <v>66057</v>
          </cell>
          <cell r="B93">
            <v>823</v>
          </cell>
          <cell r="C93" t="str">
            <v>ASSOCIATED SAND &amp; GRAVEL</v>
          </cell>
          <cell r="H93">
            <v>0</v>
          </cell>
          <cell r="I93">
            <v>82428</v>
          </cell>
        </row>
        <row r="94">
          <cell r="A94">
            <v>66057</v>
          </cell>
          <cell r="B94">
            <v>869</v>
          </cell>
          <cell r="C94" t="str">
            <v>GAI'S BAKERY-RED</v>
          </cell>
          <cell r="H94">
            <v>22635.6</v>
          </cell>
          <cell r="I94">
            <v>0</v>
          </cell>
        </row>
        <row r="95">
          <cell r="A95">
            <v>66057</v>
          </cell>
          <cell r="B95">
            <v>876</v>
          </cell>
          <cell r="C95" t="str">
            <v>TUCCI AND SONS</v>
          </cell>
          <cell r="H95">
            <v>0</v>
          </cell>
          <cell r="I95">
            <v>1335.9</v>
          </cell>
        </row>
        <row r="96">
          <cell r="A96">
            <v>66057</v>
          </cell>
          <cell r="B96">
            <v>886</v>
          </cell>
          <cell r="C96" t="str">
            <v>TODD SHIPYARDS</v>
          </cell>
          <cell r="H96">
            <v>64945.3</v>
          </cell>
          <cell r="I96">
            <v>0</v>
          </cell>
        </row>
        <row r="97">
          <cell r="A97">
            <v>66057</v>
          </cell>
          <cell r="B97">
            <v>898</v>
          </cell>
          <cell r="C97" t="str">
            <v>WESTERN INSULFOAM</v>
          </cell>
          <cell r="H97">
            <v>0</v>
          </cell>
          <cell r="I97">
            <v>86642.1</v>
          </cell>
        </row>
        <row r="98">
          <cell r="A98">
            <v>26057</v>
          </cell>
          <cell r="B98">
            <v>905</v>
          </cell>
          <cell r="C98" t="str">
            <v>VALLEY MEDICAL</v>
          </cell>
          <cell r="H98">
            <v>185596.3</v>
          </cell>
          <cell r="I98">
            <v>12999.9</v>
          </cell>
        </row>
        <row r="99">
          <cell r="A99">
            <v>26057</v>
          </cell>
          <cell r="B99">
            <v>911</v>
          </cell>
          <cell r="C99" t="str">
            <v>VETERANS HOSP.</v>
          </cell>
          <cell r="H99">
            <v>0</v>
          </cell>
          <cell r="I99">
            <v>101236.5</v>
          </cell>
        </row>
        <row r="100">
          <cell r="A100">
            <v>66057</v>
          </cell>
          <cell r="B100">
            <v>917</v>
          </cell>
          <cell r="C100" t="str">
            <v>UNISEA  FOODS</v>
          </cell>
          <cell r="H100">
            <v>23014.9</v>
          </cell>
          <cell r="I100">
            <v>0</v>
          </cell>
        </row>
        <row r="101">
          <cell r="A101">
            <v>66057</v>
          </cell>
          <cell r="B101">
            <v>935</v>
          </cell>
          <cell r="C101" t="str">
            <v>U. S. OIL</v>
          </cell>
          <cell r="H101">
            <v>48267</v>
          </cell>
          <cell r="I101">
            <v>83113.5</v>
          </cell>
        </row>
        <row r="102">
          <cell r="A102">
            <v>66057</v>
          </cell>
          <cell r="B102">
            <v>955</v>
          </cell>
          <cell r="C102" t="str">
            <v>LAKESIDE SEATTLE</v>
          </cell>
          <cell r="H102">
            <v>0</v>
          </cell>
          <cell r="I102">
            <v>15318.1</v>
          </cell>
        </row>
        <row r="103">
          <cell r="A103">
            <v>66057</v>
          </cell>
          <cell r="B103">
            <v>958</v>
          </cell>
          <cell r="C103" t="str">
            <v>WILLAMETTE IND</v>
          </cell>
          <cell r="H103">
            <v>54</v>
          </cell>
          <cell r="I103">
            <v>33553.8</v>
          </cell>
        </row>
        <row r="104">
          <cell r="A104">
            <v>66057</v>
          </cell>
          <cell r="B104">
            <v>959</v>
          </cell>
          <cell r="C104" t="str">
            <v>WOODWORTH &amp; CO</v>
          </cell>
          <cell r="H104">
            <v>0</v>
          </cell>
          <cell r="I104">
            <v>380116.3</v>
          </cell>
        </row>
        <row r="105">
          <cell r="A105">
            <v>66057</v>
          </cell>
          <cell r="B105">
            <v>961</v>
          </cell>
          <cell r="C105" t="str">
            <v>WEYERHAEUSER</v>
          </cell>
          <cell r="H105">
            <v>62</v>
          </cell>
          <cell r="I105">
            <v>41034.9</v>
          </cell>
        </row>
        <row r="106">
          <cell r="A106">
            <v>66057</v>
          </cell>
          <cell r="B106">
            <v>964</v>
          </cell>
          <cell r="C106" t="str">
            <v>LAKESIDE REDMOND</v>
          </cell>
          <cell r="H106">
            <v>0</v>
          </cell>
          <cell r="I106">
            <v>21863.1</v>
          </cell>
        </row>
        <row r="107">
          <cell r="A107">
            <v>66057</v>
          </cell>
          <cell r="B107">
            <v>965</v>
          </cell>
          <cell r="C107" t="str">
            <v>ABITIBI CONS SALES</v>
          </cell>
          <cell r="H107">
            <v>0</v>
          </cell>
          <cell r="I107">
            <v>128587.7</v>
          </cell>
        </row>
        <row r="108">
          <cell r="A108">
            <v>66057</v>
          </cell>
          <cell r="B108">
            <v>973</v>
          </cell>
          <cell r="C108" t="str">
            <v>SAFEWAY BAKERY</v>
          </cell>
          <cell r="H108">
            <v>62</v>
          </cell>
          <cell r="I108">
            <v>26643.4</v>
          </cell>
        </row>
        <row r="109">
          <cell r="A109">
            <v>66057</v>
          </cell>
          <cell r="B109">
            <v>3187</v>
          </cell>
          <cell r="C109" t="str">
            <v>LASCO BATHWARE</v>
          </cell>
          <cell r="H109">
            <v>29454.9</v>
          </cell>
          <cell r="I109">
            <v>144.2</v>
          </cell>
        </row>
        <row r="110">
          <cell r="A110">
            <v>66057</v>
          </cell>
          <cell r="B110">
            <v>3498</v>
          </cell>
          <cell r="C110" t="str">
            <v>KING'S COMM MEATS</v>
          </cell>
          <cell r="H110">
            <v>59529.2</v>
          </cell>
          <cell r="I110">
            <v>48645.1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INPUT TAB"/>
      <sheetName val="LeadSht"/>
      <sheetName val="Sch_94"/>
      <sheetName val="Sch94KWHs"/>
      <sheetName val="LowInc"/>
      <sheetName val="Target"/>
      <sheetName val="Final Rsbl"/>
      <sheetName val="02vs01"/>
      <sheetName val="Sch120Rsbl"/>
      <sheetName val="Sch_194Rsbl"/>
      <sheetName val="RateInc"/>
      <sheetName val="Bs Unbl Rt"/>
      <sheetName val="GPI"/>
      <sheetName val="Pended"/>
      <sheetName val="UnbDays"/>
      <sheetName val="Historical"/>
      <sheetName val="Realization"/>
      <sheetName val="Sch449-59"/>
      <sheetName val="Table"/>
      <sheetName val="APUA"/>
      <sheetName val="Sch_120"/>
      <sheetName val="Sch94 Rlfwd"/>
      <sheetName val="UBRtFinal"/>
      <sheetName val="UBRtRev"/>
      <sheetName val="UBRt"/>
      <sheetName val="JE #s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Model Tracking"/>
      <sheetName val="Print Sheet"/>
      <sheetName val="Assumptions"/>
      <sheetName val="TA Summer Toll"/>
      <sheetName val="TA Winter PPA"/>
      <sheetName val="To PWX Toll"/>
      <sheetName val="From PWX Toll"/>
      <sheetName val="PWX PPA"/>
      <sheetName val="Acquisition Inputs"/>
      <sheetName val="Dispatch Cases"/>
      <sheetName val="Capital Additions"/>
      <sheetName val="Gas Consumption"/>
      <sheetName val="Capacity MWh"/>
      <sheetName val="Emissions"/>
      <sheetName val="Consol"/>
      <sheetName val="CCGT"/>
      <sheetName val="Acquisition 1"/>
      <sheetName val="Acquisition 2"/>
      <sheetName val="SCGT"/>
      <sheetName val="Wind"/>
      <sheetName val="Coal"/>
      <sheetName val="Duct Fired"/>
      <sheetName val="Geo"/>
      <sheetName val="Joint Ownership MW"/>
      <sheetName val="Contracted MW"/>
      <sheetName val="TA PWX Rollup"/>
      <sheetName val="End Effects"/>
      <sheetName val="Equity Equalization - PPA"/>
      <sheetName val="Debt Amortization"/>
      <sheetName val="&lt;Dispatch Model&gt;"/>
      <sheetName val="CB Assumptions"/>
      <sheetName val="CB Corellation Matrix"/>
      <sheetName val="Dispatch"/>
      <sheetName val="Load Shape"/>
      <sheetName val="Price Data"/>
      <sheetName val="Thermal Plants"/>
      <sheetName val="Consolidated Hydro"/>
      <sheetName val="Must Run Plants"/>
      <sheetName val="&lt;Data Sheets&gt;"/>
      <sheetName val="WACC"/>
      <sheetName val="Heat Rate"/>
      <sheetName val="Results Summary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New PPAs Contracts"/>
      <sheetName val="#REF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T_A_DOL93"/>
      <sheetName val="DT_A_AMW93"/>
      <sheetName val="PCost Rpt Dol"/>
      <sheetName val="Outlook"/>
      <sheetName val="PCost Rpt MWH"/>
      <sheetName val="Unit Cost Report"/>
      <sheetName val="on-off Shaping MWh"/>
      <sheetName val="on-off Shaping aMW"/>
      <sheetName val="MacroSmall"/>
      <sheetName val="MacroJHS"/>
      <sheetName val="MacroLINKS"/>
      <sheetName val="Module2"/>
      <sheetName val="Module1"/>
      <sheetName val="Module4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RES OM"/>
      <sheetName val="Zilkha WH OM"/>
      <sheetName val="Title Page"/>
      <sheetName val="Summary"/>
      <sheetName val="Construction Period Cash Flow"/>
      <sheetName val="Capital Expense Summary"/>
      <sheetName val="Detailed Income Statement"/>
      <sheetName val="Income Statement"/>
      <sheetName val="Balance Sheet"/>
      <sheetName val="Cash Flow"/>
      <sheetName val="&lt;presentation sheets  "/>
      <sheetName val="NON presentation sheets&gt;"/>
      <sheetName val="not used-Operating Expense Summ"/>
      <sheetName val="not used-Construction Summary"/>
      <sheetName val="not used-Capex &amp; Deprec Summ"/>
      <sheetName val="Transaction&amp;Transmission capex"/>
      <sheetName val="Book Depr Table"/>
      <sheetName val="OM Inputs"/>
      <sheetName val="Capex Inputs &amp; Tax Depr. Calcs."/>
      <sheetName val="Transmission Inputs"/>
      <sheetName val="BPA Costs PSE participatio"/>
      <sheetName val="Transmission Avail. Impact"/>
      <sheetName val="Transaction Cost Inputs"/>
      <sheetName val="Combined Financials"/>
      <sheetName val="General Inputs"/>
      <sheetName val="Provided to Gau 2-1-05"/>
      <sheetName val="Sensitivity Summary"/>
      <sheetName val="PSE Financial Structure Input"/>
      <sheetName val="Misc Tables Linked to Notes"/>
      <sheetName val="not used Debt Dervice Coverage"/>
      <sheetName val="not used Inputs Summary"/>
    </sheetNames>
    <sheetDataSet>
      <sheetData sheetId="24">
        <row r="44">
          <cell r="P44">
            <v>2</v>
          </cell>
        </row>
        <row r="45">
          <cell r="M45">
            <v>10100000</v>
          </cell>
          <cell r="P45">
            <v>25000000</v>
          </cell>
        </row>
        <row r="46">
          <cell r="P46">
            <v>0.042</v>
          </cell>
        </row>
        <row r="47">
          <cell r="P47">
            <v>100000</v>
          </cell>
        </row>
        <row r="51">
          <cell r="G51">
            <v>149.4</v>
          </cell>
        </row>
        <row r="53">
          <cell r="D53">
            <v>0.0255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RI Debt from AR"/>
      <sheetName val="#REF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 Confidential"/>
      <sheetName val="Lead"/>
      <sheetName val="Goldendale-AMA"/>
      <sheetName val="Goldendale-DFIT 20 year"/>
      <sheetName val="Future Capex (C)"/>
      <sheetName val="CI Costs"/>
      <sheetName val="Pwr Csts"/>
      <sheetName val="Power Cost Summary"/>
      <sheetName val="Property Tax"/>
      <sheetName val="Property Insurance"/>
      <sheetName val="NBVt 0407"/>
    </sheetNames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Procedures"/>
      <sheetName val="Recon AIC to BS"/>
      <sheetName val="AIC to BS Detail"/>
      <sheetName val="Recon RB to WC"/>
      <sheetName val="ERB"/>
      <sheetName val="Sheet2"/>
      <sheetName val="ERB-sources"/>
      <sheetName val="EWC"/>
      <sheetName val="Sheet3"/>
      <sheetName val="EWC-sources"/>
      <sheetName val="GRB"/>
      <sheetName val="Sheet4"/>
      <sheetName val="GRB-sources"/>
      <sheetName val="GWC"/>
      <sheetName val="Sheet5"/>
      <sheetName val="GWC-sources"/>
      <sheetName val="Gas RB Recon to WC"/>
      <sheetName val="BS"/>
      <sheetName val="CWC"/>
      <sheetName val="Extrac1"/>
      <sheetName val="FAS109Rcls"/>
      <sheetName val="GasMerchInv"/>
      <sheetName val="Cube.SAP Recon"/>
      <sheetName val="Sheet1"/>
      <sheetName val="Dec04"/>
    </sheetNames>
    <sheetDataSet>
      <sheetData sheetId="17">
        <row r="10">
          <cell r="Q10">
            <v>3908379967.46</v>
          </cell>
          <cell r="R10">
            <v>3917326936</v>
          </cell>
          <cell r="S10">
            <v>3929033372.96</v>
          </cell>
          <cell r="T10">
            <v>3940554579.32</v>
          </cell>
        </row>
        <row r="11">
          <cell r="Q11">
            <v>1676897416.12</v>
          </cell>
          <cell r="R11">
            <v>1681058015.97</v>
          </cell>
          <cell r="S11">
            <v>1693490892.36</v>
          </cell>
          <cell r="T11">
            <v>1707559074.17</v>
          </cell>
        </row>
        <row r="12">
          <cell r="Q12">
            <v>373101802.14</v>
          </cell>
          <cell r="R12">
            <v>376116175.24</v>
          </cell>
          <cell r="S12">
            <v>377054803.73</v>
          </cell>
          <cell r="T12">
            <v>387074441.1</v>
          </cell>
        </row>
        <row r="13">
          <cell r="Q13">
            <v>0</v>
          </cell>
          <cell r="R13">
            <v>0</v>
          </cell>
          <cell r="S13">
            <v>0</v>
          </cell>
          <cell r="T13">
            <v>0</v>
          </cell>
        </row>
        <row r="14"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Q15">
            <v>0</v>
          </cell>
          <cell r="R15">
            <v>0</v>
          </cell>
          <cell r="S15">
            <v>0</v>
          </cell>
          <cell r="T15">
            <v>0</v>
          </cell>
        </row>
        <row r="16">
          <cell r="Q16">
            <v>0</v>
          </cell>
          <cell r="R16">
            <v>0</v>
          </cell>
          <cell r="S16">
            <v>0</v>
          </cell>
          <cell r="T16">
            <v>0</v>
          </cell>
        </row>
        <row r="17">
          <cell r="Q17">
            <v>0</v>
          </cell>
          <cell r="R17">
            <v>0</v>
          </cell>
          <cell r="S17">
            <v>0</v>
          </cell>
          <cell r="T17">
            <v>0</v>
          </cell>
        </row>
        <row r="18">
          <cell r="Q18">
            <v>0</v>
          </cell>
          <cell r="R18">
            <v>0</v>
          </cell>
          <cell r="S18">
            <v>0</v>
          </cell>
          <cell r="T18">
            <v>0</v>
          </cell>
        </row>
        <row r="19">
          <cell r="Q19">
            <v>159350590.19</v>
          </cell>
          <cell r="R19">
            <v>159350590.19</v>
          </cell>
          <cell r="S19">
            <v>159350590.19</v>
          </cell>
          <cell r="T19">
            <v>159350590.19</v>
          </cell>
        </row>
        <row r="20">
          <cell r="Q20">
            <v>0</v>
          </cell>
          <cell r="R20">
            <v>0</v>
          </cell>
          <cell r="S20">
            <v>0</v>
          </cell>
          <cell r="T20">
            <v>0</v>
          </cell>
        </row>
        <row r="22">
          <cell r="Q22">
            <v>6472729.83</v>
          </cell>
          <cell r="R22">
            <v>7585846.97</v>
          </cell>
          <cell r="S22">
            <v>7585839.43</v>
          </cell>
          <cell r="T22">
            <v>7585839.43</v>
          </cell>
        </row>
        <row r="23">
          <cell r="Q23">
            <v>22339.93</v>
          </cell>
          <cell r="R23">
            <v>22339.93</v>
          </cell>
          <cell r="S23">
            <v>22339.93</v>
          </cell>
          <cell r="T23">
            <v>22339.93</v>
          </cell>
        </row>
        <row r="24">
          <cell r="Q24">
            <v>0</v>
          </cell>
          <cell r="R24">
            <v>0</v>
          </cell>
          <cell r="S24">
            <v>0</v>
          </cell>
          <cell r="T24">
            <v>0</v>
          </cell>
        </row>
        <row r="25">
          <cell r="Q25">
            <v>97883456.43</v>
          </cell>
          <cell r="R25">
            <v>95984277.55</v>
          </cell>
          <cell r="S25">
            <v>94690119.4</v>
          </cell>
          <cell r="T25">
            <v>80270723.47</v>
          </cell>
        </row>
        <row r="26">
          <cell r="Q26">
            <v>32727175.1</v>
          </cell>
          <cell r="R26">
            <v>34898021.28</v>
          </cell>
          <cell r="S26">
            <v>32701040.55</v>
          </cell>
          <cell r="T26">
            <v>37170259.86</v>
          </cell>
        </row>
        <row r="27">
          <cell r="Q27">
            <v>11531074.14</v>
          </cell>
          <cell r="R27">
            <v>8875788.31</v>
          </cell>
          <cell r="S27">
            <v>9639238.21</v>
          </cell>
          <cell r="T27">
            <v>4554441.48</v>
          </cell>
        </row>
        <row r="28">
          <cell r="Q28">
            <v>4440409.72</v>
          </cell>
          <cell r="R28">
            <v>4794028.43</v>
          </cell>
          <cell r="S28">
            <v>4570270.99</v>
          </cell>
          <cell r="T28">
            <v>-1006991.81</v>
          </cell>
        </row>
        <row r="29">
          <cell r="Q29">
            <v>199221.43</v>
          </cell>
          <cell r="R29">
            <v>247584.93</v>
          </cell>
          <cell r="S29">
            <v>247584.93</v>
          </cell>
          <cell r="T29">
            <v>265754.3</v>
          </cell>
        </row>
        <row r="30">
          <cell r="Q30">
            <v>0</v>
          </cell>
          <cell r="R30">
            <v>0</v>
          </cell>
          <cell r="S30">
            <v>0</v>
          </cell>
          <cell r="T30">
            <v>0</v>
          </cell>
        </row>
        <row r="31">
          <cell r="Q31">
            <v>4679511</v>
          </cell>
          <cell r="R31">
            <v>4644344</v>
          </cell>
          <cell r="S31">
            <v>9584972</v>
          </cell>
          <cell r="T31">
            <v>9060</v>
          </cell>
        </row>
        <row r="32">
          <cell r="Q32">
            <v>661860</v>
          </cell>
          <cell r="R32">
            <v>4881713</v>
          </cell>
          <cell r="S32">
            <v>6031945</v>
          </cell>
          <cell r="T32">
            <v>358710</v>
          </cell>
        </row>
        <row r="33">
          <cell r="Q33">
            <v>-1654810063.96</v>
          </cell>
          <cell r="R33">
            <v>-1662948434</v>
          </cell>
          <cell r="S33">
            <v>-1671989116.95</v>
          </cell>
          <cell r="T33">
            <v>-1679717664.09</v>
          </cell>
        </row>
        <row r="34">
          <cell r="Q34">
            <v>-528465119.71</v>
          </cell>
          <cell r="R34">
            <v>-531129994.49</v>
          </cell>
          <cell r="S34">
            <v>-535726091.85</v>
          </cell>
          <cell r="T34">
            <v>-539556126.05</v>
          </cell>
        </row>
        <row r="35">
          <cell r="Q35">
            <v>-30146922.46</v>
          </cell>
          <cell r="R35">
            <v>-30069607.45</v>
          </cell>
          <cell r="S35">
            <v>-30542894.53</v>
          </cell>
          <cell r="T35">
            <v>-31046232.6</v>
          </cell>
        </row>
        <row r="36">
          <cell r="Q36">
            <v>20321734.58</v>
          </cell>
          <cell r="R36">
            <v>21294535.94</v>
          </cell>
          <cell r="S36">
            <v>21584792.78</v>
          </cell>
          <cell r="T36">
            <v>22402585.56</v>
          </cell>
        </row>
        <row r="37">
          <cell r="Q37">
            <v>18159663.66</v>
          </cell>
          <cell r="R37">
            <v>17815782.01</v>
          </cell>
          <cell r="S37">
            <v>17888144.42</v>
          </cell>
          <cell r="T37">
            <v>18027466.99</v>
          </cell>
        </row>
        <row r="38">
          <cell r="Q38">
            <v>3943576.01</v>
          </cell>
          <cell r="R38">
            <v>3937540.8</v>
          </cell>
          <cell r="S38">
            <v>3940670.1</v>
          </cell>
          <cell r="T38">
            <v>3940622.95</v>
          </cell>
        </row>
        <row r="39">
          <cell r="Q39">
            <v>-4330592.3</v>
          </cell>
          <cell r="R39">
            <v>-4192467.64</v>
          </cell>
          <cell r="S39">
            <v>-4093776.74</v>
          </cell>
          <cell r="T39">
            <v>-4255132.92</v>
          </cell>
        </row>
        <row r="40">
          <cell r="Q40">
            <v>1439827.66</v>
          </cell>
          <cell r="R40">
            <v>1483042.95</v>
          </cell>
          <cell r="S40">
            <v>1528310.66</v>
          </cell>
          <cell r="T40">
            <v>1592775.23</v>
          </cell>
        </row>
        <row r="45">
          <cell r="Q45">
            <v>0</v>
          </cell>
          <cell r="R45">
            <v>0</v>
          </cell>
          <cell r="S45">
            <v>0</v>
          </cell>
          <cell r="T45">
            <v>0</v>
          </cell>
        </row>
        <row r="46">
          <cell r="Q46">
            <v>0</v>
          </cell>
          <cell r="R46">
            <v>0</v>
          </cell>
          <cell r="S46">
            <v>0</v>
          </cell>
          <cell r="T46">
            <v>0</v>
          </cell>
        </row>
        <row r="47">
          <cell r="Q47">
            <v>0</v>
          </cell>
          <cell r="R47">
            <v>0</v>
          </cell>
          <cell r="S47">
            <v>0</v>
          </cell>
          <cell r="T47">
            <v>0</v>
          </cell>
        </row>
        <row r="48">
          <cell r="Q48">
            <v>0</v>
          </cell>
          <cell r="R48">
            <v>0</v>
          </cell>
          <cell r="S48">
            <v>0</v>
          </cell>
          <cell r="T48">
            <v>0</v>
          </cell>
        </row>
        <row r="49">
          <cell r="Q49">
            <v>0</v>
          </cell>
          <cell r="R49">
            <v>0</v>
          </cell>
          <cell r="S49">
            <v>0</v>
          </cell>
          <cell r="T49">
            <v>0</v>
          </cell>
        </row>
        <row r="50">
          <cell r="Q50">
            <v>0</v>
          </cell>
          <cell r="R50">
            <v>0</v>
          </cell>
          <cell r="S50">
            <v>0</v>
          </cell>
          <cell r="T50">
            <v>223992.83</v>
          </cell>
        </row>
        <row r="51">
          <cell r="Q51">
            <v>0</v>
          </cell>
          <cell r="R51">
            <v>0</v>
          </cell>
          <cell r="S51">
            <v>0</v>
          </cell>
          <cell r="T51">
            <v>-92494.49</v>
          </cell>
        </row>
        <row r="52">
          <cell r="Q52">
            <v>0</v>
          </cell>
          <cell r="R52">
            <v>0</v>
          </cell>
          <cell r="S52">
            <v>0</v>
          </cell>
          <cell r="T52">
            <v>273185.39</v>
          </cell>
        </row>
        <row r="53">
          <cell r="Q53">
            <v>0</v>
          </cell>
          <cell r="R53">
            <v>0</v>
          </cell>
          <cell r="S53">
            <v>0</v>
          </cell>
          <cell r="T53">
            <v>0</v>
          </cell>
        </row>
        <row r="54">
          <cell r="Q54">
            <v>0</v>
          </cell>
          <cell r="R54">
            <v>0</v>
          </cell>
          <cell r="S54">
            <v>0</v>
          </cell>
          <cell r="T54">
            <v>0</v>
          </cell>
        </row>
        <row r="55">
          <cell r="Q55">
            <v>0</v>
          </cell>
          <cell r="R55">
            <v>0</v>
          </cell>
          <cell r="S55">
            <v>0</v>
          </cell>
          <cell r="T55">
            <v>0</v>
          </cell>
        </row>
        <row r="56">
          <cell r="Q56">
            <v>0</v>
          </cell>
          <cell r="R56">
            <v>0</v>
          </cell>
          <cell r="S56">
            <v>0</v>
          </cell>
          <cell r="T56">
            <v>0</v>
          </cell>
        </row>
        <row r="57">
          <cell r="Q57">
            <v>-82346006.15</v>
          </cell>
          <cell r="R57">
            <v>-82696427.69</v>
          </cell>
          <cell r="S57">
            <v>-83046849.32</v>
          </cell>
          <cell r="T57">
            <v>-83397270.86</v>
          </cell>
        </row>
        <row r="58">
          <cell r="Q58">
            <v>0</v>
          </cell>
          <cell r="R58">
            <v>0</v>
          </cell>
          <cell r="S58">
            <v>0</v>
          </cell>
          <cell r="T58">
            <v>0</v>
          </cell>
        </row>
        <row r="59">
          <cell r="Q59">
            <v>-13639797.62</v>
          </cell>
          <cell r="R59">
            <v>-13895294.11</v>
          </cell>
          <cell r="S59">
            <v>-14150833.99</v>
          </cell>
          <cell r="T59">
            <v>-14406343.54</v>
          </cell>
        </row>
        <row r="60">
          <cell r="Q60">
            <v>-13819670.73</v>
          </cell>
          <cell r="R60">
            <v>-13969091.45</v>
          </cell>
          <cell r="S60">
            <v>-14118512.38</v>
          </cell>
          <cell r="T60">
            <v>-14267933.07</v>
          </cell>
        </row>
        <row r="61">
          <cell r="Q61">
            <v>-95712880.37</v>
          </cell>
          <cell r="R61">
            <v>-97847916.28</v>
          </cell>
          <cell r="S61">
            <v>-100054476.23</v>
          </cell>
          <cell r="T61">
            <v>-102268919.06</v>
          </cell>
        </row>
        <row r="62">
          <cell r="Q62">
            <v>197297.82</v>
          </cell>
          <cell r="R62">
            <v>197297.82</v>
          </cell>
          <cell r="S62">
            <v>197297.82</v>
          </cell>
          <cell r="T62">
            <v>197297.82</v>
          </cell>
        </row>
        <row r="63">
          <cell r="Q63">
            <v>-214508.51</v>
          </cell>
          <cell r="R63">
            <v>-214508.51</v>
          </cell>
          <cell r="S63">
            <v>-214508.51</v>
          </cell>
          <cell r="T63">
            <v>-214508.51</v>
          </cell>
        </row>
        <row r="64">
          <cell r="Q64">
            <v>0</v>
          </cell>
          <cell r="R64">
            <v>0</v>
          </cell>
          <cell r="S64">
            <v>0</v>
          </cell>
          <cell r="T64">
            <v>0</v>
          </cell>
        </row>
        <row r="65">
          <cell r="Q65">
            <v>0</v>
          </cell>
          <cell r="R65">
            <v>0</v>
          </cell>
          <cell r="S65">
            <v>0</v>
          </cell>
          <cell r="T65">
            <v>0</v>
          </cell>
        </row>
        <row r="66">
          <cell r="Q66">
            <v>0</v>
          </cell>
          <cell r="R66">
            <v>0</v>
          </cell>
          <cell r="S66">
            <v>0</v>
          </cell>
          <cell r="T66">
            <v>0</v>
          </cell>
        </row>
        <row r="67">
          <cell r="Q67">
            <v>946172.25</v>
          </cell>
          <cell r="R67">
            <v>946172.25</v>
          </cell>
          <cell r="S67">
            <v>946172.25</v>
          </cell>
          <cell r="T67">
            <v>946172.25</v>
          </cell>
        </row>
        <row r="68">
          <cell r="Q68">
            <v>317009.91</v>
          </cell>
          <cell r="R68">
            <v>317009.91</v>
          </cell>
          <cell r="S68">
            <v>317009.91</v>
          </cell>
          <cell r="T68">
            <v>317009.91</v>
          </cell>
        </row>
        <row r="69">
          <cell r="Q69">
            <v>302358.01</v>
          </cell>
          <cell r="R69">
            <v>302358.01</v>
          </cell>
          <cell r="S69">
            <v>302358.01</v>
          </cell>
          <cell r="T69">
            <v>302358.01</v>
          </cell>
        </row>
        <row r="70">
          <cell r="Q70">
            <v>0</v>
          </cell>
          <cell r="R70">
            <v>0</v>
          </cell>
          <cell r="S70">
            <v>0</v>
          </cell>
          <cell r="T70">
            <v>0</v>
          </cell>
        </row>
        <row r="71">
          <cell r="Q71">
            <v>76622596.84</v>
          </cell>
          <cell r="R71">
            <v>76622596.84</v>
          </cell>
          <cell r="S71">
            <v>76622596.84</v>
          </cell>
          <cell r="T71">
            <v>76622596.84</v>
          </cell>
        </row>
        <row r="72">
          <cell r="Q72">
            <v>-557739</v>
          </cell>
          <cell r="R72">
            <v>-559889</v>
          </cell>
          <cell r="S72">
            <v>-562039</v>
          </cell>
          <cell r="T72">
            <v>-564189</v>
          </cell>
        </row>
        <row r="73">
          <cell r="Q73">
            <v>-317009.91</v>
          </cell>
          <cell r="R73">
            <v>-317009.91</v>
          </cell>
          <cell r="S73">
            <v>-317009.91</v>
          </cell>
          <cell r="T73">
            <v>-317009.91</v>
          </cell>
        </row>
        <row r="74">
          <cell r="Q74">
            <v>-212799.25</v>
          </cell>
          <cell r="R74">
            <v>-213732.58</v>
          </cell>
          <cell r="S74">
            <v>-214665.91</v>
          </cell>
          <cell r="T74">
            <v>-215599.24</v>
          </cell>
        </row>
        <row r="75">
          <cell r="Q75">
            <v>0</v>
          </cell>
          <cell r="R75">
            <v>0</v>
          </cell>
          <cell r="S75">
            <v>0</v>
          </cell>
          <cell r="T75">
            <v>0</v>
          </cell>
        </row>
        <row r="76">
          <cell r="Q76">
            <v>-25996413.66</v>
          </cell>
          <cell r="R76">
            <v>-26217488.66</v>
          </cell>
          <cell r="S76">
            <v>-26438563.66</v>
          </cell>
          <cell r="T76">
            <v>-26659638.66</v>
          </cell>
        </row>
        <row r="77">
          <cell r="Q77">
            <v>3445395.81</v>
          </cell>
          <cell r="R77">
            <v>3445395.81</v>
          </cell>
          <cell r="S77">
            <v>3504016.49</v>
          </cell>
          <cell r="T77">
            <v>3674126.28</v>
          </cell>
        </row>
        <row r="78">
          <cell r="Q78">
            <v>0</v>
          </cell>
          <cell r="R78">
            <v>0</v>
          </cell>
          <cell r="S78">
            <v>0</v>
          </cell>
          <cell r="T78">
            <v>0</v>
          </cell>
        </row>
        <row r="79">
          <cell r="Q79">
            <v>-318365.5</v>
          </cell>
          <cell r="R79">
            <v>-286906.47</v>
          </cell>
          <cell r="S79">
            <v>-195283.41</v>
          </cell>
          <cell r="T79">
            <v>-237095.37</v>
          </cell>
        </row>
        <row r="80">
          <cell r="Q80">
            <v>2810570.27</v>
          </cell>
          <cell r="R80">
            <v>2810570.27</v>
          </cell>
          <cell r="S80">
            <v>2810570.27</v>
          </cell>
          <cell r="T80">
            <v>2810570.27</v>
          </cell>
        </row>
        <row r="81">
          <cell r="Q81">
            <v>-423343.57</v>
          </cell>
          <cell r="R81">
            <v>-423343.57</v>
          </cell>
          <cell r="S81">
            <v>-423343.57</v>
          </cell>
          <cell r="T81">
            <v>-423343.57</v>
          </cell>
        </row>
        <row r="82">
          <cell r="Q82">
            <v>0</v>
          </cell>
          <cell r="R82">
            <v>0</v>
          </cell>
          <cell r="S82">
            <v>0</v>
          </cell>
          <cell r="T82">
            <v>0</v>
          </cell>
        </row>
        <row r="83">
          <cell r="Q83">
            <v>74954526.07</v>
          </cell>
          <cell r="R83">
            <v>75056291.02</v>
          </cell>
          <cell r="S83">
            <v>75058552.07</v>
          </cell>
          <cell r="T83">
            <v>76636451.66</v>
          </cell>
        </row>
        <row r="84">
          <cell r="Q84">
            <v>13367583</v>
          </cell>
          <cell r="R84">
            <v>15895194.59</v>
          </cell>
          <cell r="S84">
            <v>25052649.75</v>
          </cell>
          <cell r="T84">
            <v>27417336.12</v>
          </cell>
        </row>
        <row r="85">
          <cell r="Q85">
            <v>0</v>
          </cell>
          <cell r="R85">
            <v>0</v>
          </cell>
          <cell r="S85">
            <v>0</v>
          </cell>
          <cell r="T85">
            <v>0</v>
          </cell>
        </row>
        <row r="86">
          <cell r="Q86">
            <v>100000</v>
          </cell>
          <cell r="R86">
            <v>100000</v>
          </cell>
          <cell r="S86">
            <v>100000</v>
          </cell>
          <cell r="T86">
            <v>100000</v>
          </cell>
        </row>
        <row r="87">
          <cell r="Q87">
            <v>40670863.94</v>
          </cell>
          <cell r="R87">
            <v>39228330.24</v>
          </cell>
          <cell r="S87">
            <v>39228330.24</v>
          </cell>
          <cell r="T87">
            <v>40873166.46</v>
          </cell>
        </row>
        <row r="88">
          <cell r="Q88">
            <v>-100000</v>
          </cell>
          <cell r="R88">
            <v>-100000</v>
          </cell>
          <cell r="S88">
            <v>-100000</v>
          </cell>
          <cell r="T88">
            <v>-100000</v>
          </cell>
        </row>
        <row r="89">
          <cell r="Q89">
            <v>0</v>
          </cell>
          <cell r="R89">
            <v>0</v>
          </cell>
          <cell r="S89">
            <v>0</v>
          </cell>
          <cell r="T89">
            <v>0</v>
          </cell>
        </row>
        <row r="90">
          <cell r="Q90">
            <v>0</v>
          </cell>
          <cell r="R90">
            <v>0</v>
          </cell>
          <cell r="S90">
            <v>0</v>
          </cell>
          <cell r="T90">
            <v>0</v>
          </cell>
        </row>
        <row r="91">
          <cell r="Q91">
            <v>0</v>
          </cell>
          <cell r="R91">
            <v>0</v>
          </cell>
          <cell r="S91">
            <v>0</v>
          </cell>
          <cell r="T91">
            <v>0</v>
          </cell>
        </row>
        <row r="92">
          <cell r="Q92">
            <v>0</v>
          </cell>
          <cell r="R92">
            <v>0</v>
          </cell>
          <cell r="S92">
            <v>0</v>
          </cell>
          <cell r="T92">
            <v>0</v>
          </cell>
        </row>
        <row r="93">
          <cell r="Q93">
            <v>0</v>
          </cell>
          <cell r="R93">
            <v>0</v>
          </cell>
          <cell r="S93">
            <v>0</v>
          </cell>
          <cell r="T93">
            <v>0</v>
          </cell>
        </row>
        <row r="94">
          <cell r="Q94">
            <v>0</v>
          </cell>
          <cell r="R94">
            <v>0</v>
          </cell>
          <cell r="S94">
            <v>0</v>
          </cell>
          <cell r="T94">
            <v>0</v>
          </cell>
        </row>
        <row r="95">
          <cell r="Q95">
            <v>0</v>
          </cell>
          <cell r="R95">
            <v>0</v>
          </cell>
          <cell r="S95">
            <v>0</v>
          </cell>
          <cell r="T95">
            <v>0</v>
          </cell>
        </row>
        <row r="96">
          <cell r="Q96">
            <v>0</v>
          </cell>
          <cell r="R96">
            <v>0</v>
          </cell>
          <cell r="S96">
            <v>0</v>
          </cell>
          <cell r="T96">
            <v>0</v>
          </cell>
        </row>
        <row r="97">
          <cell r="Q97">
            <v>0</v>
          </cell>
          <cell r="R97">
            <v>0</v>
          </cell>
          <cell r="S97">
            <v>0</v>
          </cell>
          <cell r="T97">
            <v>0</v>
          </cell>
        </row>
        <row r="98">
          <cell r="Q98">
            <v>0</v>
          </cell>
          <cell r="R98">
            <v>0</v>
          </cell>
          <cell r="S98">
            <v>0</v>
          </cell>
          <cell r="T98">
            <v>0</v>
          </cell>
        </row>
        <row r="99">
          <cell r="Q99">
            <v>-620534.83</v>
          </cell>
          <cell r="R99">
            <v>-620880.72</v>
          </cell>
          <cell r="S99">
            <v>-620750.31</v>
          </cell>
          <cell r="T99">
            <v>-621105.74</v>
          </cell>
        </row>
        <row r="100">
          <cell r="Q100">
            <v>608000</v>
          </cell>
          <cell r="R100">
            <v>608000</v>
          </cell>
          <cell r="S100">
            <v>608000</v>
          </cell>
          <cell r="T100">
            <v>608000</v>
          </cell>
        </row>
        <row r="101">
          <cell r="Q101">
            <v>0</v>
          </cell>
          <cell r="R101">
            <v>0</v>
          </cell>
          <cell r="S101">
            <v>0</v>
          </cell>
          <cell r="T101">
            <v>0</v>
          </cell>
        </row>
        <row r="102">
          <cell r="Q102">
            <v>0</v>
          </cell>
          <cell r="R102">
            <v>0</v>
          </cell>
          <cell r="S102">
            <v>0</v>
          </cell>
          <cell r="T102">
            <v>0</v>
          </cell>
        </row>
        <row r="103">
          <cell r="Q103">
            <v>0</v>
          </cell>
          <cell r="R103">
            <v>0</v>
          </cell>
          <cell r="S103">
            <v>0</v>
          </cell>
          <cell r="T103">
            <v>0</v>
          </cell>
        </row>
        <row r="104">
          <cell r="Q104">
            <v>0</v>
          </cell>
          <cell r="R104">
            <v>0</v>
          </cell>
          <cell r="S104">
            <v>0</v>
          </cell>
          <cell r="T104">
            <v>0</v>
          </cell>
        </row>
        <row r="105">
          <cell r="Q105">
            <v>0</v>
          </cell>
          <cell r="R105">
            <v>0</v>
          </cell>
          <cell r="S105">
            <v>0</v>
          </cell>
          <cell r="T105">
            <v>0</v>
          </cell>
        </row>
        <row r="106">
          <cell r="Q106">
            <v>37033.53</v>
          </cell>
          <cell r="R106">
            <v>37033.53</v>
          </cell>
          <cell r="S106">
            <v>37033.53</v>
          </cell>
          <cell r="T106">
            <v>35934.19</v>
          </cell>
        </row>
        <row r="107">
          <cell r="Q107">
            <v>0</v>
          </cell>
          <cell r="R107">
            <v>0</v>
          </cell>
          <cell r="S107">
            <v>0</v>
          </cell>
          <cell r="T107">
            <v>0</v>
          </cell>
        </row>
        <row r="108">
          <cell r="Q108">
            <v>2118566.46</v>
          </cell>
          <cell r="R108">
            <v>2125214.74</v>
          </cell>
          <cell r="S108">
            <v>2179155.27</v>
          </cell>
          <cell r="T108">
            <v>2311250.11</v>
          </cell>
        </row>
        <row r="109">
          <cell r="Q109">
            <v>0</v>
          </cell>
          <cell r="R109">
            <v>0</v>
          </cell>
          <cell r="S109">
            <v>0</v>
          </cell>
          <cell r="T109">
            <v>0</v>
          </cell>
        </row>
        <row r="110">
          <cell r="Q110">
            <v>0</v>
          </cell>
          <cell r="R110">
            <v>0</v>
          </cell>
          <cell r="S110">
            <v>0</v>
          </cell>
          <cell r="T110">
            <v>0</v>
          </cell>
        </row>
        <row r="111">
          <cell r="Q111">
            <v>0</v>
          </cell>
          <cell r="R111">
            <v>0</v>
          </cell>
          <cell r="S111">
            <v>0</v>
          </cell>
          <cell r="T111">
            <v>0</v>
          </cell>
        </row>
        <row r="112">
          <cell r="Q112">
            <v>97111.88</v>
          </cell>
          <cell r="R112">
            <v>96882.22</v>
          </cell>
          <cell r="S112">
            <v>96650.84</v>
          </cell>
          <cell r="T112">
            <v>96417.72</v>
          </cell>
        </row>
        <row r="113">
          <cell r="Q113">
            <v>1524606.12</v>
          </cell>
          <cell r="R113">
            <v>1360107.83</v>
          </cell>
          <cell r="S113">
            <v>1335103.76</v>
          </cell>
          <cell r="T113">
            <v>1390428.27</v>
          </cell>
        </row>
        <row r="114">
          <cell r="Q114">
            <v>0</v>
          </cell>
          <cell r="R114">
            <v>0</v>
          </cell>
          <cell r="S114">
            <v>0</v>
          </cell>
          <cell r="T114">
            <v>0</v>
          </cell>
        </row>
        <row r="115">
          <cell r="Q115">
            <v>0</v>
          </cell>
          <cell r="R115">
            <v>0</v>
          </cell>
          <cell r="S115">
            <v>0</v>
          </cell>
          <cell r="T115">
            <v>0</v>
          </cell>
        </row>
        <row r="116">
          <cell r="Q116">
            <v>0</v>
          </cell>
          <cell r="R116">
            <v>0</v>
          </cell>
          <cell r="S116">
            <v>0</v>
          </cell>
          <cell r="T116">
            <v>0</v>
          </cell>
        </row>
        <row r="117">
          <cell r="Q117">
            <v>0</v>
          </cell>
          <cell r="R117">
            <v>0</v>
          </cell>
          <cell r="S117">
            <v>0</v>
          </cell>
          <cell r="T117">
            <v>0</v>
          </cell>
        </row>
        <row r="118">
          <cell r="Q118">
            <v>1599514</v>
          </cell>
          <cell r="R118">
            <v>1599514</v>
          </cell>
          <cell r="S118">
            <v>1599514</v>
          </cell>
          <cell r="T118">
            <v>1599514</v>
          </cell>
        </row>
        <row r="119">
          <cell r="Q119">
            <v>0</v>
          </cell>
          <cell r="R119">
            <v>0</v>
          </cell>
          <cell r="S119">
            <v>0</v>
          </cell>
          <cell r="T119">
            <v>0</v>
          </cell>
        </row>
        <row r="120">
          <cell r="Q120">
            <v>94054.44</v>
          </cell>
          <cell r="R120">
            <v>93861.4</v>
          </cell>
          <cell r="S120">
            <v>93666.92</v>
          </cell>
          <cell r="T120">
            <v>93470.98</v>
          </cell>
        </row>
        <row r="121">
          <cell r="Q121">
            <v>0</v>
          </cell>
          <cell r="R121">
            <v>0</v>
          </cell>
          <cell r="S121">
            <v>0</v>
          </cell>
          <cell r="T121">
            <v>0</v>
          </cell>
        </row>
        <row r="122">
          <cell r="Q122">
            <v>9013.6</v>
          </cell>
          <cell r="R122">
            <v>8981.21</v>
          </cell>
          <cell r="S122">
            <v>8948.57</v>
          </cell>
          <cell r="T122">
            <v>8915.69</v>
          </cell>
        </row>
        <row r="123">
          <cell r="Q123">
            <v>75308.08</v>
          </cell>
          <cell r="R123">
            <v>75046.54</v>
          </cell>
          <cell r="S123">
            <v>74783.04</v>
          </cell>
          <cell r="T123">
            <v>74517.56</v>
          </cell>
        </row>
        <row r="124">
          <cell r="Q124">
            <v>33054</v>
          </cell>
          <cell r="R124">
            <v>29578.32</v>
          </cell>
          <cell r="S124">
            <v>29578.32</v>
          </cell>
          <cell r="T124">
            <v>29578.32</v>
          </cell>
        </row>
        <row r="125">
          <cell r="Q125">
            <v>-1599514</v>
          </cell>
          <cell r="R125">
            <v>-1599514</v>
          </cell>
          <cell r="S125">
            <v>-1599514</v>
          </cell>
          <cell r="T125">
            <v>-1599514</v>
          </cell>
        </row>
        <row r="126">
          <cell r="Q126">
            <v>0</v>
          </cell>
          <cell r="R126">
            <v>0</v>
          </cell>
          <cell r="S126">
            <v>0</v>
          </cell>
          <cell r="T126">
            <v>0</v>
          </cell>
        </row>
        <row r="127">
          <cell r="Q127">
            <v>41862.91</v>
          </cell>
          <cell r="R127">
            <v>41781.48</v>
          </cell>
          <cell r="S127">
            <v>41699.58</v>
          </cell>
          <cell r="T127">
            <v>41617.2</v>
          </cell>
        </row>
        <row r="128">
          <cell r="Q128">
            <v>0</v>
          </cell>
          <cell r="R128">
            <v>0</v>
          </cell>
          <cell r="S128">
            <v>0</v>
          </cell>
          <cell r="T128">
            <v>0</v>
          </cell>
        </row>
        <row r="129">
          <cell r="Q129">
            <v>1234200789.69</v>
          </cell>
          <cell r="R129">
            <v>1234200789.69</v>
          </cell>
          <cell r="S129">
            <v>1234200789.69</v>
          </cell>
          <cell r="T129">
            <v>0</v>
          </cell>
        </row>
        <row r="130">
          <cell r="Q130">
            <v>-18082718.42</v>
          </cell>
          <cell r="R130">
            <v>-18076005.8</v>
          </cell>
          <cell r="S130">
            <v>-18076005.8</v>
          </cell>
          <cell r="T130">
            <v>-94233.95</v>
          </cell>
        </row>
        <row r="131">
          <cell r="Q131">
            <v>-90774.61</v>
          </cell>
          <cell r="R131">
            <v>-85998.17</v>
          </cell>
          <cell r="S131">
            <v>-85998.17</v>
          </cell>
          <cell r="T131">
            <v>-38267.62</v>
          </cell>
        </row>
        <row r="132">
          <cell r="Q132">
            <v>0</v>
          </cell>
          <cell r="R132">
            <v>0</v>
          </cell>
          <cell r="S132">
            <v>0</v>
          </cell>
          <cell r="T132">
            <v>0</v>
          </cell>
        </row>
        <row r="133">
          <cell r="Q133">
            <v>0</v>
          </cell>
          <cell r="R133">
            <v>0</v>
          </cell>
          <cell r="S133">
            <v>0</v>
          </cell>
          <cell r="T133">
            <v>0</v>
          </cell>
        </row>
        <row r="134">
          <cell r="Q134">
            <v>0</v>
          </cell>
          <cell r="R134">
            <v>0</v>
          </cell>
          <cell r="S134">
            <v>0</v>
          </cell>
          <cell r="T134">
            <v>0</v>
          </cell>
        </row>
        <row r="135">
          <cell r="Q135">
            <v>0</v>
          </cell>
          <cell r="R135">
            <v>0</v>
          </cell>
          <cell r="S135">
            <v>0</v>
          </cell>
          <cell r="T135">
            <v>0</v>
          </cell>
        </row>
        <row r="136">
          <cell r="Q136">
            <v>0</v>
          </cell>
          <cell r="R136">
            <v>0</v>
          </cell>
          <cell r="S136">
            <v>0</v>
          </cell>
          <cell r="T136">
            <v>0</v>
          </cell>
        </row>
        <row r="137">
          <cell r="Q137">
            <v>0</v>
          </cell>
          <cell r="R137">
            <v>0</v>
          </cell>
          <cell r="S137">
            <v>0</v>
          </cell>
          <cell r="T137">
            <v>0</v>
          </cell>
        </row>
        <row r="138">
          <cell r="Q138">
            <v>0</v>
          </cell>
          <cell r="R138">
            <v>0</v>
          </cell>
          <cell r="S138">
            <v>0</v>
          </cell>
          <cell r="T138">
            <v>0</v>
          </cell>
        </row>
        <row r="139">
          <cell r="Q139">
            <v>428.61</v>
          </cell>
          <cell r="R139">
            <v>428.61</v>
          </cell>
          <cell r="S139">
            <v>428.61</v>
          </cell>
          <cell r="T139">
            <v>428.61</v>
          </cell>
        </row>
        <row r="140">
          <cell r="Q140">
            <v>-25163.57</v>
          </cell>
          <cell r="R140">
            <v>-25163.57</v>
          </cell>
          <cell r="S140">
            <v>-25163.57</v>
          </cell>
          <cell r="T140">
            <v>-25163.57</v>
          </cell>
        </row>
        <row r="141">
          <cell r="Q141">
            <v>0</v>
          </cell>
          <cell r="R141">
            <v>0</v>
          </cell>
          <cell r="S141">
            <v>0</v>
          </cell>
          <cell r="T141">
            <v>0</v>
          </cell>
        </row>
        <row r="142">
          <cell r="Q142">
            <v>0</v>
          </cell>
          <cell r="R142">
            <v>0</v>
          </cell>
          <cell r="S142">
            <v>0</v>
          </cell>
          <cell r="T142">
            <v>0</v>
          </cell>
        </row>
        <row r="143">
          <cell r="Q143">
            <v>-1226371867.39</v>
          </cell>
          <cell r="R143">
            <v>-1226371867.39</v>
          </cell>
          <cell r="S143">
            <v>-1226371867.39</v>
          </cell>
          <cell r="T143">
            <v>0</v>
          </cell>
        </row>
        <row r="144">
          <cell r="Q144">
            <v>0</v>
          </cell>
          <cell r="R144">
            <v>0</v>
          </cell>
          <cell r="S144">
            <v>0</v>
          </cell>
          <cell r="T144">
            <v>0</v>
          </cell>
        </row>
        <row r="145">
          <cell r="Q145">
            <v>-8424.89</v>
          </cell>
          <cell r="R145">
            <v>-6338.34</v>
          </cell>
          <cell r="S145">
            <v>-6338.34</v>
          </cell>
          <cell r="T145">
            <v>-3496.36</v>
          </cell>
        </row>
        <row r="146">
          <cell r="Q146">
            <v>0</v>
          </cell>
          <cell r="R146">
            <v>0</v>
          </cell>
          <cell r="S146">
            <v>0</v>
          </cell>
          <cell r="T146">
            <v>0</v>
          </cell>
        </row>
        <row r="147">
          <cell r="Q147">
            <v>0</v>
          </cell>
          <cell r="R147">
            <v>0</v>
          </cell>
          <cell r="S147">
            <v>0</v>
          </cell>
          <cell r="T147">
            <v>0</v>
          </cell>
        </row>
        <row r="148">
          <cell r="Q148">
            <v>0</v>
          </cell>
          <cell r="R148">
            <v>0</v>
          </cell>
          <cell r="S148">
            <v>0</v>
          </cell>
          <cell r="T148">
            <v>0</v>
          </cell>
        </row>
        <row r="149">
          <cell r="Q149">
            <v>0</v>
          </cell>
          <cell r="R149">
            <v>0</v>
          </cell>
          <cell r="S149">
            <v>0</v>
          </cell>
          <cell r="T149">
            <v>0</v>
          </cell>
        </row>
        <row r="150">
          <cell r="Q150">
            <v>0</v>
          </cell>
          <cell r="R150">
            <v>0</v>
          </cell>
          <cell r="S150">
            <v>0</v>
          </cell>
          <cell r="T150">
            <v>0</v>
          </cell>
        </row>
        <row r="151">
          <cell r="Q151">
            <v>0</v>
          </cell>
          <cell r="R151">
            <v>0</v>
          </cell>
          <cell r="S151">
            <v>0</v>
          </cell>
          <cell r="T151">
            <v>0</v>
          </cell>
        </row>
        <row r="152">
          <cell r="Q152">
            <v>4448.38</v>
          </cell>
          <cell r="R152">
            <v>12262.8</v>
          </cell>
          <cell r="S152">
            <v>12263.8</v>
          </cell>
          <cell r="T152">
            <v>17494.78</v>
          </cell>
        </row>
        <row r="153">
          <cell r="Q153">
            <v>0</v>
          </cell>
          <cell r="R153">
            <v>0</v>
          </cell>
          <cell r="S153">
            <v>0</v>
          </cell>
          <cell r="T153">
            <v>0</v>
          </cell>
        </row>
        <row r="154">
          <cell r="Q154">
            <v>1649926.64</v>
          </cell>
          <cell r="R154">
            <v>1721704.89</v>
          </cell>
          <cell r="S154">
            <v>1777023.99</v>
          </cell>
          <cell r="T154">
            <v>1851503.89</v>
          </cell>
        </row>
        <row r="155">
          <cell r="Q155">
            <v>-396322.94</v>
          </cell>
          <cell r="R155">
            <v>-404083.84</v>
          </cell>
          <cell r="S155">
            <v>-412054.14</v>
          </cell>
          <cell r="T155">
            <v>-424383.16</v>
          </cell>
        </row>
        <row r="156">
          <cell r="Q156">
            <v>-205809.09</v>
          </cell>
          <cell r="R156">
            <v>-71490.98</v>
          </cell>
          <cell r="S156">
            <v>-60576.71</v>
          </cell>
          <cell r="T156">
            <v>-57462.36</v>
          </cell>
        </row>
        <row r="157">
          <cell r="Q157">
            <v>0</v>
          </cell>
          <cell r="R157">
            <v>0</v>
          </cell>
          <cell r="S157">
            <v>0</v>
          </cell>
          <cell r="T157">
            <v>0</v>
          </cell>
        </row>
        <row r="158">
          <cell r="Q158">
            <v>0</v>
          </cell>
          <cell r="R158">
            <v>0</v>
          </cell>
          <cell r="S158">
            <v>0</v>
          </cell>
          <cell r="T158">
            <v>0</v>
          </cell>
        </row>
        <row r="159">
          <cell r="Q159">
            <v>10095990.51</v>
          </cell>
          <cell r="R159">
            <v>10095990.51</v>
          </cell>
          <cell r="S159">
            <v>10095990.51</v>
          </cell>
          <cell r="T159">
            <v>0</v>
          </cell>
        </row>
        <row r="160">
          <cell r="Q160">
            <v>0</v>
          </cell>
          <cell r="R160">
            <v>0</v>
          </cell>
          <cell r="S160">
            <v>0</v>
          </cell>
          <cell r="T160">
            <v>0</v>
          </cell>
        </row>
        <row r="161">
          <cell r="Q161">
            <v>0</v>
          </cell>
          <cell r="R161">
            <v>0</v>
          </cell>
          <cell r="S161">
            <v>0</v>
          </cell>
          <cell r="T161">
            <v>0</v>
          </cell>
        </row>
        <row r="162">
          <cell r="Q162">
            <v>0</v>
          </cell>
          <cell r="R162">
            <v>0</v>
          </cell>
          <cell r="S162">
            <v>0</v>
          </cell>
          <cell r="T162">
            <v>0</v>
          </cell>
        </row>
        <row r="163">
          <cell r="Q163">
            <v>0</v>
          </cell>
          <cell r="R163">
            <v>0</v>
          </cell>
          <cell r="S163">
            <v>0</v>
          </cell>
          <cell r="T163">
            <v>0</v>
          </cell>
        </row>
        <row r="164">
          <cell r="Q164">
            <v>-6308.88</v>
          </cell>
          <cell r="R164">
            <v>-6308.88</v>
          </cell>
          <cell r="S164">
            <v>-4561.89</v>
          </cell>
          <cell r="T164">
            <v>0</v>
          </cell>
        </row>
        <row r="165">
          <cell r="Q165">
            <v>2543964.79</v>
          </cell>
          <cell r="R165">
            <v>0</v>
          </cell>
          <cell r="S165">
            <v>788430.02</v>
          </cell>
          <cell r="T165">
            <v>1436015.17</v>
          </cell>
        </row>
        <row r="166">
          <cell r="Q166">
            <v>167167.14</v>
          </cell>
          <cell r="R166">
            <v>372.45</v>
          </cell>
          <cell r="S166">
            <v>372.75</v>
          </cell>
          <cell r="T166">
            <v>373.06</v>
          </cell>
        </row>
        <row r="167">
          <cell r="Q167">
            <v>-5.1</v>
          </cell>
          <cell r="R167">
            <v>-5.1</v>
          </cell>
          <cell r="S167">
            <v>-5.1</v>
          </cell>
          <cell r="T167">
            <v>-5.1</v>
          </cell>
        </row>
        <row r="168">
          <cell r="Q168">
            <v>6767941.88</v>
          </cell>
          <cell r="R168">
            <v>5952280.51</v>
          </cell>
          <cell r="S168">
            <v>8116127.46</v>
          </cell>
          <cell r="T168">
            <v>2863763.47</v>
          </cell>
        </row>
        <row r="169">
          <cell r="Q169">
            <v>0</v>
          </cell>
          <cell r="R169">
            <v>0</v>
          </cell>
          <cell r="S169">
            <v>-28038.53</v>
          </cell>
          <cell r="T169">
            <v>0</v>
          </cell>
        </row>
        <row r="170">
          <cell r="Q170">
            <v>6035469.89</v>
          </cell>
          <cell r="R170">
            <v>7376564.91</v>
          </cell>
          <cell r="S170">
            <v>5482028.77</v>
          </cell>
          <cell r="T170">
            <v>20539548.38</v>
          </cell>
        </row>
        <row r="171">
          <cell r="Q171">
            <v>444969.27</v>
          </cell>
          <cell r="R171">
            <v>-5536455.02</v>
          </cell>
          <cell r="S171">
            <v>255110.68</v>
          </cell>
          <cell r="T171">
            <v>-10612849.49</v>
          </cell>
        </row>
        <row r="172">
          <cell r="Q172">
            <v>4435.47</v>
          </cell>
          <cell r="R172">
            <v>554.75</v>
          </cell>
          <cell r="S172">
            <v>676.71</v>
          </cell>
          <cell r="T172">
            <v>1049.8</v>
          </cell>
        </row>
        <row r="173">
          <cell r="Q173">
            <v>-1089.29</v>
          </cell>
          <cell r="R173">
            <v>4.11</v>
          </cell>
          <cell r="S173">
            <v>0</v>
          </cell>
          <cell r="T173">
            <v>-4.5</v>
          </cell>
        </row>
        <row r="174">
          <cell r="Q174">
            <v>-228554.63</v>
          </cell>
          <cell r="R174">
            <v>-10</v>
          </cell>
          <cell r="S174">
            <v>-533174.78</v>
          </cell>
          <cell r="T174">
            <v>0</v>
          </cell>
        </row>
        <row r="175">
          <cell r="Q175">
            <v>38984.5</v>
          </cell>
          <cell r="R175">
            <v>31886.07</v>
          </cell>
          <cell r="S175">
            <v>-61370.46</v>
          </cell>
          <cell r="T175">
            <v>34052.24</v>
          </cell>
        </row>
        <row r="176">
          <cell r="Q176">
            <v>-113206.91</v>
          </cell>
          <cell r="R176">
            <v>-516714.16</v>
          </cell>
          <cell r="S176">
            <v>-664749.5</v>
          </cell>
          <cell r="T176">
            <v>-176420.64</v>
          </cell>
        </row>
        <row r="177">
          <cell r="Q177">
            <v>-189218</v>
          </cell>
          <cell r="R177">
            <v>-120835.04</v>
          </cell>
          <cell r="S177">
            <v>-117071.12</v>
          </cell>
          <cell r="T177">
            <v>-115340.72</v>
          </cell>
        </row>
        <row r="178">
          <cell r="Q178">
            <v>-5094438.27</v>
          </cell>
          <cell r="R178">
            <v>-9236157.2</v>
          </cell>
          <cell r="S178">
            <v>-11682858.88</v>
          </cell>
          <cell r="T178">
            <v>-10465196.8</v>
          </cell>
        </row>
        <row r="179">
          <cell r="Q179">
            <v>-313977.88</v>
          </cell>
          <cell r="R179">
            <v>-565297.66</v>
          </cell>
          <cell r="S179">
            <v>-282098.98</v>
          </cell>
          <cell r="T179">
            <v>-399651.62</v>
          </cell>
        </row>
        <row r="181">
          <cell r="Q181">
            <v>-102138.3</v>
          </cell>
          <cell r="R181">
            <v>-102138.3</v>
          </cell>
          <cell r="S181">
            <v>-102138.3</v>
          </cell>
          <cell r="T181">
            <v>-90906.61</v>
          </cell>
        </row>
        <row r="182">
          <cell r="Q182">
            <v>0</v>
          </cell>
          <cell r="R182">
            <v>0</v>
          </cell>
          <cell r="S182">
            <v>0</v>
          </cell>
          <cell r="T182">
            <v>0</v>
          </cell>
        </row>
        <row r="183">
          <cell r="Q183">
            <v>0</v>
          </cell>
          <cell r="R183">
            <v>0</v>
          </cell>
          <cell r="S183">
            <v>0</v>
          </cell>
          <cell r="T183">
            <v>0</v>
          </cell>
        </row>
        <row r="184">
          <cell r="Q184">
            <v>-46459.2</v>
          </cell>
          <cell r="R184">
            <v>-166</v>
          </cell>
          <cell r="S184">
            <v>-166</v>
          </cell>
          <cell r="T184">
            <v>-67</v>
          </cell>
        </row>
        <row r="185">
          <cell r="Q185">
            <v>174872.98</v>
          </cell>
          <cell r="R185">
            <v>170786.29</v>
          </cell>
          <cell r="S185">
            <v>120611.32</v>
          </cell>
          <cell r="T185">
            <v>217415.47</v>
          </cell>
        </row>
        <row r="186">
          <cell r="Q186">
            <v>0</v>
          </cell>
          <cell r="R186">
            <v>0</v>
          </cell>
          <cell r="S186">
            <v>0</v>
          </cell>
          <cell r="T186">
            <v>0</v>
          </cell>
        </row>
        <row r="187">
          <cell r="Q187">
            <v>41580</v>
          </cell>
          <cell r="R187">
            <v>41580</v>
          </cell>
          <cell r="S187">
            <v>41580</v>
          </cell>
          <cell r="T187">
            <v>41580</v>
          </cell>
        </row>
        <row r="189">
          <cell r="Q189">
            <v>24017.54</v>
          </cell>
          <cell r="R189">
            <v>24017.54</v>
          </cell>
          <cell r="S189">
            <v>24017.54</v>
          </cell>
          <cell r="T189">
            <v>24017.54</v>
          </cell>
        </row>
        <row r="190">
          <cell r="Q190">
            <v>1015222.4</v>
          </cell>
          <cell r="R190">
            <v>2678800.59</v>
          </cell>
          <cell r="S190">
            <v>2678800.59</v>
          </cell>
          <cell r="T190">
            <v>2684968.82</v>
          </cell>
        </row>
        <row r="191">
          <cell r="Q191">
            <v>0</v>
          </cell>
          <cell r="R191">
            <v>0</v>
          </cell>
          <cell r="S191">
            <v>0</v>
          </cell>
          <cell r="T191">
            <v>0</v>
          </cell>
        </row>
        <row r="192">
          <cell r="Q192">
            <v>119998.49</v>
          </cell>
          <cell r="R192">
            <v>117499.94</v>
          </cell>
          <cell r="S192">
            <v>117899.94</v>
          </cell>
          <cell r="T192">
            <v>114235</v>
          </cell>
        </row>
        <row r="193">
          <cell r="Q193">
            <v>0</v>
          </cell>
          <cell r="R193">
            <v>0</v>
          </cell>
          <cell r="S193">
            <v>0</v>
          </cell>
          <cell r="T193">
            <v>0</v>
          </cell>
        </row>
        <row r="194">
          <cell r="Q194">
            <v>0</v>
          </cell>
          <cell r="R194">
            <v>0</v>
          </cell>
          <cell r="S194">
            <v>0</v>
          </cell>
          <cell r="T194">
            <v>0</v>
          </cell>
        </row>
        <row r="195">
          <cell r="Q195">
            <v>0</v>
          </cell>
          <cell r="R195">
            <v>0</v>
          </cell>
          <cell r="S195">
            <v>0</v>
          </cell>
          <cell r="T195">
            <v>0</v>
          </cell>
        </row>
        <row r="196">
          <cell r="Q196">
            <v>73353</v>
          </cell>
          <cell r="R196">
            <v>73353</v>
          </cell>
          <cell r="S196">
            <v>73353</v>
          </cell>
          <cell r="T196">
            <v>73353</v>
          </cell>
        </row>
        <row r="197">
          <cell r="Q197">
            <v>812655</v>
          </cell>
          <cell r="R197">
            <v>812655</v>
          </cell>
          <cell r="S197">
            <v>812655</v>
          </cell>
          <cell r="T197">
            <v>812655</v>
          </cell>
        </row>
        <row r="198">
          <cell r="Q198">
            <v>4675.73</v>
          </cell>
          <cell r="R198">
            <v>4675.73</v>
          </cell>
          <cell r="S198">
            <v>4675.73</v>
          </cell>
          <cell r="T198">
            <v>0</v>
          </cell>
        </row>
        <row r="199">
          <cell r="Q199">
            <v>717254</v>
          </cell>
          <cell r="R199">
            <v>717254</v>
          </cell>
          <cell r="S199">
            <v>717254</v>
          </cell>
          <cell r="T199">
            <v>717254</v>
          </cell>
        </row>
        <row r="200">
          <cell r="Q200">
            <v>3991.54</v>
          </cell>
          <cell r="R200">
            <v>3991.54</v>
          </cell>
          <cell r="S200">
            <v>3991.54</v>
          </cell>
          <cell r="T200">
            <v>3969.64</v>
          </cell>
        </row>
        <row r="201">
          <cell r="Q201">
            <v>-3261.84</v>
          </cell>
          <cell r="R201">
            <v>-3261.84</v>
          </cell>
          <cell r="S201">
            <v>-3261.84</v>
          </cell>
          <cell r="T201">
            <v>-3261.84</v>
          </cell>
        </row>
        <row r="202">
          <cell r="Q202">
            <v>0</v>
          </cell>
          <cell r="R202">
            <v>0</v>
          </cell>
          <cell r="S202">
            <v>0</v>
          </cell>
          <cell r="T202">
            <v>0</v>
          </cell>
        </row>
        <row r="203">
          <cell r="Q203">
            <v>0</v>
          </cell>
          <cell r="R203">
            <v>0</v>
          </cell>
          <cell r="S203">
            <v>0</v>
          </cell>
          <cell r="T203">
            <v>0</v>
          </cell>
        </row>
        <row r="204">
          <cell r="Q204">
            <v>16286.22</v>
          </cell>
          <cell r="R204">
            <v>16286.22</v>
          </cell>
          <cell r="S204">
            <v>16286.22</v>
          </cell>
          <cell r="T204">
            <v>16286.22</v>
          </cell>
        </row>
        <row r="205">
          <cell r="Q205">
            <v>422047.43</v>
          </cell>
          <cell r="R205">
            <v>378292.9</v>
          </cell>
          <cell r="S205">
            <v>266993.23</v>
          </cell>
          <cell r="T205">
            <v>301730.99</v>
          </cell>
        </row>
        <row r="206">
          <cell r="Q206">
            <v>803.66</v>
          </cell>
          <cell r="R206">
            <v>803.66</v>
          </cell>
          <cell r="S206">
            <v>803.66</v>
          </cell>
          <cell r="T206">
            <v>803.66</v>
          </cell>
        </row>
        <row r="207">
          <cell r="Q207">
            <v>278.86</v>
          </cell>
          <cell r="R207">
            <v>278.86</v>
          </cell>
          <cell r="S207">
            <v>268.86</v>
          </cell>
          <cell r="T207">
            <v>268.86</v>
          </cell>
        </row>
        <row r="208">
          <cell r="Q208">
            <v>100440.25</v>
          </cell>
          <cell r="R208">
            <v>26063.03</v>
          </cell>
          <cell r="S208">
            <v>94579.57</v>
          </cell>
          <cell r="T208">
            <v>35703.41</v>
          </cell>
        </row>
        <row r="209">
          <cell r="Q209">
            <v>0</v>
          </cell>
          <cell r="R209">
            <v>0</v>
          </cell>
          <cell r="S209">
            <v>0</v>
          </cell>
          <cell r="T209">
            <v>0</v>
          </cell>
        </row>
        <row r="210">
          <cell r="Q210">
            <v>0</v>
          </cell>
          <cell r="R210">
            <v>0</v>
          </cell>
          <cell r="S210">
            <v>0</v>
          </cell>
          <cell r="T210">
            <v>0</v>
          </cell>
        </row>
        <row r="211">
          <cell r="Q211">
            <v>0</v>
          </cell>
          <cell r="R211">
            <v>0</v>
          </cell>
          <cell r="S211">
            <v>0</v>
          </cell>
          <cell r="T211">
            <v>0</v>
          </cell>
        </row>
        <row r="212">
          <cell r="Q212">
            <v>0</v>
          </cell>
          <cell r="R212">
            <v>0</v>
          </cell>
          <cell r="S212">
            <v>0</v>
          </cell>
          <cell r="T212">
            <v>0</v>
          </cell>
        </row>
        <row r="213">
          <cell r="Q213">
            <v>0</v>
          </cell>
          <cell r="R213">
            <v>0</v>
          </cell>
          <cell r="S213">
            <v>0</v>
          </cell>
          <cell r="T213">
            <v>0</v>
          </cell>
        </row>
        <row r="214">
          <cell r="Q214">
            <v>0</v>
          </cell>
          <cell r="R214">
            <v>0</v>
          </cell>
          <cell r="S214">
            <v>0</v>
          </cell>
          <cell r="T214">
            <v>0</v>
          </cell>
        </row>
        <row r="215">
          <cell r="Q215">
            <v>0</v>
          </cell>
          <cell r="R215">
            <v>0</v>
          </cell>
          <cell r="S215">
            <v>0</v>
          </cell>
          <cell r="T215">
            <v>0</v>
          </cell>
        </row>
        <row r="216">
          <cell r="Q216">
            <v>620534.83</v>
          </cell>
          <cell r="R216">
            <v>620880.72</v>
          </cell>
          <cell r="S216">
            <v>620750.31</v>
          </cell>
          <cell r="T216">
            <v>621105.74</v>
          </cell>
        </row>
        <row r="217">
          <cell r="Q217">
            <v>400701.94</v>
          </cell>
          <cell r="R217">
            <v>425793.94</v>
          </cell>
          <cell r="S217">
            <v>425793.94</v>
          </cell>
          <cell r="T217">
            <v>425793.94</v>
          </cell>
        </row>
        <row r="218">
          <cell r="Q218">
            <v>0</v>
          </cell>
          <cell r="R218">
            <v>0</v>
          </cell>
          <cell r="S218">
            <v>0</v>
          </cell>
          <cell r="T218">
            <v>0</v>
          </cell>
        </row>
        <row r="219">
          <cell r="Q219">
            <v>0</v>
          </cell>
          <cell r="R219">
            <v>0</v>
          </cell>
          <cell r="S219">
            <v>0</v>
          </cell>
          <cell r="T219">
            <v>0</v>
          </cell>
        </row>
        <row r="220">
          <cell r="Q220">
            <v>-579528.92</v>
          </cell>
          <cell r="R220">
            <v>-260874.56</v>
          </cell>
          <cell r="S220">
            <v>-439585.55</v>
          </cell>
          <cell r="T220">
            <v>-141363.09</v>
          </cell>
        </row>
        <row r="221">
          <cell r="Q221">
            <v>81271879.18</v>
          </cell>
          <cell r="R221">
            <v>82098651.03</v>
          </cell>
          <cell r="S221">
            <v>107989145.87</v>
          </cell>
          <cell r="T221">
            <v>114580606.98</v>
          </cell>
        </row>
        <row r="222">
          <cell r="Q222">
            <v>0</v>
          </cell>
          <cell r="R222">
            <v>0</v>
          </cell>
          <cell r="S222">
            <v>0</v>
          </cell>
          <cell r="T222">
            <v>0</v>
          </cell>
        </row>
        <row r="223">
          <cell r="Q223">
            <v>0</v>
          </cell>
          <cell r="R223">
            <v>0</v>
          </cell>
          <cell r="S223">
            <v>0</v>
          </cell>
          <cell r="T223">
            <v>0</v>
          </cell>
        </row>
        <row r="224">
          <cell r="Q224">
            <v>0</v>
          </cell>
          <cell r="R224">
            <v>0</v>
          </cell>
          <cell r="S224">
            <v>0</v>
          </cell>
          <cell r="T224">
            <v>0</v>
          </cell>
        </row>
        <row r="225">
          <cell r="Q225">
            <v>23887574.18</v>
          </cell>
          <cell r="R225">
            <v>29501636.44</v>
          </cell>
          <cell r="S225">
            <v>65101277.91</v>
          </cell>
          <cell r="T225">
            <v>80899216.28</v>
          </cell>
        </row>
        <row r="226">
          <cell r="Q226">
            <v>-81271879</v>
          </cell>
          <cell r="R226">
            <v>-82098651</v>
          </cell>
          <cell r="S226">
            <v>-107989146</v>
          </cell>
          <cell r="T226">
            <v>-114580607</v>
          </cell>
        </row>
        <row r="227">
          <cell r="Q227">
            <v>-23887574</v>
          </cell>
          <cell r="R227">
            <v>-29501636</v>
          </cell>
          <cell r="S227">
            <v>-65101278</v>
          </cell>
          <cell r="T227">
            <v>-80899216</v>
          </cell>
        </row>
        <row r="228">
          <cell r="Q228">
            <v>156153650</v>
          </cell>
          <cell r="R228">
            <v>181755031</v>
          </cell>
          <cell r="S228">
            <v>267321135</v>
          </cell>
          <cell r="T228">
            <v>292670117</v>
          </cell>
        </row>
        <row r="229">
          <cell r="Q229">
            <v>-7000000</v>
          </cell>
          <cell r="R229">
            <v>-93000000</v>
          </cell>
          <cell r="S229">
            <v>-37000000</v>
          </cell>
          <cell r="T229">
            <v>-111000000</v>
          </cell>
        </row>
        <row r="230">
          <cell r="Q230">
            <v>52781</v>
          </cell>
          <cell r="R230">
            <v>56439</v>
          </cell>
          <cell r="S230">
            <v>69986</v>
          </cell>
          <cell r="T230">
            <v>73474</v>
          </cell>
        </row>
        <row r="231">
          <cell r="Q231">
            <v>14196</v>
          </cell>
          <cell r="R231">
            <v>21519</v>
          </cell>
          <cell r="S231">
            <v>44673</v>
          </cell>
          <cell r="T231">
            <v>52057</v>
          </cell>
        </row>
        <row r="232">
          <cell r="Q232">
            <v>-24960275.61</v>
          </cell>
          <cell r="R232">
            <v>-27527019.94</v>
          </cell>
          <cell r="S232">
            <v>-24466777.55</v>
          </cell>
          <cell r="T232">
            <v>-15519770.09</v>
          </cell>
        </row>
        <row r="234">
          <cell r="Q234">
            <v>0</v>
          </cell>
          <cell r="R234">
            <v>0</v>
          </cell>
          <cell r="S234">
            <v>0</v>
          </cell>
          <cell r="T234">
            <v>0</v>
          </cell>
        </row>
        <row r="235">
          <cell r="Q235">
            <v>-3588.77</v>
          </cell>
          <cell r="R235">
            <v>-3588.77</v>
          </cell>
          <cell r="S235">
            <v>-7855.77</v>
          </cell>
          <cell r="T235">
            <v>0</v>
          </cell>
        </row>
        <row r="236">
          <cell r="Q236">
            <v>0</v>
          </cell>
          <cell r="R236">
            <v>0</v>
          </cell>
          <cell r="S236">
            <v>0</v>
          </cell>
          <cell r="T236">
            <v>0</v>
          </cell>
        </row>
        <row r="237">
          <cell r="Q237">
            <v>0</v>
          </cell>
          <cell r="R237">
            <v>0</v>
          </cell>
          <cell r="S237">
            <v>0</v>
          </cell>
          <cell r="T237">
            <v>0</v>
          </cell>
        </row>
        <row r="238">
          <cell r="Q238">
            <v>0</v>
          </cell>
          <cell r="R238">
            <v>0</v>
          </cell>
          <cell r="S238">
            <v>0</v>
          </cell>
          <cell r="T238">
            <v>0</v>
          </cell>
        </row>
        <row r="240">
          <cell r="Q240">
            <v>10575161.74</v>
          </cell>
          <cell r="R240">
            <v>9166488.09</v>
          </cell>
          <cell r="S240">
            <v>3817892.31</v>
          </cell>
          <cell r="T240">
            <v>13478041.51</v>
          </cell>
        </row>
        <row r="241">
          <cell r="Q241">
            <v>83514.28</v>
          </cell>
          <cell r="R241">
            <v>152338.4</v>
          </cell>
          <cell r="S241">
            <v>260146.16</v>
          </cell>
          <cell r="T241">
            <v>185421.35</v>
          </cell>
        </row>
        <row r="242">
          <cell r="Q242">
            <v>83513.98</v>
          </cell>
          <cell r="R242">
            <v>152338.4</v>
          </cell>
          <cell r="S242">
            <v>217388.12</v>
          </cell>
          <cell r="T242">
            <v>295012.77</v>
          </cell>
        </row>
        <row r="243">
          <cell r="Q243">
            <v>0</v>
          </cell>
          <cell r="R243">
            <v>0</v>
          </cell>
          <cell r="S243">
            <v>0</v>
          </cell>
          <cell r="T243">
            <v>0</v>
          </cell>
        </row>
        <row r="244">
          <cell r="Q244">
            <v>0</v>
          </cell>
          <cell r="R244">
            <v>0</v>
          </cell>
          <cell r="S244">
            <v>0</v>
          </cell>
          <cell r="T244">
            <v>0</v>
          </cell>
        </row>
        <row r="245">
          <cell r="Q245">
            <v>19696979.32</v>
          </cell>
          <cell r="R245">
            <v>15985606.18</v>
          </cell>
          <cell r="S245">
            <v>10621047.05</v>
          </cell>
          <cell r="T245">
            <v>10374461.55</v>
          </cell>
        </row>
        <row r="246">
          <cell r="Q246">
            <v>573427.57</v>
          </cell>
          <cell r="R246">
            <v>311655.82</v>
          </cell>
          <cell r="S246">
            <v>614040.48</v>
          </cell>
          <cell r="T246">
            <v>684930.46</v>
          </cell>
        </row>
        <row r="247">
          <cell r="Q247">
            <v>11166794.85</v>
          </cell>
          <cell r="R247">
            <v>14628965.85</v>
          </cell>
          <cell r="S247">
            <v>14588885.85</v>
          </cell>
          <cell r="T247">
            <v>14548805.85</v>
          </cell>
        </row>
        <row r="248">
          <cell r="Q248">
            <v>0</v>
          </cell>
          <cell r="R248">
            <v>0</v>
          </cell>
          <cell r="S248">
            <v>0</v>
          </cell>
          <cell r="T248">
            <v>0</v>
          </cell>
        </row>
        <row r="249">
          <cell r="Q249">
            <v>-40</v>
          </cell>
          <cell r="R249">
            <v>-40</v>
          </cell>
          <cell r="S249">
            <v>-40</v>
          </cell>
          <cell r="T249">
            <v>0</v>
          </cell>
        </row>
        <row r="250">
          <cell r="Q250">
            <v>0</v>
          </cell>
          <cell r="R250">
            <v>-9043.26</v>
          </cell>
          <cell r="S250">
            <v>-5510.91</v>
          </cell>
          <cell r="T250">
            <v>0</v>
          </cell>
        </row>
        <row r="251">
          <cell r="Q251">
            <v>0</v>
          </cell>
          <cell r="R251">
            <v>0</v>
          </cell>
          <cell r="S251">
            <v>0</v>
          </cell>
          <cell r="T251">
            <v>0</v>
          </cell>
        </row>
        <row r="252">
          <cell r="Q252">
            <v>0</v>
          </cell>
          <cell r="R252">
            <v>0</v>
          </cell>
          <cell r="S252">
            <v>0</v>
          </cell>
          <cell r="T252">
            <v>0</v>
          </cell>
        </row>
        <row r="253">
          <cell r="Q253">
            <v>0</v>
          </cell>
          <cell r="R253">
            <v>0</v>
          </cell>
          <cell r="S253">
            <v>0</v>
          </cell>
          <cell r="T253">
            <v>0</v>
          </cell>
        </row>
        <row r="254">
          <cell r="Q254">
            <v>0</v>
          </cell>
          <cell r="R254">
            <v>0</v>
          </cell>
          <cell r="S254">
            <v>0</v>
          </cell>
          <cell r="T254">
            <v>0</v>
          </cell>
        </row>
        <row r="255">
          <cell r="Q255">
            <v>287028.95</v>
          </cell>
          <cell r="R255">
            <v>285756.47</v>
          </cell>
          <cell r="S255">
            <v>285756.47</v>
          </cell>
          <cell r="T255">
            <v>285756.47</v>
          </cell>
        </row>
        <row r="256">
          <cell r="Q256">
            <v>3646174.18</v>
          </cell>
          <cell r="R256">
            <v>3786098.82</v>
          </cell>
          <cell r="S256">
            <v>3688795</v>
          </cell>
          <cell r="T256">
            <v>4317109.05</v>
          </cell>
        </row>
        <row r="257">
          <cell r="Q257">
            <v>20</v>
          </cell>
          <cell r="R257">
            <v>0</v>
          </cell>
          <cell r="S257">
            <v>0</v>
          </cell>
          <cell r="T257">
            <v>0</v>
          </cell>
        </row>
        <row r="258">
          <cell r="Q258">
            <v>0</v>
          </cell>
          <cell r="R258">
            <v>0</v>
          </cell>
          <cell r="S258">
            <v>0</v>
          </cell>
          <cell r="T258">
            <v>0</v>
          </cell>
        </row>
        <row r="259">
          <cell r="Q259">
            <v>40871.89</v>
          </cell>
          <cell r="R259">
            <v>44605.79</v>
          </cell>
          <cell r="S259">
            <v>51172.28</v>
          </cell>
          <cell r="T259">
            <v>48196.52</v>
          </cell>
        </row>
        <row r="260">
          <cell r="Q260">
            <v>11407303.92</v>
          </cell>
          <cell r="R260">
            <v>9999076.6</v>
          </cell>
          <cell r="S260">
            <v>9399801.65</v>
          </cell>
          <cell r="T260">
            <v>12226150.96</v>
          </cell>
        </row>
        <row r="261">
          <cell r="Q261">
            <v>65557704.82</v>
          </cell>
          <cell r="R261">
            <v>65557704.82</v>
          </cell>
          <cell r="S261">
            <v>65093539.77</v>
          </cell>
          <cell r="T261">
            <v>65093539.77</v>
          </cell>
        </row>
        <row r="262">
          <cell r="Q262">
            <v>1448.24</v>
          </cell>
          <cell r="R262">
            <v>1448.24</v>
          </cell>
          <cell r="S262">
            <v>1448.24</v>
          </cell>
          <cell r="T262">
            <v>0</v>
          </cell>
        </row>
        <row r="263">
          <cell r="Q263">
            <v>0</v>
          </cell>
          <cell r="R263">
            <v>0</v>
          </cell>
          <cell r="S263">
            <v>0</v>
          </cell>
          <cell r="T263">
            <v>0</v>
          </cell>
        </row>
        <row r="264">
          <cell r="Q264">
            <v>0</v>
          </cell>
          <cell r="R264">
            <v>0</v>
          </cell>
          <cell r="S264">
            <v>0</v>
          </cell>
          <cell r="T264">
            <v>0</v>
          </cell>
        </row>
        <row r="265">
          <cell r="Q265">
            <v>2405.5</v>
          </cell>
          <cell r="R265">
            <v>0</v>
          </cell>
          <cell r="S265">
            <v>0</v>
          </cell>
          <cell r="T265">
            <v>0</v>
          </cell>
        </row>
        <row r="266">
          <cell r="Q266">
            <v>0</v>
          </cell>
          <cell r="R266">
            <v>0</v>
          </cell>
          <cell r="S266">
            <v>0</v>
          </cell>
          <cell r="T266">
            <v>0</v>
          </cell>
        </row>
        <row r="267">
          <cell r="Q267">
            <v>0</v>
          </cell>
          <cell r="R267">
            <v>0</v>
          </cell>
          <cell r="S267">
            <v>0</v>
          </cell>
          <cell r="T267">
            <v>0</v>
          </cell>
        </row>
        <row r="268">
          <cell r="Q268">
            <v>1276.2</v>
          </cell>
          <cell r="R268">
            <v>1276.2</v>
          </cell>
          <cell r="S268">
            <v>1276.2</v>
          </cell>
          <cell r="T268">
            <v>0</v>
          </cell>
        </row>
        <row r="269">
          <cell r="Q269">
            <v>67516.46</v>
          </cell>
          <cell r="R269">
            <v>38819.6</v>
          </cell>
          <cell r="S269">
            <v>35341.09</v>
          </cell>
          <cell r="T269">
            <v>0</v>
          </cell>
        </row>
        <row r="270">
          <cell r="R270">
            <v>0</v>
          </cell>
          <cell r="S270">
            <v>205776.56</v>
          </cell>
          <cell r="T270">
            <v>272399.3</v>
          </cell>
        </row>
        <row r="271">
          <cell r="Q271">
            <v>533.64</v>
          </cell>
          <cell r="R271">
            <v>169.15</v>
          </cell>
          <cell r="S271">
            <v>2379.67</v>
          </cell>
          <cell r="T271">
            <v>2168.75</v>
          </cell>
        </row>
        <row r="272">
          <cell r="Q272">
            <v>167308.73</v>
          </cell>
          <cell r="R272">
            <v>162629.26</v>
          </cell>
          <cell r="S272">
            <v>158918.92</v>
          </cell>
          <cell r="T272">
            <v>148957.36</v>
          </cell>
        </row>
        <row r="273">
          <cell r="Q273">
            <v>593764.73</v>
          </cell>
          <cell r="R273">
            <v>550189.84</v>
          </cell>
          <cell r="S273">
            <v>520621.75</v>
          </cell>
          <cell r="T273">
            <v>496142.91</v>
          </cell>
        </row>
        <row r="274">
          <cell r="Q274">
            <v>608272.1</v>
          </cell>
          <cell r="R274">
            <v>136471.76</v>
          </cell>
          <cell r="S274">
            <v>313623.93</v>
          </cell>
          <cell r="T274">
            <v>2934826.05</v>
          </cell>
        </row>
        <row r="275">
          <cell r="Q275">
            <v>0</v>
          </cell>
          <cell r="R275">
            <v>0</v>
          </cell>
          <cell r="S275">
            <v>0</v>
          </cell>
          <cell r="T275">
            <v>0</v>
          </cell>
        </row>
        <row r="276">
          <cell r="Q276">
            <v>928</v>
          </cell>
          <cell r="R276">
            <v>928</v>
          </cell>
          <cell r="S276">
            <v>928</v>
          </cell>
          <cell r="T276">
            <v>0</v>
          </cell>
        </row>
        <row r="277">
          <cell r="Q277">
            <v>727781.97</v>
          </cell>
          <cell r="R277">
            <v>727781.97</v>
          </cell>
          <cell r="S277">
            <v>727781.97</v>
          </cell>
          <cell r="T277">
            <v>727781.97</v>
          </cell>
        </row>
        <row r="278">
          <cell r="Q278">
            <v>73258</v>
          </cell>
          <cell r="R278">
            <v>80256.44</v>
          </cell>
          <cell r="S278">
            <v>79024.29</v>
          </cell>
          <cell r="T278">
            <v>88877.42</v>
          </cell>
        </row>
        <row r="279">
          <cell r="Q279">
            <v>0</v>
          </cell>
          <cell r="R279">
            <v>0</v>
          </cell>
          <cell r="S279">
            <v>0</v>
          </cell>
          <cell r="T279">
            <v>0</v>
          </cell>
        </row>
        <row r="280">
          <cell r="Q280">
            <v>0</v>
          </cell>
          <cell r="R280">
            <v>0</v>
          </cell>
          <cell r="S280">
            <v>0</v>
          </cell>
          <cell r="T280">
            <v>0</v>
          </cell>
        </row>
        <row r="281">
          <cell r="Q281">
            <v>0</v>
          </cell>
          <cell r="R281">
            <v>0</v>
          </cell>
          <cell r="S281">
            <v>0</v>
          </cell>
          <cell r="T281">
            <v>0</v>
          </cell>
        </row>
        <row r="282">
          <cell r="Q282">
            <v>-704300.58</v>
          </cell>
          <cell r="R282">
            <v>-756156.15</v>
          </cell>
          <cell r="S282">
            <v>-997986.44</v>
          </cell>
          <cell r="T282">
            <v>-890666.89</v>
          </cell>
        </row>
        <row r="283">
          <cell r="Q283">
            <v>0</v>
          </cell>
          <cell r="R283">
            <v>0</v>
          </cell>
          <cell r="S283">
            <v>0</v>
          </cell>
          <cell r="T283">
            <v>0</v>
          </cell>
        </row>
        <row r="284">
          <cell r="Q284">
            <v>-188040.46</v>
          </cell>
          <cell r="R284">
            <v>-295643.94</v>
          </cell>
          <cell r="S284">
            <v>-643600.95</v>
          </cell>
          <cell r="T284">
            <v>-491334.78</v>
          </cell>
        </row>
        <row r="285">
          <cell r="Q285">
            <v>-41487700</v>
          </cell>
          <cell r="R285">
            <v>-41487700</v>
          </cell>
          <cell r="S285">
            <v>-41487700</v>
          </cell>
          <cell r="T285">
            <v>-41487700</v>
          </cell>
        </row>
        <row r="286">
          <cell r="Q286">
            <v>0</v>
          </cell>
          <cell r="R286">
            <v>0</v>
          </cell>
          <cell r="S286">
            <v>0</v>
          </cell>
          <cell r="T286">
            <v>0</v>
          </cell>
        </row>
        <row r="287">
          <cell r="Q287">
            <v>825652</v>
          </cell>
          <cell r="R287">
            <v>882860</v>
          </cell>
          <cell r="S287">
            <v>1094776</v>
          </cell>
          <cell r="T287">
            <v>1149342</v>
          </cell>
        </row>
        <row r="288">
          <cell r="Q288">
            <v>222060</v>
          </cell>
          <cell r="R288">
            <v>336625</v>
          </cell>
          <cell r="S288">
            <v>698815</v>
          </cell>
          <cell r="T288">
            <v>814327</v>
          </cell>
        </row>
        <row r="289">
          <cell r="Q289">
            <v>0</v>
          </cell>
          <cell r="R289">
            <v>0</v>
          </cell>
          <cell r="S289">
            <v>0</v>
          </cell>
          <cell r="T289">
            <v>0</v>
          </cell>
        </row>
        <row r="290">
          <cell r="Q290">
            <v>-860740.12</v>
          </cell>
          <cell r="R290">
            <v>-709761.25</v>
          </cell>
          <cell r="S290">
            <v>-719931.31</v>
          </cell>
          <cell r="T290">
            <v>-738291.59</v>
          </cell>
        </row>
        <row r="291">
          <cell r="Q291">
            <v>0</v>
          </cell>
          <cell r="R291">
            <v>0</v>
          </cell>
          <cell r="S291">
            <v>0</v>
          </cell>
          <cell r="T291">
            <v>0</v>
          </cell>
        </row>
        <row r="292">
          <cell r="Q292">
            <v>46601.67</v>
          </cell>
          <cell r="R292">
            <v>62612.34</v>
          </cell>
          <cell r="S292">
            <v>-32464.22</v>
          </cell>
          <cell r="T292">
            <v>9762.34</v>
          </cell>
        </row>
        <row r="293">
          <cell r="Q293">
            <v>-5275.45</v>
          </cell>
          <cell r="R293">
            <v>-6055.45</v>
          </cell>
          <cell r="S293">
            <v>-15841.49</v>
          </cell>
          <cell r="T293">
            <v>0</v>
          </cell>
        </row>
        <row r="294">
          <cell r="Q294">
            <v>37708.07</v>
          </cell>
          <cell r="R294">
            <v>20980.74</v>
          </cell>
          <cell r="S294">
            <v>-3030.11</v>
          </cell>
          <cell r="T294">
            <v>-1666.46</v>
          </cell>
        </row>
        <row r="295">
          <cell r="Q295">
            <v>0</v>
          </cell>
          <cell r="R295">
            <v>0</v>
          </cell>
          <cell r="S295">
            <v>0</v>
          </cell>
          <cell r="T295">
            <v>0</v>
          </cell>
        </row>
        <row r="296">
          <cell r="R296">
            <v>-160042.01</v>
          </cell>
          <cell r="S296">
            <v>-205776.56</v>
          </cell>
          <cell r="T296">
            <v>-272399.3</v>
          </cell>
        </row>
        <row r="297">
          <cell r="Q297">
            <v>7231614.88</v>
          </cell>
          <cell r="R297">
            <v>7765142.45</v>
          </cell>
          <cell r="S297">
            <v>8348264.64</v>
          </cell>
          <cell r="T297">
            <v>10949264.52</v>
          </cell>
        </row>
        <row r="298">
          <cell r="Q298">
            <v>0</v>
          </cell>
          <cell r="R298">
            <v>0</v>
          </cell>
          <cell r="S298">
            <v>0</v>
          </cell>
          <cell r="T298">
            <v>0</v>
          </cell>
        </row>
        <row r="299">
          <cell r="Q299">
            <v>572189.79</v>
          </cell>
          <cell r="R299">
            <v>586686.19</v>
          </cell>
          <cell r="S299">
            <v>540262.16</v>
          </cell>
          <cell r="T299">
            <v>669427.55</v>
          </cell>
        </row>
        <row r="300">
          <cell r="Q300">
            <v>1030583.88</v>
          </cell>
          <cell r="R300">
            <v>983628.26</v>
          </cell>
          <cell r="S300">
            <v>889074.69</v>
          </cell>
          <cell r="T300">
            <v>680103.45</v>
          </cell>
        </row>
        <row r="301">
          <cell r="Q301">
            <v>125324.99</v>
          </cell>
          <cell r="R301">
            <v>94948.99</v>
          </cell>
          <cell r="S301">
            <v>133220.99</v>
          </cell>
          <cell r="T301">
            <v>128739.99</v>
          </cell>
        </row>
        <row r="302">
          <cell r="Q302">
            <v>19225.34</v>
          </cell>
          <cell r="R302">
            <v>18935.42</v>
          </cell>
          <cell r="S302">
            <v>25145.76</v>
          </cell>
          <cell r="T302">
            <v>21561.8</v>
          </cell>
        </row>
        <row r="303">
          <cell r="Q303">
            <v>0</v>
          </cell>
          <cell r="R303">
            <v>0</v>
          </cell>
          <cell r="S303">
            <v>0</v>
          </cell>
          <cell r="T303">
            <v>0</v>
          </cell>
        </row>
        <row r="304">
          <cell r="Q304">
            <v>3923076.58</v>
          </cell>
          <cell r="R304">
            <v>3923076.58</v>
          </cell>
          <cell r="S304">
            <v>3923076.58</v>
          </cell>
          <cell r="T304">
            <v>3920951.59</v>
          </cell>
        </row>
        <row r="305">
          <cell r="Q305">
            <v>1111480.51</v>
          </cell>
          <cell r="R305">
            <v>1111480.51</v>
          </cell>
          <cell r="S305">
            <v>1111480.51</v>
          </cell>
          <cell r="T305">
            <v>1102268.12</v>
          </cell>
        </row>
        <row r="306">
          <cell r="Q306">
            <v>0</v>
          </cell>
          <cell r="R306">
            <v>0</v>
          </cell>
          <cell r="S306">
            <v>0</v>
          </cell>
          <cell r="T306">
            <v>0</v>
          </cell>
        </row>
        <row r="307">
          <cell r="Q307">
            <v>2637032.69</v>
          </cell>
          <cell r="R307">
            <v>2535409.82</v>
          </cell>
          <cell r="S307">
            <v>2485089.05</v>
          </cell>
          <cell r="T307">
            <v>2485089.05</v>
          </cell>
        </row>
        <row r="308">
          <cell r="Q308">
            <v>7359.29</v>
          </cell>
          <cell r="R308">
            <v>7359.29</v>
          </cell>
          <cell r="S308">
            <v>7359.29</v>
          </cell>
          <cell r="T308">
            <v>0</v>
          </cell>
        </row>
        <row r="309">
          <cell r="Q309">
            <v>0</v>
          </cell>
          <cell r="R309">
            <v>0</v>
          </cell>
          <cell r="S309">
            <v>0</v>
          </cell>
          <cell r="T309">
            <v>0</v>
          </cell>
        </row>
        <row r="310">
          <cell r="Q310">
            <v>354008.19</v>
          </cell>
          <cell r="R310">
            <v>354008.19</v>
          </cell>
          <cell r="S310">
            <v>354008.19</v>
          </cell>
          <cell r="T310">
            <v>354008.19</v>
          </cell>
        </row>
        <row r="311">
          <cell r="Q311">
            <v>0</v>
          </cell>
          <cell r="R311">
            <v>0</v>
          </cell>
          <cell r="S311">
            <v>0</v>
          </cell>
          <cell r="T311">
            <v>0</v>
          </cell>
        </row>
        <row r="312">
          <cell r="Q312">
            <v>1357044.6</v>
          </cell>
          <cell r="R312">
            <v>1357044.6</v>
          </cell>
          <cell r="S312">
            <v>1357044.6</v>
          </cell>
          <cell r="T312">
            <v>0</v>
          </cell>
        </row>
        <row r="313">
          <cell r="Q313">
            <v>59.22</v>
          </cell>
          <cell r="R313">
            <v>59.22</v>
          </cell>
          <cell r="S313">
            <v>59.22</v>
          </cell>
          <cell r="T313">
            <v>86.14</v>
          </cell>
        </row>
        <row r="314">
          <cell r="Q314">
            <v>98202.36</v>
          </cell>
          <cell r="R314">
            <v>98202.36</v>
          </cell>
          <cell r="S314">
            <v>98202.36</v>
          </cell>
          <cell r="T314">
            <v>98202.36</v>
          </cell>
        </row>
        <row r="315">
          <cell r="Q315">
            <v>65.9</v>
          </cell>
          <cell r="R315">
            <v>342.4</v>
          </cell>
          <cell r="S315">
            <v>909.61</v>
          </cell>
          <cell r="T315">
            <v>555.19</v>
          </cell>
        </row>
        <row r="316">
          <cell r="Q316">
            <v>156778.11</v>
          </cell>
          <cell r="R316">
            <v>118974.11</v>
          </cell>
          <cell r="S316">
            <v>116008.11</v>
          </cell>
          <cell r="T316">
            <v>123238.11</v>
          </cell>
        </row>
        <row r="317">
          <cell r="Q317">
            <v>0</v>
          </cell>
          <cell r="R317">
            <v>0</v>
          </cell>
          <cell r="S317">
            <v>0</v>
          </cell>
          <cell r="T317">
            <v>0</v>
          </cell>
        </row>
        <row r="318">
          <cell r="R318">
            <v>0</v>
          </cell>
          <cell r="S318">
            <v>0</v>
          </cell>
          <cell r="T318">
            <v>1327239.27</v>
          </cell>
        </row>
        <row r="319">
          <cell r="Q319">
            <v>494245.66</v>
          </cell>
          <cell r="R319">
            <v>487684.88</v>
          </cell>
          <cell r="S319">
            <v>486044.67</v>
          </cell>
          <cell r="T319">
            <v>485497.93</v>
          </cell>
        </row>
        <row r="320">
          <cell r="Q320">
            <v>338925.45</v>
          </cell>
          <cell r="R320">
            <v>263276.4</v>
          </cell>
          <cell r="S320">
            <v>527410.33</v>
          </cell>
          <cell r="T320">
            <v>742563.47</v>
          </cell>
        </row>
        <row r="321">
          <cell r="Q321">
            <v>0</v>
          </cell>
          <cell r="R321">
            <v>0</v>
          </cell>
          <cell r="S321">
            <v>0</v>
          </cell>
          <cell r="T321">
            <v>0</v>
          </cell>
        </row>
        <row r="322">
          <cell r="Q322">
            <v>0</v>
          </cell>
          <cell r="R322">
            <v>0</v>
          </cell>
          <cell r="S322">
            <v>0</v>
          </cell>
          <cell r="T322">
            <v>0</v>
          </cell>
        </row>
        <row r="323">
          <cell r="Q323">
            <v>0</v>
          </cell>
          <cell r="R323">
            <v>0</v>
          </cell>
          <cell r="S323">
            <v>0</v>
          </cell>
          <cell r="T323">
            <v>0</v>
          </cell>
        </row>
        <row r="324">
          <cell r="Q324">
            <v>0</v>
          </cell>
          <cell r="R324">
            <v>0</v>
          </cell>
          <cell r="S324">
            <v>0</v>
          </cell>
          <cell r="T324">
            <v>0</v>
          </cell>
        </row>
        <row r="325">
          <cell r="Q325">
            <v>0</v>
          </cell>
          <cell r="R325">
            <v>0</v>
          </cell>
          <cell r="S325">
            <v>0</v>
          </cell>
          <cell r="T325">
            <v>0</v>
          </cell>
        </row>
        <row r="326">
          <cell r="Q326">
            <v>0</v>
          </cell>
          <cell r="R326">
            <v>0</v>
          </cell>
          <cell r="S326">
            <v>0</v>
          </cell>
          <cell r="T326">
            <v>0</v>
          </cell>
        </row>
        <row r="327">
          <cell r="Q327">
            <v>0</v>
          </cell>
          <cell r="R327">
            <v>0</v>
          </cell>
          <cell r="S327">
            <v>0</v>
          </cell>
          <cell r="T327">
            <v>0</v>
          </cell>
        </row>
        <row r="328">
          <cell r="Q328">
            <v>4721021.27</v>
          </cell>
          <cell r="R328">
            <v>5022948.61</v>
          </cell>
          <cell r="S328">
            <v>4706055.6</v>
          </cell>
          <cell r="T328">
            <v>4975534.68</v>
          </cell>
        </row>
        <row r="329">
          <cell r="Q329">
            <v>2836421.87</v>
          </cell>
          <cell r="R329">
            <v>2837027.87</v>
          </cell>
          <cell r="S329">
            <v>2843435.87</v>
          </cell>
          <cell r="T329">
            <v>2844733.87</v>
          </cell>
        </row>
        <row r="330">
          <cell r="Q330">
            <v>-4721021.27</v>
          </cell>
          <cell r="R330">
            <v>-5022948.61</v>
          </cell>
          <cell r="S330">
            <v>-4706055.6</v>
          </cell>
          <cell r="T330">
            <v>-4975534.68</v>
          </cell>
        </row>
        <row r="331">
          <cell r="Q331">
            <v>2192286.79</v>
          </cell>
          <cell r="R331">
            <v>2192741.79</v>
          </cell>
          <cell r="S331">
            <v>2197549.79</v>
          </cell>
          <cell r="T331">
            <v>2198523.79</v>
          </cell>
        </row>
        <row r="332">
          <cell r="Q332">
            <v>0</v>
          </cell>
          <cell r="R332">
            <v>0</v>
          </cell>
          <cell r="S332">
            <v>0</v>
          </cell>
          <cell r="T332">
            <v>0</v>
          </cell>
        </row>
        <row r="333">
          <cell r="Q333">
            <v>10572727</v>
          </cell>
          <cell r="R333">
            <v>11552468.87</v>
          </cell>
          <cell r="S333">
            <v>11917323.93</v>
          </cell>
          <cell r="T333">
            <v>11910163.23</v>
          </cell>
        </row>
        <row r="334">
          <cell r="Q334">
            <v>3848177.76</v>
          </cell>
          <cell r="R334">
            <v>4036266.64</v>
          </cell>
          <cell r="S334">
            <v>4146925.09</v>
          </cell>
          <cell r="T334">
            <v>4312676.65</v>
          </cell>
        </row>
        <row r="335">
          <cell r="Q335">
            <v>2147553.89</v>
          </cell>
          <cell r="R335">
            <v>2084706.86</v>
          </cell>
          <cell r="S335">
            <v>2104705.85</v>
          </cell>
          <cell r="T335">
            <v>2115371.46</v>
          </cell>
        </row>
        <row r="336">
          <cell r="Q336">
            <v>2958340.19</v>
          </cell>
          <cell r="R336">
            <v>2965876.93</v>
          </cell>
          <cell r="S336">
            <v>2991432.79</v>
          </cell>
          <cell r="T336">
            <v>2991432.79</v>
          </cell>
        </row>
        <row r="337">
          <cell r="Q337">
            <v>0</v>
          </cell>
          <cell r="R337">
            <v>0</v>
          </cell>
          <cell r="S337">
            <v>0</v>
          </cell>
          <cell r="T337">
            <v>0</v>
          </cell>
        </row>
        <row r="338">
          <cell r="Q338">
            <v>1422947.12</v>
          </cell>
          <cell r="R338">
            <v>1387386.15</v>
          </cell>
          <cell r="S338">
            <v>1400460.77</v>
          </cell>
          <cell r="T338">
            <v>1397633.47</v>
          </cell>
        </row>
        <row r="339">
          <cell r="Q339">
            <v>0</v>
          </cell>
          <cell r="R339">
            <v>0</v>
          </cell>
          <cell r="S339">
            <v>0</v>
          </cell>
          <cell r="T339">
            <v>0</v>
          </cell>
        </row>
        <row r="340">
          <cell r="Q340">
            <v>250817.5</v>
          </cell>
          <cell r="R340">
            <v>250817.5</v>
          </cell>
          <cell r="S340">
            <v>250817.5</v>
          </cell>
          <cell r="T340">
            <v>218545.64</v>
          </cell>
        </row>
        <row r="341">
          <cell r="Q341">
            <v>42792.49</v>
          </cell>
          <cell r="R341">
            <v>42792.49</v>
          </cell>
          <cell r="S341">
            <v>42792.49</v>
          </cell>
          <cell r="T341">
            <v>42792.49</v>
          </cell>
        </row>
        <row r="342">
          <cell r="Q342">
            <v>-21117.83</v>
          </cell>
          <cell r="R342">
            <v>-21117.83</v>
          </cell>
          <cell r="S342">
            <v>-21117.83</v>
          </cell>
          <cell r="T342">
            <v>-21117.83</v>
          </cell>
        </row>
        <row r="343">
          <cell r="Q343">
            <v>22845369.13</v>
          </cell>
          <cell r="R343">
            <v>20681262.19</v>
          </cell>
          <cell r="S343">
            <v>19418665.23</v>
          </cell>
          <cell r="T343">
            <v>17992124.49</v>
          </cell>
        </row>
        <row r="344">
          <cell r="Q344">
            <v>5226846.07</v>
          </cell>
          <cell r="R344">
            <v>5093439.28</v>
          </cell>
          <cell r="S344">
            <v>5021162.85</v>
          </cell>
          <cell r="T344">
            <v>4228866.89</v>
          </cell>
        </row>
        <row r="345">
          <cell r="Q345">
            <v>16505606.88</v>
          </cell>
          <cell r="R345">
            <v>18142782.53</v>
          </cell>
          <cell r="S345">
            <v>17396206.16</v>
          </cell>
          <cell r="T345">
            <v>14258360.63</v>
          </cell>
        </row>
        <row r="346">
          <cell r="Q346">
            <v>576201.3</v>
          </cell>
          <cell r="R346">
            <v>576201.3</v>
          </cell>
          <cell r="S346">
            <v>576201.3</v>
          </cell>
          <cell r="T346">
            <v>576201.3</v>
          </cell>
        </row>
        <row r="348">
          <cell r="Q348">
            <v>6395.07</v>
          </cell>
          <cell r="R348">
            <v>5329.22</v>
          </cell>
          <cell r="S348">
            <v>4263.37</v>
          </cell>
          <cell r="T348">
            <v>3197.52</v>
          </cell>
        </row>
        <row r="349">
          <cell r="Q349">
            <v>0</v>
          </cell>
          <cell r="R349">
            <v>0</v>
          </cell>
          <cell r="S349">
            <v>0</v>
          </cell>
          <cell r="T349">
            <v>0</v>
          </cell>
        </row>
        <row r="350">
          <cell r="Q350">
            <v>287570.48</v>
          </cell>
          <cell r="R350">
            <v>160216.94</v>
          </cell>
          <cell r="S350">
            <v>367613.4</v>
          </cell>
          <cell r="T350">
            <v>1484979.38</v>
          </cell>
        </row>
        <row r="351">
          <cell r="Q351">
            <v>4845.53</v>
          </cell>
          <cell r="R351">
            <v>4240.51</v>
          </cell>
          <cell r="S351">
            <v>3635.49</v>
          </cell>
          <cell r="T351">
            <v>3030.47</v>
          </cell>
        </row>
        <row r="352">
          <cell r="Q352">
            <v>5378</v>
          </cell>
          <cell r="R352">
            <v>4033.5</v>
          </cell>
          <cell r="S352">
            <v>2689</v>
          </cell>
          <cell r="T352">
            <v>1344.5</v>
          </cell>
        </row>
        <row r="353">
          <cell r="Q353">
            <v>823670.69</v>
          </cell>
          <cell r="R353">
            <v>696952.12</v>
          </cell>
          <cell r="S353">
            <v>570233.55</v>
          </cell>
          <cell r="T353">
            <v>443514.98</v>
          </cell>
        </row>
        <row r="354">
          <cell r="Q354">
            <v>34041.68</v>
          </cell>
          <cell r="R354">
            <v>30083.35</v>
          </cell>
          <cell r="S354">
            <v>26125.02</v>
          </cell>
          <cell r="T354">
            <v>22166.69</v>
          </cell>
        </row>
        <row r="355">
          <cell r="Q355">
            <v>0</v>
          </cell>
          <cell r="R355">
            <v>0</v>
          </cell>
          <cell r="S355">
            <v>0</v>
          </cell>
          <cell r="T355">
            <v>0</v>
          </cell>
        </row>
        <row r="356">
          <cell r="Q356">
            <v>13681.06</v>
          </cell>
          <cell r="R356">
            <v>6840.57</v>
          </cell>
          <cell r="S356">
            <v>0</v>
          </cell>
          <cell r="T356">
            <v>88570.72</v>
          </cell>
        </row>
        <row r="357">
          <cell r="Q357">
            <v>33187.5</v>
          </cell>
          <cell r="R357">
            <v>29500</v>
          </cell>
          <cell r="S357">
            <v>25812.5</v>
          </cell>
          <cell r="T357">
            <v>22125</v>
          </cell>
        </row>
        <row r="358">
          <cell r="Q358">
            <v>759744</v>
          </cell>
          <cell r="R358">
            <v>633120</v>
          </cell>
          <cell r="S358">
            <v>506496</v>
          </cell>
          <cell r="T358">
            <v>379872</v>
          </cell>
        </row>
        <row r="359">
          <cell r="Q359">
            <v>4313.4</v>
          </cell>
          <cell r="R359">
            <v>2156.74</v>
          </cell>
          <cell r="S359">
            <v>0</v>
          </cell>
          <cell r="T359">
            <v>24249.5</v>
          </cell>
        </row>
        <row r="360">
          <cell r="Q360">
            <v>0</v>
          </cell>
          <cell r="R360">
            <v>0</v>
          </cell>
          <cell r="S360">
            <v>0</v>
          </cell>
          <cell r="T360">
            <v>0</v>
          </cell>
        </row>
        <row r="361">
          <cell r="Q361">
            <v>0</v>
          </cell>
          <cell r="R361">
            <v>33333.34</v>
          </cell>
          <cell r="S361">
            <v>16666.68</v>
          </cell>
          <cell r="T361">
            <v>0</v>
          </cell>
        </row>
        <row r="362">
          <cell r="Q362">
            <v>0</v>
          </cell>
          <cell r="R362">
            <v>0</v>
          </cell>
          <cell r="S362">
            <v>0</v>
          </cell>
          <cell r="T362">
            <v>0</v>
          </cell>
        </row>
        <row r="363">
          <cell r="Q363">
            <v>0</v>
          </cell>
          <cell r="R363">
            <v>0</v>
          </cell>
          <cell r="S363">
            <v>0</v>
          </cell>
          <cell r="T363">
            <v>0</v>
          </cell>
        </row>
        <row r="365">
          <cell r="Q365">
            <v>0</v>
          </cell>
          <cell r="R365">
            <v>0</v>
          </cell>
          <cell r="S365">
            <v>0</v>
          </cell>
          <cell r="T365">
            <v>0</v>
          </cell>
        </row>
        <row r="366">
          <cell r="Q366">
            <v>0</v>
          </cell>
          <cell r="R366">
            <v>0</v>
          </cell>
          <cell r="S366">
            <v>0</v>
          </cell>
          <cell r="T366">
            <v>0</v>
          </cell>
        </row>
        <row r="367">
          <cell r="Q367">
            <v>0</v>
          </cell>
          <cell r="R367">
            <v>0</v>
          </cell>
          <cell r="S367">
            <v>0</v>
          </cell>
          <cell r="T367">
            <v>0</v>
          </cell>
        </row>
        <row r="368">
          <cell r="Q368">
            <v>0</v>
          </cell>
          <cell r="R368">
            <v>0</v>
          </cell>
          <cell r="S368">
            <v>0</v>
          </cell>
          <cell r="T368">
            <v>0</v>
          </cell>
        </row>
        <row r="369">
          <cell r="Q369">
            <v>0</v>
          </cell>
          <cell r="R369">
            <v>0</v>
          </cell>
          <cell r="S369">
            <v>0</v>
          </cell>
          <cell r="T369">
            <v>0</v>
          </cell>
        </row>
        <row r="370">
          <cell r="Q370">
            <v>0</v>
          </cell>
          <cell r="R370">
            <v>0</v>
          </cell>
          <cell r="S370">
            <v>0</v>
          </cell>
          <cell r="T370">
            <v>0</v>
          </cell>
        </row>
        <row r="371">
          <cell r="Q371">
            <v>0</v>
          </cell>
          <cell r="R371">
            <v>0</v>
          </cell>
          <cell r="S371">
            <v>0</v>
          </cell>
          <cell r="T371">
            <v>0</v>
          </cell>
        </row>
        <row r="372">
          <cell r="Q372">
            <v>0</v>
          </cell>
          <cell r="R372">
            <v>0</v>
          </cell>
          <cell r="S372">
            <v>0</v>
          </cell>
          <cell r="T372">
            <v>0</v>
          </cell>
        </row>
        <row r="373">
          <cell r="Q373">
            <v>0</v>
          </cell>
          <cell r="R373">
            <v>0</v>
          </cell>
          <cell r="S373">
            <v>0</v>
          </cell>
          <cell r="T373">
            <v>0</v>
          </cell>
        </row>
        <row r="374">
          <cell r="Q374">
            <v>7619.56</v>
          </cell>
          <cell r="R374">
            <v>6708.22</v>
          </cell>
          <cell r="S374">
            <v>5782.88</v>
          </cell>
          <cell r="T374">
            <v>6082.21</v>
          </cell>
        </row>
        <row r="375">
          <cell r="Q375">
            <v>634331.06</v>
          </cell>
          <cell r="R375">
            <v>0</v>
          </cell>
          <cell r="S375">
            <v>0</v>
          </cell>
          <cell r="T375">
            <v>714302.59</v>
          </cell>
        </row>
        <row r="376">
          <cell r="Q376">
            <v>68080.51</v>
          </cell>
          <cell r="R376">
            <v>62843.51</v>
          </cell>
          <cell r="S376">
            <v>57606.51</v>
          </cell>
          <cell r="T376">
            <v>52369.51</v>
          </cell>
        </row>
        <row r="377">
          <cell r="Q377">
            <v>166029.36</v>
          </cell>
          <cell r="R377">
            <v>110686.25</v>
          </cell>
          <cell r="S377">
            <v>55343.14</v>
          </cell>
          <cell r="T377">
            <v>664117.35</v>
          </cell>
        </row>
        <row r="378">
          <cell r="Q378">
            <v>0</v>
          </cell>
          <cell r="R378">
            <v>0</v>
          </cell>
          <cell r="S378">
            <v>0</v>
          </cell>
          <cell r="T378">
            <v>0</v>
          </cell>
        </row>
        <row r="379">
          <cell r="Q379">
            <v>0</v>
          </cell>
          <cell r="R379">
            <v>0</v>
          </cell>
          <cell r="S379">
            <v>0</v>
          </cell>
          <cell r="T379">
            <v>0</v>
          </cell>
        </row>
        <row r="380">
          <cell r="Q380">
            <v>2649.96</v>
          </cell>
          <cell r="R380">
            <v>2384.96</v>
          </cell>
          <cell r="S380">
            <v>2119.96</v>
          </cell>
          <cell r="T380">
            <v>1854.96</v>
          </cell>
        </row>
        <row r="381">
          <cell r="Q381">
            <v>6280.51</v>
          </cell>
          <cell r="R381">
            <v>6280.51</v>
          </cell>
          <cell r="S381">
            <v>6280.51</v>
          </cell>
          <cell r="T381">
            <v>12394.15</v>
          </cell>
        </row>
        <row r="383">
          <cell r="Q383">
            <v>0</v>
          </cell>
          <cell r="R383">
            <v>40000</v>
          </cell>
          <cell r="S383">
            <v>39000</v>
          </cell>
          <cell r="T383">
            <v>38000</v>
          </cell>
        </row>
        <row r="384">
          <cell r="Q384">
            <v>8441.76</v>
          </cell>
          <cell r="R384">
            <v>478.82</v>
          </cell>
          <cell r="S384">
            <v>0</v>
          </cell>
          <cell r="T384">
            <v>0</v>
          </cell>
        </row>
        <row r="385">
          <cell r="Q385">
            <v>18133.32</v>
          </cell>
          <cell r="R385">
            <v>15866.65</v>
          </cell>
          <cell r="S385">
            <v>13599.98</v>
          </cell>
          <cell r="T385">
            <v>11333.31</v>
          </cell>
        </row>
        <row r="386">
          <cell r="Q386">
            <v>25200.9</v>
          </cell>
          <cell r="R386">
            <v>16800.62</v>
          </cell>
          <cell r="S386">
            <v>8400.34</v>
          </cell>
          <cell r="T386">
            <v>0</v>
          </cell>
        </row>
        <row r="387">
          <cell r="Q387">
            <v>25200.89</v>
          </cell>
          <cell r="R387">
            <v>16800.61</v>
          </cell>
          <cell r="S387">
            <v>8400.33</v>
          </cell>
          <cell r="T387">
            <v>0</v>
          </cell>
        </row>
        <row r="388">
          <cell r="Q388">
            <v>598138.19</v>
          </cell>
          <cell r="R388">
            <v>586409.98</v>
          </cell>
          <cell r="S388">
            <v>574681.77</v>
          </cell>
          <cell r="T388">
            <v>562953.56</v>
          </cell>
        </row>
        <row r="389">
          <cell r="Q389">
            <v>2262000</v>
          </cell>
          <cell r="R389">
            <v>2262000</v>
          </cell>
          <cell r="S389">
            <v>1892466</v>
          </cell>
          <cell r="T389">
            <v>1399777</v>
          </cell>
        </row>
        <row r="390">
          <cell r="Q390">
            <v>0</v>
          </cell>
          <cell r="R390">
            <v>0</v>
          </cell>
          <cell r="S390">
            <v>0</v>
          </cell>
          <cell r="T390">
            <v>0</v>
          </cell>
        </row>
        <row r="391">
          <cell r="Q391">
            <v>0</v>
          </cell>
          <cell r="R391">
            <v>0</v>
          </cell>
          <cell r="S391">
            <v>0</v>
          </cell>
          <cell r="T391">
            <v>0</v>
          </cell>
        </row>
        <row r="392">
          <cell r="Q392">
            <v>0</v>
          </cell>
          <cell r="R392">
            <v>0</v>
          </cell>
          <cell r="S392">
            <v>0</v>
          </cell>
          <cell r="T392">
            <v>0</v>
          </cell>
        </row>
        <row r="393">
          <cell r="Q393">
            <v>50520.11</v>
          </cell>
          <cell r="R393">
            <v>44131.42</v>
          </cell>
          <cell r="S393">
            <v>38242.73</v>
          </cell>
          <cell r="T393">
            <v>29832.04</v>
          </cell>
        </row>
        <row r="394">
          <cell r="Q394">
            <v>39229.1</v>
          </cell>
          <cell r="R394">
            <v>26152.75</v>
          </cell>
          <cell r="S394">
            <v>13076.4</v>
          </cell>
          <cell r="T394">
            <v>145074.4</v>
          </cell>
        </row>
        <row r="395">
          <cell r="Q395">
            <v>0</v>
          </cell>
          <cell r="R395">
            <v>0</v>
          </cell>
          <cell r="S395">
            <v>0</v>
          </cell>
          <cell r="T395">
            <v>0</v>
          </cell>
        </row>
        <row r="396">
          <cell r="Q396">
            <v>32466.61</v>
          </cell>
          <cell r="R396">
            <v>29144.94</v>
          </cell>
          <cell r="S396">
            <v>25823.27</v>
          </cell>
          <cell r="T396">
            <v>22501.6</v>
          </cell>
        </row>
        <row r="397">
          <cell r="Q397">
            <v>38352.01</v>
          </cell>
          <cell r="R397">
            <v>34090.68</v>
          </cell>
          <cell r="S397">
            <v>29829.35</v>
          </cell>
          <cell r="T397">
            <v>25568.02</v>
          </cell>
        </row>
        <row r="398">
          <cell r="Q398">
            <v>36720</v>
          </cell>
          <cell r="R398">
            <v>32640</v>
          </cell>
          <cell r="S398">
            <v>28560</v>
          </cell>
          <cell r="T398">
            <v>24480</v>
          </cell>
        </row>
        <row r="399">
          <cell r="Q399">
            <v>0</v>
          </cell>
          <cell r="R399">
            <v>0</v>
          </cell>
          <cell r="S399">
            <v>0</v>
          </cell>
          <cell r="T399">
            <v>0</v>
          </cell>
        </row>
        <row r="400">
          <cell r="Q400">
            <v>134299.78</v>
          </cell>
          <cell r="R400">
            <v>89533.2</v>
          </cell>
          <cell r="S400">
            <v>44766.62</v>
          </cell>
          <cell r="T400">
            <v>0</v>
          </cell>
        </row>
        <row r="402">
          <cell r="Q402">
            <v>0</v>
          </cell>
          <cell r="R402">
            <v>0</v>
          </cell>
          <cell r="S402">
            <v>0</v>
          </cell>
          <cell r="T402">
            <v>0</v>
          </cell>
        </row>
        <row r="403">
          <cell r="Q403">
            <v>64999.97</v>
          </cell>
          <cell r="R403">
            <v>43333.3</v>
          </cell>
          <cell r="S403">
            <v>21666.63</v>
          </cell>
          <cell r="T403">
            <v>0</v>
          </cell>
        </row>
        <row r="404">
          <cell r="Q404">
            <v>0</v>
          </cell>
          <cell r="R404">
            <v>0</v>
          </cell>
          <cell r="S404">
            <v>0</v>
          </cell>
          <cell r="T404">
            <v>0</v>
          </cell>
        </row>
        <row r="405">
          <cell r="Q405">
            <v>273544.6</v>
          </cell>
          <cell r="R405">
            <v>700</v>
          </cell>
          <cell r="S405">
            <v>0</v>
          </cell>
          <cell r="T405">
            <v>0</v>
          </cell>
        </row>
        <row r="406">
          <cell r="Q406">
            <v>0</v>
          </cell>
          <cell r="R406">
            <v>0</v>
          </cell>
          <cell r="S406">
            <v>0</v>
          </cell>
          <cell r="T406">
            <v>0</v>
          </cell>
        </row>
        <row r="407">
          <cell r="Q407">
            <v>0</v>
          </cell>
          <cell r="R407">
            <v>0</v>
          </cell>
          <cell r="S407">
            <v>0</v>
          </cell>
          <cell r="T407">
            <v>0</v>
          </cell>
        </row>
        <row r="408">
          <cell r="Q408">
            <v>0</v>
          </cell>
          <cell r="R408">
            <v>0</v>
          </cell>
          <cell r="S408">
            <v>0</v>
          </cell>
          <cell r="T408">
            <v>0</v>
          </cell>
        </row>
        <row r="409">
          <cell r="Q409">
            <v>0</v>
          </cell>
          <cell r="R409">
            <v>0</v>
          </cell>
          <cell r="S409">
            <v>0</v>
          </cell>
          <cell r="T409">
            <v>0</v>
          </cell>
        </row>
        <row r="410">
          <cell r="Q410">
            <v>0</v>
          </cell>
          <cell r="R410">
            <v>0</v>
          </cell>
          <cell r="S410">
            <v>0</v>
          </cell>
          <cell r="T410">
            <v>0</v>
          </cell>
        </row>
        <row r="411">
          <cell r="Q411">
            <v>331164.63</v>
          </cell>
          <cell r="R411">
            <v>331164.63</v>
          </cell>
          <cell r="S411">
            <v>331164.63</v>
          </cell>
          <cell r="T411">
            <v>0</v>
          </cell>
        </row>
        <row r="412">
          <cell r="Q412">
            <v>18240</v>
          </cell>
          <cell r="R412">
            <v>22800</v>
          </cell>
          <cell r="S412">
            <v>27878.16</v>
          </cell>
          <cell r="T412">
            <v>32647.25</v>
          </cell>
        </row>
        <row r="413">
          <cell r="Q413">
            <v>0</v>
          </cell>
          <cell r="R413">
            <v>0</v>
          </cell>
          <cell r="S413">
            <v>0</v>
          </cell>
          <cell r="T413">
            <v>0</v>
          </cell>
        </row>
        <row r="414">
          <cell r="Q414">
            <v>0</v>
          </cell>
          <cell r="R414">
            <v>0</v>
          </cell>
          <cell r="S414">
            <v>0</v>
          </cell>
          <cell r="T414">
            <v>0</v>
          </cell>
        </row>
        <row r="415">
          <cell r="Q415">
            <v>0</v>
          </cell>
          <cell r="R415">
            <v>0</v>
          </cell>
          <cell r="S415">
            <v>0</v>
          </cell>
          <cell r="T415">
            <v>0</v>
          </cell>
        </row>
        <row r="416">
          <cell r="Q416">
            <v>0</v>
          </cell>
          <cell r="R416">
            <v>0</v>
          </cell>
          <cell r="S416">
            <v>0</v>
          </cell>
          <cell r="T416">
            <v>0</v>
          </cell>
        </row>
        <row r="417">
          <cell r="Q417">
            <v>0</v>
          </cell>
          <cell r="R417">
            <v>0</v>
          </cell>
          <cell r="S417">
            <v>0</v>
          </cell>
          <cell r="T417">
            <v>0</v>
          </cell>
        </row>
        <row r="418">
          <cell r="Q418">
            <v>0</v>
          </cell>
          <cell r="R418">
            <v>0</v>
          </cell>
          <cell r="S418">
            <v>0</v>
          </cell>
          <cell r="T418">
            <v>0</v>
          </cell>
        </row>
        <row r="419">
          <cell r="Q419">
            <v>728.34</v>
          </cell>
          <cell r="R419">
            <v>726.62</v>
          </cell>
          <cell r="S419">
            <v>724.88</v>
          </cell>
          <cell r="T419">
            <v>723.13</v>
          </cell>
        </row>
        <row r="420">
          <cell r="Q420">
            <v>0</v>
          </cell>
          <cell r="R420">
            <v>0</v>
          </cell>
          <cell r="S420">
            <v>0</v>
          </cell>
          <cell r="T420">
            <v>0</v>
          </cell>
        </row>
        <row r="421">
          <cell r="Q421">
            <v>0</v>
          </cell>
          <cell r="R421">
            <v>0</v>
          </cell>
          <cell r="S421">
            <v>0</v>
          </cell>
          <cell r="T421">
            <v>0</v>
          </cell>
        </row>
        <row r="422">
          <cell r="Q422">
            <v>0</v>
          </cell>
          <cell r="R422">
            <v>0</v>
          </cell>
          <cell r="S422">
            <v>0</v>
          </cell>
          <cell r="T422">
            <v>0</v>
          </cell>
        </row>
        <row r="423">
          <cell r="Q423">
            <v>0</v>
          </cell>
          <cell r="R423">
            <v>0</v>
          </cell>
          <cell r="S423">
            <v>0</v>
          </cell>
          <cell r="T423">
            <v>0</v>
          </cell>
        </row>
        <row r="424">
          <cell r="Q424">
            <v>0</v>
          </cell>
          <cell r="R424">
            <v>0</v>
          </cell>
          <cell r="S424">
            <v>0</v>
          </cell>
          <cell r="T424">
            <v>0</v>
          </cell>
        </row>
        <row r="425">
          <cell r="Q425">
            <v>0</v>
          </cell>
          <cell r="R425">
            <v>0</v>
          </cell>
          <cell r="S425">
            <v>0</v>
          </cell>
          <cell r="T425">
            <v>0</v>
          </cell>
        </row>
        <row r="426">
          <cell r="Q426">
            <v>0</v>
          </cell>
          <cell r="R426">
            <v>0</v>
          </cell>
          <cell r="S426">
            <v>0</v>
          </cell>
          <cell r="T426">
            <v>0</v>
          </cell>
        </row>
        <row r="427">
          <cell r="Q427">
            <v>2423.96</v>
          </cell>
          <cell r="R427">
            <v>0</v>
          </cell>
          <cell r="S427">
            <v>197.19</v>
          </cell>
          <cell r="T427">
            <v>394.38</v>
          </cell>
        </row>
        <row r="429">
          <cell r="Q429">
            <v>55401936</v>
          </cell>
          <cell r="R429">
            <v>64177637</v>
          </cell>
          <cell r="S429">
            <v>73606449</v>
          </cell>
          <cell r="T429">
            <v>76285086</v>
          </cell>
        </row>
        <row r="430">
          <cell r="Q430">
            <v>13122447.78</v>
          </cell>
          <cell r="R430">
            <v>27049081.45</v>
          </cell>
          <cell r="S430">
            <v>51367848.54</v>
          </cell>
          <cell r="T430">
            <v>54822019.44</v>
          </cell>
        </row>
        <row r="431">
          <cell r="Q431">
            <v>934907.55</v>
          </cell>
          <cell r="R431">
            <v>867011.08</v>
          </cell>
          <cell r="S431">
            <v>867011.08</v>
          </cell>
          <cell r="T431">
            <v>691290.36</v>
          </cell>
        </row>
        <row r="432">
          <cell r="Q432">
            <v>-56336844</v>
          </cell>
          <cell r="R432">
            <v>-65044648</v>
          </cell>
          <cell r="S432">
            <v>-74473460</v>
          </cell>
          <cell r="T432">
            <v>-76976376</v>
          </cell>
        </row>
        <row r="433">
          <cell r="Q433">
            <v>-13122448</v>
          </cell>
          <cell r="R433">
            <v>-26602543</v>
          </cell>
          <cell r="S433">
            <v>-51367849</v>
          </cell>
          <cell r="T433">
            <v>-54822020</v>
          </cell>
        </row>
        <row r="434">
          <cell r="Q434">
            <v>10416107.56</v>
          </cell>
          <cell r="R434">
            <v>10396908.32</v>
          </cell>
          <cell r="S434">
            <v>6464341.41</v>
          </cell>
          <cell r="T434">
            <v>0</v>
          </cell>
        </row>
        <row r="435">
          <cell r="Q435">
            <v>-280083</v>
          </cell>
          <cell r="R435">
            <v>-199328</v>
          </cell>
          <cell r="S435">
            <v>-290528</v>
          </cell>
          <cell r="T435">
            <v>0</v>
          </cell>
        </row>
        <row r="436">
          <cell r="Q436">
            <v>4297216</v>
          </cell>
          <cell r="R436">
            <v>4297216</v>
          </cell>
          <cell r="S436">
            <v>4297216</v>
          </cell>
          <cell r="T436">
            <v>7592985</v>
          </cell>
        </row>
        <row r="437">
          <cell r="Q437">
            <v>-59899</v>
          </cell>
          <cell r="R437">
            <v>-59899</v>
          </cell>
          <cell r="S437">
            <v>-59899</v>
          </cell>
          <cell r="T437">
            <v>0</v>
          </cell>
        </row>
        <row r="438">
          <cell r="Q438">
            <v>8910029</v>
          </cell>
          <cell r="R438">
            <v>8910029</v>
          </cell>
          <cell r="S438">
            <v>8910029</v>
          </cell>
          <cell r="T438">
            <v>8624115</v>
          </cell>
        </row>
        <row r="441">
          <cell r="Q441">
            <v>0</v>
          </cell>
          <cell r="R441">
            <v>0</v>
          </cell>
          <cell r="S441">
            <v>0</v>
          </cell>
          <cell r="T441">
            <v>0</v>
          </cell>
        </row>
        <row r="442">
          <cell r="Q442">
            <v>0</v>
          </cell>
          <cell r="R442">
            <v>0</v>
          </cell>
          <cell r="S442">
            <v>0</v>
          </cell>
          <cell r="T442">
            <v>0</v>
          </cell>
        </row>
        <row r="443">
          <cell r="Q443">
            <v>1484498.2</v>
          </cell>
          <cell r="R443">
            <v>1476087.45</v>
          </cell>
          <cell r="S443">
            <v>1467676.7</v>
          </cell>
          <cell r="T443">
            <v>1459265.95</v>
          </cell>
        </row>
        <row r="444">
          <cell r="Q444">
            <v>0</v>
          </cell>
          <cell r="R444">
            <v>0</v>
          </cell>
          <cell r="S444">
            <v>0</v>
          </cell>
          <cell r="T444">
            <v>0</v>
          </cell>
        </row>
        <row r="445">
          <cell r="Q445">
            <v>84854</v>
          </cell>
          <cell r="R445">
            <v>84436</v>
          </cell>
          <cell r="S445">
            <v>84018</v>
          </cell>
          <cell r="T445">
            <v>83600</v>
          </cell>
        </row>
        <row r="446">
          <cell r="Q446">
            <v>0</v>
          </cell>
          <cell r="R446">
            <v>0</v>
          </cell>
          <cell r="S446">
            <v>0</v>
          </cell>
          <cell r="T446">
            <v>0</v>
          </cell>
        </row>
        <row r="447">
          <cell r="Q447">
            <v>92251.75</v>
          </cell>
          <cell r="R447">
            <v>91339.22</v>
          </cell>
          <cell r="S447">
            <v>90426.69</v>
          </cell>
          <cell r="T447">
            <v>89514.16</v>
          </cell>
        </row>
        <row r="448">
          <cell r="Q448">
            <v>405214.23</v>
          </cell>
          <cell r="R448">
            <v>398551.98</v>
          </cell>
          <cell r="S448">
            <v>391889.73</v>
          </cell>
          <cell r="T448">
            <v>385227.48</v>
          </cell>
        </row>
        <row r="449">
          <cell r="Q449">
            <v>43695.22</v>
          </cell>
          <cell r="R449">
            <v>42545.35</v>
          </cell>
          <cell r="S449">
            <v>41395.48</v>
          </cell>
          <cell r="T449">
            <v>40245.61</v>
          </cell>
        </row>
        <row r="450">
          <cell r="Q450">
            <v>186410.3</v>
          </cell>
          <cell r="R450">
            <v>181750.04</v>
          </cell>
          <cell r="S450">
            <v>177089.78</v>
          </cell>
          <cell r="T450">
            <v>172429.52</v>
          </cell>
        </row>
        <row r="451">
          <cell r="Q451">
            <v>0</v>
          </cell>
          <cell r="R451">
            <v>0</v>
          </cell>
          <cell r="S451">
            <v>0</v>
          </cell>
          <cell r="T451">
            <v>0</v>
          </cell>
        </row>
        <row r="452">
          <cell r="Q452">
            <v>0</v>
          </cell>
          <cell r="R452">
            <v>0</v>
          </cell>
          <cell r="S452">
            <v>0</v>
          </cell>
          <cell r="T452">
            <v>0</v>
          </cell>
        </row>
        <row r="453">
          <cell r="Q453">
            <v>0</v>
          </cell>
          <cell r="R453">
            <v>0</v>
          </cell>
          <cell r="S453">
            <v>0</v>
          </cell>
          <cell r="T453">
            <v>0</v>
          </cell>
        </row>
        <row r="455">
          <cell r="Q455">
            <v>0</v>
          </cell>
          <cell r="R455">
            <v>0</v>
          </cell>
          <cell r="S455">
            <v>0</v>
          </cell>
          <cell r="T455">
            <v>0</v>
          </cell>
        </row>
        <row r="456">
          <cell r="Q456">
            <v>0</v>
          </cell>
          <cell r="R456">
            <v>0</v>
          </cell>
          <cell r="S456">
            <v>0</v>
          </cell>
          <cell r="T456">
            <v>0</v>
          </cell>
        </row>
        <row r="457">
          <cell r="Q457">
            <v>0</v>
          </cell>
          <cell r="R457">
            <v>0</v>
          </cell>
          <cell r="S457">
            <v>0</v>
          </cell>
          <cell r="T457">
            <v>0</v>
          </cell>
        </row>
        <row r="458">
          <cell r="Q458">
            <v>93821.56</v>
          </cell>
          <cell r="R458">
            <v>84871.82</v>
          </cell>
          <cell r="S458">
            <v>75922.08</v>
          </cell>
          <cell r="T458">
            <v>66972.34</v>
          </cell>
        </row>
        <row r="459">
          <cell r="Q459">
            <v>0</v>
          </cell>
          <cell r="R459">
            <v>0</v>
          </cell>
          <cell r="S459">
            <v>0</v>
          </cell>
          <cell r="T459">
            <v>0</v>
          </cell>
        </row>
        <row r="460">
          <cell r="Q460">
            <v>67911.08</v>
          </cell>
          <cell r="R460">
            <v>65788.86</v>
          </cell>
          <cell r="S460">
            <v>63666.64</v>
          </cell>
          <cell r="T460">
            <v>61544.42</v>
          </cell>
        </row>
        <row r="461">
          <cell r="Q461">
            <v>0</v>
          </cell>
          <cell r="R461">
            <v>0</v>
          </cell>
          <cell r="S461">
            <v>0</v>
          </cell>
          <cell r="T461">
            <v>0</v>
          </cell>
        </row>
        <row r="462">
          <cell r="Q462">
            <v>0</v>
          </cell>
          <cell r="R462">
            <v>0</v>
          </cell>
          <cell r="S462">
            <v>0</v>
          </cell>
          <cell r="T462">
            <v>0</v>
          </cell>
        </row>
        <row r="463">
          <cell r="Q463">
            <v>0</v>
          </cell>
          <cell r="R463">
            <v>0</v>
          </cell>
          <cell r="S463">
            <v>0</v>
          </cell>
          <cell r="T463">
            <v>0</v>
          </cell>
        </row>
        <row r="464">
          <cell r="Q464">
            <v>0</v>
          </cell>
          <cell r="R464">
            <v>0</v>
          </cell>
          <cell r="S464">
            <v>0</v>
          </cell>
          <cell r="T464">
            <v>0</v>
          </cell>
        </row>
        <row r="465">
          <cell r="Q465">
            <v>0</v>
          </cell>
          <cell r="R465">
            <v>0</v>
          </cell>
          <cell r="S465">
            <v>0</v>
          </cell>
          <cell r="T465">
            <v>0</v>
          </cell>
        </row>
        <row r="466">
          <cell r="Q466">
            <v>0</v>
          </cell>
          <cell r="R466">
            <v>0</v>
          </cell>
          <cell r="S466">
            <v>0</v>
          </cell>
          <cell r="T466">
            <v>0</v>
          </cell>
        </row>
        <row r="467">
          <cell r="Q467">
            <v>0</v>
          </cell>
          <cell r="R467">
            <v>0</v>
          </cell>
          <cell r="S467">
            <v>0</v>
          </cell>
          <cell r="T467">
            <v>0</v>
          </cell>
        </row>
        <row r="468">
          <cell r="Q468">
            <v>42998.27</v>
          </cell>
          <cell r="R468">
            <v>39926.96</v>
          </cell>
          <cell r="S468">
            <v>36855.65</v>
          </cell>
          <cell r="T468">
            <v>33784.34</v>
          </cell>
        </row>
        <row r="469">
          <cell r="Q469">
            <v>0</v>
          </cell>
          <cell r="R469">
            <v>0</v>
          </cell>
          <cell r="S469">
            <v>0</v>
          </cell>
          <cell r="T469">
            <v>0</v>
          </cell>
        </row>
        <row r="470">
          <cell r="Q470">
            <v>0</v>
          </cell>
          <cell r="R470">
            <v>0</v>
          </cell>
          <cell r="S470">
            <v>0</v>
          </cell>
          <cell r="T470">
            <v>0</v>
          </cell>
        </row>
        <row r="471">
          <cell r="Q471">
            <v>0</v>
          </cell>
          <cell r="R471">
            <v>0</v>
          </cell>
          <cell r="S471">
            <v>0</v>
          </cell>
          <cell r="T471">
            <v>0</v>
          </cell>
        </row>
        <row r="472">
          <cell r="Q472">
            <v>438.15</v>
          </cell>
          <cell r="R472">
            <v>219.06</v>
          </cell>
          <cell r="S472">
            <v>0</v>
          </cell>
          <cell r="T472">
            <v>0</v>
          </cell>
        </row>
        <row r="473">
          <cell r="Q473">
            <v>1606.7</v>
          </cell>
          <cell r="R473">
            <v>803.35</v>
          </cell>
          <cell r="S473">
            <v>0</v>
          </cell>
          <cell r="T473">
            <v>0</v>
          </cell>
        </row>
        <row r="474">
          <cell r="Q474">
            <v>358391.11</v>
          </cell>
          <cell r="R474">
            <v>356922.29</v>
          </cell>
          <cell r="S474">
            <v>355453.47</v>
          </cell>
          <cell r="T474">
            <v>353984.65</v>
          </cell>
        </row>
        <row r="475">
          <cell r="Q475">
            <v>17116.77</v>
          </cell>
          <cell r="R475">
            <v>14977.18</v>
          </cell>
          <cell r="S475">
            <v>12837.59</v>
          </cell>
          <cell r="T475">
            <v>10698</v>
          </cell>
        </row>
        <row r="476">
          <cell r="Q476">
            <v>894932.07</v>
          </cell>
          <cell r="R476">
            <v>891780.9</v>
          </cell>
          <cell r="S476">
            <v>888629.73</v>
          </cell>
          <cell r="T476">
            <v>885478.56</v>
          </cell>
        </row>
        <row r="477">
          <cell r="Q477">
            <v>2445081.71</v>
          </cell>
          <cell r="R477">
            <v>2436650.39</v>
          </cell>
          <cell r="S477">
            <v>2428219.07</v>
          </cell>
          <cell r="T477">
            <v>2419787.75</v>
          </cell>
        </row>
        <row r="478">
          <cell r="Q478">
            <v>596695.77</v>
          </cell>
          <cell r="R478">
            <v>587558.01</v>
          </cell>
          <cell r="S478">
            <v>578420.25</v>
          </cell>
          <cell r="T478">
            <v>569282.49</v>
          </cell>
        </row>
        <row r="479">
          <cell r="Q479">
            <v>809921.63</v>
          </cell>
          <cell r="R479">
            <v>807268.76</v>
          </cell>
          <cell r="S479">
            <v>804615.89</v>
          </cell>
          <cell r="T479">
            <v>801963.02</v>
          </cell>
        </row>
        <row r="480">
          <cell r="Q480">
            <v>1094184.96</v>
          </cell>
          <cell r="R480">
            <v>1079928.48</v>
          </cell>
          <cell r="S480">
            <v>1065672</v>
          </cell>
          <cell r="T480">
            <v>1051415.52</v>
          </cell>
        </row>
        <row r="481">
          <cell r="Q481">
            <v>120323.01</v>
          </cell>
          <cell r="R481">
            <v>118293.95</v>
          </cell>
          <cell r="S481">
            <v>116264.89</v>
          </cell>
          <cell r="T481">
            <v>114235.83</v>
          </cell>
        </row>
        <row r="482">
          <cell r="Q482">
            <v>1340324.07</v>
          </cell>
          <cell r="R482">
            <v>1325093.11</v>
          </cell>
          <cell r="S482">
            <v>1309862.15</v>
          </cell>
          <cell r="T482">
            <v>1294631.19</v>
          </cell>
        </row>
        <row r="483">
          <cell r="Q483">
            <v>0</v>
          </cell>
          <cell r="R483">
            <v>0</v>
          </cell>
          <cell r="S483">
            <v>0</v>
          </cell>
          <cell r="T483">
            <v>0</v>
          </cell>
        </row>
        <row r="484">
          <cell r="Q484">
            <v>6363369.52</v>
          </cell>
          <cell r="R484">
            <v>6349322.35</v>
          </cell>
          <cell r="S484">
            <v>6335275.18</v>
          </cell>
          <cell r="T484">
            <v>6321228.01</v>
          </cell>
        </row>
        <row r="485">
          <cell r="Q485">
            <v>28665.13</v>
          </cell>
          <cell r="R485">
            <v>19110.09</v>
          </cell>
          <cell r="S485">
            <v>9555.04</v>
          </cell>
          <cell r="T485">
            <v>0</v>
          </cell>
        </row>
        <row r="486">
          <cell r="Q486">
            <v>6054166.08</v>
          </cell>
          <cell r="R486">
            <v>6035764.36</v>
          </cell>
          <cell r="S486">
            <v>6017362.64</v>
          </cell>
          <cell r="T486">
            <v>5999531.23</v>
          </cell>
        </row>
        <row r="487">
          <cell r="Q487">
            <v>1023165.42</v>
          </cell>
          <cell r="R487">
            <v>1020055.49</v>
          </cell>
          <cell r="S487">
            <v>1016945.56</v>
          </cell>
          <cell r="T487">
            <v>1013931.83</v>
          </cell>
        </row>
        <row r="488">
          <cell r="Q488">
            <v>0</v>
          </cell>
          <cell r="R488">
            <v>0</v>
          </cell>
          <cell r="S488">
            <v>0</v>
          </cell>
          <cell r="T488">
            <v>0</v>
          </cell>
        </row>
        <row r="489">
          <cell r="Q489">
            <v>0</v>
          </cell>
          <cell r="R489">
            <v>0</v>
          </cell>
          <cell r="S489">
            <v>0</v>
          </cell>
          <cell r="T489">
            <v>0</v>
          </cell>
        </row>
        <row r="491">
          <cell r="Q491">
            <v>978266.6</v>
          </cell>
          <cell r="R491">
            <v>870063.64</v>
          </cell>
          <cell r="S491">
            <v>761305.68</v>
          </cell>
          <cell r="T491">
            <v>655218.43</v>
          </cell>
        </row>
        <row r="492">
          <cell r="Q492">
            <v>584944.07</v>
          </cell>
          <cell r="R492">
            <v>563279.47</v>
          </cell>
          <cell r="S492">
            <v>541614.87</v>
          </cell>
          <cell r="T492">
            <v>528920.28</v>
          </cell>
        </row>
        <row r="493">
          <cell r="Q493">
            <v>1077415.75</v>
          </cell>
          <cell r="R493">
            <v>1058176.18</v>
          </cell>
          <cell r="S493">
            <v>1031612.57</v>
          </cell>
          <cell r="T493">
            <v>1012674.78</v>
          </cell>
        </row>
        <row r="494">
          <cell r="Q494">
            <v>0</v>
          </cell>
          <cell r="R494">
            <v>0</v>
          </cell>
          <cell r="S494">
            <v>0</v>
          </cell>
          <cell r="T494">
            <v>0</v>
          </cell>
        </row>
        <row r="495">
          <cell r="Q495">
            <v>0</v>
          </cell>
          <cell r="R495">
            <v>0</v>
          </cell>
          <cell r="S495">
            <v>0</v>
          </cell>
          <cell r="T495">
            <v>0</v>
          </cell>
        </row>
        <row r="496">
          <cell r="Q496">
            <v>0</v>
          </cell>
          <cell r="R496">
            <v>0</v>
          </cell>
          <cell r="S496">
            <v>0</v>
          </cell>
          <cell r="T496">
            <v>0</v>
          </cell>
        </row>
        <row r="497">
          <cell r="Q497">
            <v>9869228.72</v>
          </cell>
          <cell r="R497">
            <v>9369228.72</v>
          </cell>
          <cell r="S497">
            <v>8869228.72</v>
          </cell>
          <cell r="T497">
            <v>8369228.72</v>
          </cell>
        </row>
        <row r="498">
          <cell r="Q498">
            <v>4776552.71</v>
          </cell>
          <cell r="R498">
            <v>4776552.71</v>
          </cell>
          <cell r="S498">
            <v>4776552.71</v>
          </cell>
          <cell r="T498">
            <v>4776552.71</v>
          </cell>
        </row>
        <row r="499">
          <cell r="Q499">
            <v>2705896.42</v>
          </cell>
          <cell r="R499">
            <v>2705896.42</v>
          </cell>
          <cell r="S499">
            <v>2705896.42</v>
          </cell>
          <cell r="T499">
            <v>2705896.42</v>
          </cell>
        </row>
        <row r="500">
          <cell r="R500">
            <v>0</v>
          </cell>
          <cell r="S500">
            <v>0</v>
          </cell>
          <cell r="T500">
            <v>10144618.43</v>
          </cell>
        </row>
        <row r="501">
          <cell r="R501">
            <v>0</v>
          </cell>
          <cell r="S501">
            <v>0</v>
          </cell>
          <cell r="T501">
            <v>212634.15</v>
          </cell>
        </row>
        <row r="506">
          <cell r="Q506">
            <v>221888009</v>
          </cell>
          <cell r="R506">
            <v>220894342</v>
          </cell>
          <cell r="S506">
            <v>219900675</v>
          </cell>
          <cell r="T506">
            <v>216719758</v>
          </cell>
        </row>
        <row r="507">
          <cell r="Q507">
            <v>10161321.18</v>
          </cell>
          <cell r="R507">
            <v>10161321.18</v>
          </cell>
          <cell r="S507">
            <v>10161321.18</v>
          </cell>
          <cell r="T507">
            <v>10161321.18</v>
          </cell>
        </row>
        <row r="508">
          <cell r="Q508">
            <v>101746</v>
          </cell>
          <cell r="R508">
            <v>101746</v>
          </cell>
          <cell r="S508">
            <v>101746</v>
          </cell>
          <cell r="T508">
            <v>0</v>
          </cell>
        </row>
        <row r="509">
          <cell r="Q509">
            <v>14339661.35</v>
          </cell>
          <cell r="R509">
            <v>15527658.91</v>
          </cell>
          <cell r="S509">
            <v>16604266.26</v>
          </cell>
          <cell r="T509">
            <v>20447448.72</v>
          </cell>
        </row>
        <row r="510">
          <cell r="Q510">
            <v>0</v>
          </cell>
          <cell r="R510">
            <v>0</v>
          </cell>
          <cell r="S510">
            <v>0</v>
          </cell>
          <cell r="T510">
            <v>0</v>
          </cell>
        </row>
        <row r="511">
          <cell r="Q511">
            <v>30208871.47</v>
          </cell>
          <cell r="R511">
            <v>30210576.92</v>
          </cell>
          <cell r="S511">
            <v>30197572.17</v>
          </cell>
          <cell r="T511">
            <v>30311431.04</v>
          </cell>
        </row>
        <row r="512">
          <cell r="Q512">
            <v>2685262.32</v>
          </cell>
          <cell r="R512">
            <v>3491883.83</v>
          </cell>
          <cell r="S512">
            <v>3690473.58</v>
          </cell>
          <cell r="T512">
            <v>3890020.75</v>
          </cell>
        </row>
        <row r="513">
          <cell r="Q513">
            <v>21589277</v>
          </cell>
          <cell r="R513">
            <v>21589277</v>
          </cell>
          <cell r="S513">
            <v>21589277</v>
          </cell>
          <cell r="T513">
            <v>21589277</v>
          </cell>
        </row>
        <row r="514">
          <cell r="Q514">
            <v>-277088.76</v>
          </cell>
          <cell r="R514">
            <v>-419474.12</v>
          </cell>
          <cell r="S514">
            <v>-644501.92</v>
          </cell>
          <cell r="T514">
            <v>-831459.12</v>
          </cell>
        </row>
        <row r="515">
          <cell r="Q515">
            <v>-9656167.2</v>
          </cell>
          <cell r="R515">
            <v>-9704207.09</v>
          </cell>
          <cell r="S515">
            <v>-9752246.98</v>
          </cell>
          <cell r="T515">
            <v>-9800286.87</v>
          </cell>
        </row>
        <row r="516">
          <cell r="Q516">
            <v>2877994</v>
          </cell>
          <cell r="R516">
            <v>2866427</v>
          </cell>
          <cell r="S516">
            <v>2854860</v>
          </cell>
          <cell r="T516">
            <v>2843293</v>
          </cell>
        </row>
        <row r="517">
          <cell r="Q517">
            <v>0</v>
          </cell>
          <cell r="R517">
            <v>0</v>
          </cell>
          <cell r="S517">
            <v>0</v>
          </cell>
          <cell r="T517">
            <v>0</v>
          </cell>
        </row>
        <row r="518">
          <cell r="Q518">
            <v>113632921</v>
          </cell>
          <cell r="R518">
            <v>113632921</v>
          </cell>
          <cell r="S518">
            <v>113632921</v>
          </cell>
          <cell r="T518">
            <v>113632921</v>
          </cell>
        </row>
        <row r="519">
          <cell r="Q519">
            <v>-65141987.99</v>
          </cell>
          <cell r="R519">
            <v>-65435872.99</v>
          </cell>
          <cell r="S519">
            <v>-65729757.99</v>
          </cell>
          <cell r="T519">
            <v>-66023642.99</v>
          </cell>
        </row>
        <row r="520">
          <cell r="Q520">
            <v>0</v>
          </cell>
          <cell r="R520">
            <v>0</v>
          </cell>
          <cell r="S520">
            <v>0</v>
          </cell>
          <cell r="T520">
            <v>0</v>
          </cell>
        </row>
        <row r="521">
          <cell r="Q521">
            <v>0</v>
          </cell>
          <cell r="R521">
            <v>0</v>
          </cell>
          <cell r="S521">
            <v>0</v>
          </cell>
          <cell r="T521">
            <v>0</v>
          </cell>
        </row>
        <row r="522">
          <cell r="Q522">
            <v>0</v>
          </cell>
          <cell r="R522">
            <v>0</v>
          </cell>
          <cell r="S522">
            <v>0</v>
          </cell>
          <cell r="T522">
            <v>0</v>
          </cell>
        </row>
        <row r="523">
          <cell r="Q523">
            <v>0</v>
          </cell>
          <cell r="R523">
            <v>0</v>
          </cell>
          <cell r="S523">
            <v>0</v>
          </cell>
          <cell r="T523">
            <v>0</v>
          </cell>
        </row>
        <row r="524">
          <cell r="Q524">
            <v>0</v>
          </cell>
          <cell r="R524">
            <v>0</v>
          </cell>
          <cell r="S524">
            <v>0</v>
          </cell>
          <cell r="T524">
            <v>0</v>
          </cell>
        </row>
        <row r="525">
          <cell r="Q525">
            <v>7811.79</v>
          </cell>
          <cell r="R525">
            <v>5207.62</v>
          </cell>
          <cell r="S525">
            <v>2603.45</v>
          </cell>
          <cell r="T525">
            <v>0</v>
          </cell>
        </row>
        <row r="526">
          <cell r="Q526">
            <v>0</v>
          </cell>
          <cell r="R526">
            <v>0</v>
          </cell>
          <cell r="S526">
            <v>0</v>
          </cell>
          <cell r="T526">
            <v>0</v>
          </cell>
        </row>
        <row r="527">
          <cell r="Q527">
            <v>2053556</v>
          </cell>
          <cell r="R527">
            <v>2035056</v>
          </cell>
          <cell r="S527">
            <v>2016556</v>
          </cell>
          <cell r="T527">
            <v>1998056</v>
          </cell>
        </row>
        <row r="528">
          <cell r="Q528">
            <v>0</v>
          </cell>
          <cell r="R528">
            <v>0</v>
          </cell>
          <cell r="S528">
            <v>0</v>
          </cell>
          <cell r="T528">
            <v>0</v>
          </cell>
        </row>
        <row r="529">
          <cell r="Q529">
            <v>11568032.87</v>
          </cell>
          <cell r="R529">
            <v>11450616.2</v>
          </cell>
          <cell r="S529">
            <v>11333199.53</v>
          </cell>
          <cell r="T529">
            <v>11033032.9</v>
          </cell>
        </row>
        <row r="530">
          <cell r="Q530">
            <v>0</v>
          </cell>
          <cell r="R530">
            <v>0</v>
          </cell>
          <cell r="S530">
            <v>0</v>
          </cell>
          <cell r="T530">
            <v>0</v>
          </cell>
        </row>
        <row r="531">
          <cell r="Q531">
            <v>4158309.36</v>
          </cell>
          <cell r="R531">
            <v>3392230.25</v>
          </cell>
          <cell r="S531">
            <v>3032419.48</v>
          </cell>
          <cell r="T531">
            <v>2488094.46</v>
          </cell>
        </row>
        <row r="532">
          <cell r="Q532">
            <v>0</v>
          </cell>
          <cell r="R532">
            <v>0</v>
          </cell>
          <cell r="S532">
            <v>0</v>
          </cell>
          <cell r="T532">
            <v>0</v>
          </cell>
        </row>
        <row r="533">
          <cell r="Q533">
            <v>0</v>
          </cell>
          <cell r="R533">
            <v>0</v>
          </cell>
          <cell r="S533">
            <v>0</v>
          </cell>
          <cell r="T533">
            <v>0</v>
          </cell>
        </row>
        <row r="534">
          <cell r="Q534">
            <v>108466.31</v>
          </cell>
          <cell r="R534">
            <v>100965.9</v>
          </cell>
          <cell r="S534">
            <v>93465.49</v>
          </cell>
          <cell r="T534">
            <v>85965</v>
          </cell>
        </row>
        <row r="535">
          <cell r="Q535">
            <v>0</v>
          </cell>
          <cell r="R535">
            <v>0</v>
          </cell>
          <cell r="S535">
            <v>0</v>
          </cell>
          <cell r="T535">
            <v>0</v>
          </cell>
        </row>
        <row r="536">
          <cell r="Q536">
            <v>0</v>
          </cell>
          <cell r="R536">
            <v>0</v>
          </cell>
          <cell r="S536">
            <v>0</v>
          </cell>
          <cell r="T536">
            <v>0</v>
          </cell>
        </row>
        <row r="537">
          <cell r="Q537">
            <v>0</v>
          </cell>
          <cell r="R537">
            <v>0</v>
          </cell>
          <cell r="S537">
            <v>0</v>
          </cell>
          <cell r="T537">
            <v>0</v>
          </cell>
        </row>
        <row r="538">
          <cell r="Q538">
            <v>28170657</v>
          </cell>
          <cell r="R538">
            <v>28170657</v>
          </cell>
          <cell r="S538">
            <v>28170657</v>
          </cell>
          <cell r="T538">
            <v>25257988</v>
          </cell>
        </row>
        <row r="539">
          <cell r="Q539">
            <v>-28170657</v>
          </cell>
          <cell r="R539">
            <v>-28170657</v>
          </cell>
          <cell r="S539">
            <v>-28170657</v>
          </cell>
          <cell r="T539">
            <v>-25257988</v>
          </cell>
        </row>
        <row r="540">
          <cell r="Q540">
            <v>0</v>
          </cell>
          <cell r="R540">
            <v>0</v>
          </cell>
          <cell r="S540">
            <v>0</v>
          </cell>
          <cell r="T540">
            <v>0</v>
          </cell>
        </row>
        <row r="541">
          <cell r="Q541">
            <v>34468.85</v>
          </cell>
          <cell r="R541">
            <v>0</v>
          </cell>
          <cell r="S541">
            <v>0</v>
          </cell>
          <cell r="T541">
            <v>0</v>
          </cell>
        </row>
        <row r="542">
          <cell r="Q542">
            <v>0</v>
          </cell>
          <cell r="R542">
            <v>0</v>
          </cell>
          <cell r="S542">
            <v>0</v>
          </cell>
          <cell r="T542">
            <v>0</v>
          </cell>
        </row>
        <row r="543">
          <cell r="Q543">
            <v>202553.27</v>
          </cell>
          <cell r="R543">
            <v>0</v>
          </cell>
          <cell r="S543">
            <v>0</v>
          </cell>
          <cell r="T543">
            <v>0</v>
          </cell>
        </row>
        <row r="544">
          <cell r="Q544">
            <v>0</v>
          </cell>
          <cell r="R544">
            <v>0</v>
          </cell>
          <cell r="S544">
            <v>0</v>
          </cell>
          <cell r="T544">
            <v>0</v>
          </cell>
        </row>
        <row r="545">
          <cell r="Q545">
            <v>0</v>
          </cell>
          <cell r="R545">
            <v>0</v>
          </cell>
          <cell r="S545">
            <v>0</v>
          </cell>
          <cell r="T545">
            <v>0</v>
          </cell>
        </row>
        <row r="546">
          <cell r="Q546">
            <v>0</v>
          </cell>
          <cell r="R546">
            <v>0</v>
          </cell>
          <cell r="S546">
            <v>0</v>
          </cell>
          <cell r="T546">
            <v>0</v>
          </cell>
        </row>
        <row r="547">
          <cell r="Q547">
            <v>1486.1</v>
          </cell>
          <cell r="R547">
            <v>1610.7</v>
          </cell>
          <cell r="S547">
            <v>1953.89</v>
          </cell>
          <cell r="T547">
            <v>2081.66</v>
          </cell>
        </row>
        <row r="548">
          <cell r="Q548">
            <v>0</v>
          </cell>
          <cell r="R548">
            <v>0</v>
          </cell>
          <cell r="S548">
            <v>0</v>
          </cell>
          <cell r="T548">
            <v>0</v>
          </cell>
        </row>
        <row r="549">
          <cell r="Q549">
            <v>355617.78</v>
          </cell>
          <cell r="R549">
            <v>0</v>
          </cell>
          <cell r="S549">
            <v>0</v>
          </cell>
          <cell r="T549">
            <v>0</v>
          </cell>
        </row>
        <row r="550">
          <cell r="Q550">
            <v>1290210.98</v>
          </cell>
          <cell r="R550">
            <v>1285802.26</v>
          </cell>
          <cell r="S550">
            <v>1227356.68</v>
          </cell>
          <cell r="T550">
            <v>1168911.1</v>
          </cell>
        </row>
        <row r="551">
          <cell r="Q551">
            <v>2387937.74</v>
          </cell>
          <cell r="R551">
            <v>2435188.52</v>
          </cell>
          <cell r="S551">
            <v>2463913.42</v>
          </cell>
          <cell r="T551">
            <v>2498915.77</v>
          </cell>
        </row>
        <row r="552">
          <cell r="Q552">
            <v>-452676.51</v>
          </cell>
          <cell r="R552">
            <v>-473998.84</v>
          </cell>
          <cell r="S552">
            <v>-495782.56</v>
          </cell>
          <cell r="T552">
            <v>-518132.61</v>
          </cell>
        </row>
        <row r="553">
          <cell r="Q553">
            <v>-19724864.66</v>
          </cell>
          <cell r="R553">
            <v>-21793738.66</v>
          </cell>
          <cell r="S553">
            <v>-24603059.66</v>
          </cell>
          <cell r="T553">
            <v>-26900439.66</v>
          </cell>
        </row>
        <row r="554">
          <cell r="Q554">
            <v>148493689</v>
          </cell>
          <cell r="R554">
            <v>148493689</v>
          </cell>
          <cell r="S554">
            <v>148493689</v>
          </cell>
          <cell r="T554">
            <v>132630689</v>
          </cell>
        </row>
        <row r="555">
          <cell r="R555">
            <v>0</v>
          </cell>
          <cell r="S555">
            <v>0</v>
          </cell>
          <cell r="T555">
            <v>20545452.37</v>
          </cell>
        </row>
        <row r="557">
          <cell r="Q557">
            <v>5821860</v>
          </cell>
          <cell r="R557">
            <v>11603178</v>
          </cell>
          <cell r="S557">
            <v>14344357</v>
          </cell>
          <cell r="T557">
            <v>18301054</v>
          </cell>
        </row>
        <row r="558">
          <cell r="Q558">
            <v>-5821860</v>
          </cell>
          <cell r="R558">
            <v>-11603178</v>
          </cell>
          <cell r="S558">
            <v>-14344357</v>
          </cell>
          <cell r="T558">
            <v>-18301054</v>
          </cell>
        </row>
        <row r="561">
          <cell r="R561">
            <v>0</v>
          </cell>
          <cell r="S561">
            <v>0</v>
          </cell>
          <cell r="T561">
            <v>40009301</v>
          </cell>
        </row>
        <row r="562">
          <cell r="R562">
            <v>0</v>
          </cell>
          <cell r="S562">
            <v>0</v>
          </cell>
          <cell r="T562">
            <v>-40009301</v>
          </cell>
        </row>
        <row r="563">
          <cell r="Q563">
            <v>4129091.39</v>
          </cell>
          <cell r="R563">
            <v>4085328</v>
          </cell>
          <cell r="S563">
            <v>4085328</v>
          </cell>
          <cell r="T563">
            <v>3549741</v>
          </cell>
        </row>
        <row r="564">
          <cell r="Q564">
            <v>0</v>
          </cell>
          <cell r="R564">
            <v>0</v>
          </cell>
          <cell r="S564">
            <v>0</v>
          </cell>
          <cell r="T564">
            <v>0</v>
          </cell>
        </row>
        <row r="566">
          <cell r="Q566">
            <v>28199826.38</v>
          </cell>
          <cell r="R566">
            <v>28716647.7</v>
          </cell>
          <cell r="S566">
            <v>28867264.81</v>
          </cell>
          <cell r="T566">
            <v>29048417.75</v>
          </cell>
        </row>
        <row r="567">
          <cell r="Q567">
            <v>1701628.26</v>
          </cell>
          <cell r="R567">
            <v>1637689.26</v>
          </cell>
          <cell r="S567">
            <v>1573750.26</v>
          </cell>
          <cell r="T567">
            <v>1651423.24</v>
          </cell>
        </row>
        <row r="568">
          <cell r="Q568">
            <v>1744869.26</v>
          </cell>
          <cell r="R568">
            <v>1694791.26</v>
          </cell>
          <cell r="S568">
            <v>1644713.26</v>
          </cell>
          <cell r="T568">
            <v>1736247.24</v>
          </cell>
        </row>
        <row r="569">
          <cell r="Q569">
            <v>283223.96</v>
          </cell>
          <cell r="R569">
            <v>283223.96</v>
          </cell>
          <cell r="S569">
            <v>283223.96</v>
          </cell>
          <cell r="T569">
            <v>0</v>
          </cell>
        </row>
        <row r="570">
          <cell r="Q570">
            <v>0</v>
          </cell>
          <cell r="R570">
            <v>0</v>
          </cell>
          <cell r="S570">
            <v>0</v>
          </cell>
          <cell r="T570">
            <v>0</v>
          </cell>
        </row>
        <row r="571">
          <cell r="Q571">
            <v>0</v>
          </cell>
          <cell r="R571">
            <v>0</v>
          </cell>
          <cell r="S571">
            <v>0</v>
          </cell>
          <cell r="T571">
            <v>0</v>
          </cell>
        </row>
        <row r="572">
          <cell r="Q572">
            <v>0</v>
          </cell>
          <cell r="R572">
            <v>0</v>
          </cell>
          <cell r="S572">
            <v>0</v>
          </cell>
          <cell r="T572">
            <v>0</v>
          </cell>
        </row>
        <row r="573">
          <cell r="Q573">
            <v>0</v>
          </cell>
          <cell r="R573">
            <v>0</v>
          </cell>
          <cell r="S573">
            <v>0</v>
          </cell>
          <cell r="T573">
            <v>0</v>
          </cell>
        </row>
        <row r="574">
          <cell r="Q574">
            <v>0</v>
          </cell>
          <cell r="R574">
            <v>0</v>
          </cell>
          <cell r="S574">
            <v>0</v>
          </cell>
          <cell r="T574">
            <v>0</v>
          </cell>
        </row>
        <row r="575">
          <cell r="Q575">
            <v>0</v>
          </cell>
          <cell r="R575">
            <v>0</v>
          </cell>
          <cell r="S575">
            <v>0</v>
          </cell>
          <cell r="T575">
            <v>0</v>
          </cell>
        </row>
        <row r="576">
          <cell r="Q576">
            <v>0</v>
          </cell>
          <cell r="R576">
            <v>0</v>
          </cell>
          <cell r="S576">
            <v>0</v>
          </cell>
          <cell r="T576">
            <v>0</v>
          </cell>
        </row>
        <row r="577">
          <cell r="Q577">
            <v>1471645.26</v>
          </cell>
          <cell r="R577">
            <v>1471645.26</v>
          </cell>
          <cell r="S577">
            <v>1471645.26</v>
          </cell>
          <cell r="T577">
            <v>1499216.5</v>
          </cell>
        </row>
        <row r="578">
          <cell r="Q578">
            <v>0</v>
          </cell>
          <cell r="R578">
            <v>0</v>
          </cell>
          <cell r="S578">
            <v>0</v>
          </cell>
          <cell r="T578">
            <v>0</v>
          </cell>
        </row>
        <row r="579">
          <cell r="Q579">
            <v>2297178.35</v>
          </cell>
          <cell r="R579">
            <v>2302815.35</v>
          </cell>
          <cell r="S579">
            <v>2303767.35</v>
          </cell>
          <cell r="T579">
            <v>1163722.56</v>
          </cell>
        </row>
        <row r="580">
          <cell r="R580">
            <v>0</v>
          </cell>
          <cell r="S580">
            <v>0</v>
          </cell>
          <cell r="T580">
            <v>783.5</v>
          </cell>
        </row>
        <row r="581">
          <cell r="Q581">
            <v>56842.52</v>
          </cell>
          <cell r="R581">
            <v>58267.68</v>
          </cell>
          <cell r="S581">
            <v>58267.68</v>
          </cell>
          <cell r="T581">
            <v>58267.68</v>
          </cell>
        </row>
        <row r="582">
          <cell r="Q582">
            <v>96518.45</v>
          </cell>
          <cell r="R582">
            <v>98811.15</v>
          </cell>
          <cell r="S582">
            <v>99600.45</v>
          </cell>
          <cell r="T582">
            <v>99604.77</v>
          </cell>
        </row>
        <row r="583">
          <cell r="Q583">
            <v>50000</v>
          </cell>
          <cell r="R583">
            <v>50000</v>
          </cell>
          <cell r="S583">
            <v>50000</v>
          </cell>
          <cell r="T583">
            <v>50000</v>
          </cell>
        </row>
        <row r="584">
          <cell r="Q584">
            <v>0</v>
          </cell>
          <cell r="R584">
            <v>0</v>
          </cell>
          <cell r="S584">
            <v>0</v>
          </cell>
          <cell r="T584">
            <v>0</v>
          </cell>
        </row>
        <row r="585">
          <cell r="Q585">
            <v>0</v>
          </cell>
          <cell r="R585">
            <v>0</v>
          </cell>
          <cell r="S585">
            <v>0</v>
          </cell>
          <cell r="T585">
            <v>0</v>
          </cell>
        </row>
        <row r="586">
          <cell r="Q586">
            <v>13442.34</v>
          </cell>
          <cell r="R586">
            <v>13442.34</v>
          </cell>
          <cell r="S586">
            <v>13442.34</v>
          </cell>
          <cell r="T586">
            <v>13442.34</v>
          </cell>
        </row>
        <row r="587">
          <cell r="Q587">
            <v>20000</v>
          </cell>
          <cell r="R587">
            <v>20000</v>
          </cell>
          <cell r="S587">
            <v>20000</v>
          </cell>
          <cell r="T587">
            <v>20000</v>
          </cell>
        </row>
        <row r="588">
          <cell r="R588">
            <v>0</v>
          </cell>
          <cell r="S588">
            <v>0</v>
          </cell>
          <cell r="T588">
            <v>41054.71</v>
          </cell>
        </row>
        <row r="589">
          <cell r="Q589">
            <v>0</v>
          </cell>
          <cell r="R589">
            <v>0</v>
          </cell>
          <cell r="S589">
            <v>0</v>
          </cell>
          <cell r="T589">
            <v>0</v>
          </cell>
        </row>
        <row r="590">
          <cell r="Q590">
            <v>0</v>
          </cell>
          <cell r="R590">
            <v>0</v>
          </cell>
          <cell r="S590">
            <v>0</v>
          </cell>
          <cell r="T590">
            <v>0</v>
          </cell>
        </row>
        <row r="591">
          <cell r="Q591">
            <v>0</v>
          </cell>
          <cell r="R591">
            <v>0</v>
          </cell>
          <cell r="S591">
            <v>0</v>
          </cell>
          <cell r="T591">
            <v>0</v>
          </cell>
        </row>
        <row r="592">
          <cell r="Q592">
            <v>0</v>
          </cell>
          <cell r="R592">
            <v>0</v>
          </cell>
          <cell r="S592">
            <v>0</v>
          </cell>
          <cell r="T592">
            <v>0</v>
          </cell>
        </row>
        <row r="593">
          <cell r="Q593">
            <v>0</v>
          </cell>
          <cell r="R593">
            <v>0</v>
          </cell>
          <cell r="S593">
            <v>0</v>
          </cell>
          <cell r="T593">
            <v>0</v>
          </cell>
        </row>
        <row r="594">
          <cell r="Q594">
            <v>0</v>
          </cell>
          <cell r="R594">
            <v>0</v>
          </cell>
          <cell r="S594">
            <v>0</v>
          </cell>
          <cell r="T594">
            <v>0</v>
          </cell>
        </row>
        <row r="595">
          <cell r="Q595">
            <v>0</v>
          </cell>
          <cell r="R595">
            <v>0</v>
          </cell>
          <cell r="S595">
            <v>0</v>
          </cell>
          <cell r="T595">
            <v>0</v>
          </cell>
        </row>
        <row r="596">
          <cell r="Q596">
            <v>0</v>
          </cell>
          <cell r="R596">
            <v>0</v>
          </cell>
          <cell r="S596">
            <v>0</v>
          </cell>
          <cell r="T596">
            <v>0</v>
          </cell>
        </row>
        <row r="597">
          <cell r="Q597">
            <v>0</v>
          </cell>
          <cell r="R597">
            <v>0</v>
          </cell>
          <cell r="S597">
            <v>0</v>
          </cell>
          <cell r="T597">
            <v>0</v>
          </cell>
        </row>
        <row r="598">
          <cell r="Q598">
            <v>0</v>
          </cell>
          <cell r="R598">
            <v>0</v>
          </cell>
          <cell r="S598">
            <v>0</v>
          </cell>
          <cell r="T598">
            <v>0</v>
          </cell>
        </row>
        <row r="599">
          <cell r="Q599">
            <v>0</v>
          </cell>
          <cell r="R599">
            <v>0</v>
          </cell>
          <cell r="S599">
            <v>0</v>
          </cell>
          <cell r="T599">
            <v>0</v>
          </cell>
        </row>
        <row r="600">
          <cell r="Q600">
            <v>0</v>
          </cell>
          <cell r="R600">
            <v>0</v>
          </cell>
          <cell r="S600">
            <v>0</v>
          </cell>
          <cell r="T600">
            <v>0</v>
          </cell>
        </row>
        <row r="601">
          <cell r="Q601">
            <v>0</v>
          </cell>
          <cell r="R601">
            <v>0</v>
          </cell>
          <cell r="S601">
            <v>0</v>
          </cell>
          <cell r="T601">
            <v>0</v>
          </cell>
        </row>
        <row r="602">
          <cell r="Q602">
            <v>0</v>
          </cell>
          <cell r="R602">
            <v>0</v>
          </cell>
          <cell r="S602">
            <v>0</v>
          </cell>
          <cell r="T602">
            <v>0</v>
          </cell>
        </row>
        <row r="603">
          <cell r="Q603">
            <v>0</v>
          </cell>
          <cell r="R603">
            <v>0</v>
          </cell>
          <cell r="S603">
            <v>0</v>
          </cell>
          <cell r="T603">
            <v>0</v>
          </cell>
        </row>
        <row r="604">
          <cell r="Q604">
            <v>0</v>
          </cell>
          <cell r="R604">
            <v>0</v>
          </cell>
          <cell r="S604">
            <v>0</v>
          </cell>
          <cell r="T604">
            <v>0</v>
          </cell>
        </row>
        <row r="605">
          <cell r="Q605">
            <v>0</v>
          </cell>
          <cell r="R605">
            <v>0</v>
          </cell>
          <cell r="S605">
            <v>0</v>
          </cell>
          <cell r="T605">
            <v>0</v>
          </cell>
        </row>
        <row r="606">
          <cell r="Q606">
            <v>0</v>
          </cell>
          <cell r="R606">
            <v>0</v>
          </cell>
          <cell r="S606">
            <v>0</v>
          </cell>
          <cell r="T606">
            <v>0</v>
          </cell>
        </row>
        <row r="607">
          <cell r="Q607">
            <v>0</v>
          </cell>
          <cell r="R607">
            <v>0</v>
          </cell>
          <cell r="S607">
            <v>0</v>
          </cell>
          <cell r="T607">
            <v>0</v>
          </cell>
        </row>
        <row r="608">
          <cell r="Q608">
            <v>0</v>
          </cell>
          <cell r="R608">
            <v>0</v>
          </cell>
          <cell r="S608">
            <v>0</v>
          </cell>
          <cell r="T608">
            <v>0</v>
          </cell>
        </row>
        <row r="609">
          <cell r="Q609">
            <v>0</v>
          </cell>
          <cell r="R609">
            <v>0</v>
          </cell>
          <cell r="S609">
            <v>0</v>
          </cell>
          <cell r="T609">
            <v>0</v>
          </cell>
        </row>
        <row r="610">
          <cell r="Q610">
            <v>0</v>
          </cell>
          <cell r="R610">
            <v>0</v>
          </cell>
          <cell r="S610">
            <v>0</v>
          </cell>
          <cell r="T610">
            <v>0</v>
          </cell>
        </row>
        <row r="611">
          <cell r="Q611">
            <v>0</v>
          </cell>
          <cell r="R611">
            <v>0</v>
          </cell>
          <cell r="S611">
            <v>0</v>
          </cell>
          <cell r="T611">
            <v>0</v>
          </cell>
        </row>
        <row r="612">
          <cell r="Q612">
            <v>0</v>
          </cell>
          <cell r="R612">
            <v>0</v>
          </cell>
          <cell r="S612">
            <v>0</v>
          </cell>
          <cell r="T612">
            <v>0</v>
          </cell>
        </row>
        <row r="613">
          <cell r="Q613">
            <v>0</v>
          </cell>
          <cell r="R613">
            <v>0</v>
          </cell>
          <cell r="S613">
            <v>0</v>
          </cell>
          <cell r="T613">
            <v>0</v>
          </cell>
        </row>
        <row r="614">
          <cell r="Q614">
            <v>0</v>
          </cell>
          <cell r="R614">
            <v>0</v>
          </cell>
          <cell r="S614">
            <v>0</v>
          </cell>
          <cell r="T614">
            <v>0</v>
          </cell>
        </row>
        <row r="615">
          <cell r="Q615">
            <v>348448.37</v>
          </cell>
          <cell r="R615">
            <v>348448.37</v>
          </cell>
          <cell r="S615">
            <v>348448.37</v>
          </cell>
          <cell r="T615">
            <v>433950.08</v>
          </cell>
        </row>
        <row r="616">
          <cell r="Q616">
            <v>0</v>
          </cell>
          <cell r="R616">
            <v>0</v>
          </cell>
          <cell r="S616">
            <v>0</v>
          </cell>
          <cell r="T616">
            <v>0</v>
          </cell>
        </row>
        <row r="617">
          <cell r="Q617">
            <v>0</v>
          </cell>
          <cell r="R617">
            <v>0</v>
          </cell>
          <cell r="S617">
            <v>0</v>
          </cell>
          <cell r="T617">
            <v>0</v>
          </cell>
        </row>
        <row r="618">
          <cell r="Q618">
            <v>0</v>
          </cell>
          <cell r="R618">
            <v>0</v>
          </cell>
          <cell r="S618">
            <v>0</v>
          </cell>
          <cell r="T618">
            <v>0</v>
          </cell>
        </row>
        <row r="619">
          <cell r="Q619">
            <v>0</v>
          </cell>
          <cell r="R619">
            <v>0</v>
          </cell>
          <cell r="S619">
            <v>0</v>
          </cell>
          <cell r="T619">
            <v>0</v>
          </cell>
        </row>
        <row r="620">
          <cell r="Q620">
            <v>51551.63</v>
          </cell>
          <cell r="R620">
            <v>51551.63</v>
          </cell>
          <cell r="S620">
            <v>66049.92</v>
          </cell>
          <cell r="T620">
            <v>66049.92</v>
          </cell>
        </row>
        <row r="621">
          <cell r="Q621">
            <v>382.69</v>
          </cell>
          <cell r="R621">
            <v>0</v>
          </cell>
          <cell r="S621">
            <v>0</v>
          </cell>
          <cell r="T621">
            <v>0</v>
          </cell>
        </row>
        <row r="622">
          <cell r="Q622">
            <v>16434.43</v>
          </cell>
          <cell r="R622">
            <v>15338.8</v>
          </cell>
          <cell r="S622">
            <v>14243.17</v>
          </cell>
          <cell r="T622">
            <v>13147.54</v>
          </cell>
        </row>
        <row r="623">
          <cell r="Q623">
            <v>87974.39</v>
          </cell>
          <cell r="R623">
            <v>87974.39</v>
          </cell>
          <cell r="S623">
            <v>87974.39</v>
          </cell>
          <cell r="T623">
            <v>0</v>
          </cell>
        </row>
        <row r="624">
          <cell r="Q624">
            <v>36410.67</v>
          </cell>
          <cell r="R624">
            <v>49489.68</v>
          </cell>
          <cell r="S624">
            <v>63794.23</v>
          </cell>
          <cell r="T624">
            <v>70264.85</v>
          </cell>
        </row>
        <row r="625">
          <cell r="R625">
            <v>41011.76</v>
          </cell>
          <cell r="S625">
            <v>43022.26</v>
          </cell>
          <cell r="T625">
            <v>43097.78</v>
          </cell>
        </row>
        <row r="627">
          <cell r="R627">
            <v>0</v>
          </cell>
          <cell r="S627">
            <v>496</v>
          </cell>
          <cell r="T627">
            <v>3305.19</v>
          </cell>
        </row>
        <row r="630">
          <cell r="Q630">
            <v>0</v>
          </cell>
          <cell r="R630">
            <v>0</v>
          </cell>
          <cell r="S630">
            <v>0</v>
          </cell>
          <cell r="T630">
            <v>0</v>
          </cell>
        </row>
        <row r="631">
          <cell r="Q631">
            <v>0</v>
          </cell>
          <cell r="R631">
            <v>0</v>
          </cell>
          <cell r="S631">
            <v>0</v>
          </cell>
          <cell r="T631">
            <v>0</v>
          </cell>
        </row>
        <row r="632">
          <cell r="Q632">
            <v>4111524.21</v>
          </cell>
          <cell r="R632">
            <v>4568893.21</v>
          </cell>
          <cell r="S632">
            <v>4947453.94</v>
          </cell>
          <cell r="T632">
            <v>5087579.26</v>
          </cell>
        </row>
        <row r="633">
          <cell r="Q633">
            <v>637840.78</v>
          </cell>
          <cell r="R633">
            <v>714843.78</v>
          </cell>
          <cell r="S633">
            <v>752888.05</v>
          </cell>
          <cell r="T633">
            <v>767988.73</v>
          </cell>
        </row>
        <row r="634">
          <cell r="Q634">
            <v>187663.85</v>
          </cell>
          <cell r="R634">
            <v>200179.29</v>
          </cell>
          <cell r="S634">
            <v>210297.41</v>
          </cell>
          <cell r="T634">
            <v>222175.2</v>
          </cell>
        </row>
        <row r="635">
          <cell r="Q635">
            <v>90375.05</v>
          </cell>
          <cell r="R635">
            <v>95995.3</v>
          </cell>
          <cell r="S635">
            <v>100538.99</v>
          </cell>
          <cell r="T635">
            <v>105872.89</v>
          </cell>
        </row>
        <row r="636">
          <cell r="Q636">
            <v>0</v>
          </cell>
          <cell r="R636">
            <v>0</v>
          </cell>
          <cell r="S636">
            <v>0</v>
          </cell>
          <cell r="T636">
            <v>0</v>
          </cell>
        </row>
        <row r="637">
          <cell r="Q637">
            <v>805238.1</v>
          </cell>
          <cell r="R637">
            <v>805238.1</v>
          </cell>
          <cell r="S637">
            <v>908403.74</v>
          </cell>
          <cell r="T637">
            <v>1089876.85</v>
          </cell>
        </row>
        <row r="638">
          <cell r="Q638">
            <v>372546.16</v>
          </cell>
          <cell r="R638">
            <v>372546.16</v>
          </cell>
          <cell r="S638">
            <v>418874.27</v>
          </cell>
          <cell r="T638">
            <v>500367.56</v>
          </cell>
        </row>
        <row r="639">
          <cell r="Q639">
            <v>-5104426.16</v>
          </cell>
          <cell r="R639">
            <v>-5574310.6</v>
          </cell>
          <cell r="S639">
            <v>-5952871.33</v>
          </cell>
          <cell r="T639">
            <v>-6399631.31</v>
          </cell>
        </row>
        <row r="640">
          <cell r="Q640">
            <v>-1100761.99</v>
          </cell>
          <cell r="R640">
            <v>-1183385.24</v>
          </cell>
          <cell r="S640">
            <v>-1221429.51</v>
          </cell>
          <cell r="T640">
            <v>-1374229.18</v>
          </cell>
        </row>
        <row r="641">
          <cell r="Q641">
            <v>1830715.29</v>
          </cell>
          <cell r="R641">
            <v>2182704.02</v>
          </cell>
          <cell r="S641">
            <v>2346554.82</v>
          </cell>
          <cell r="T641">
            <v>3199913.3</v>
          </cell>
        </row>
        <row r="642">
          <cell r="R642">
            <v>0</v>
          </cell>
          <cell r="S642">
            <v>-2346554.82</v>
          </cell>
          <cell r="T642">
            <v>-3199913.3</v>
          </cell>
        </row>
        <row r="643">
          <cell r="R643">
            <v>57885.19</v>
          </cell>
          <cell r="S643">
            <v>71551.45</v>
          </cell>
          <cell r="T643">
            <v>55721</v>
          </cell>
        </row>
        <row r="644">
          <cell r="Q644">
            <v>0</v>
          </cell>
          <cell r="R644">
            <v>0</v>
          </cell>
          <cell r="S644">
            <v>0</v>
          </cell>
          <cell r="T644">
            <v>0</v>
          </cell>
        </row>
        <row r="645">
          <cell r="Q645">
            <v>187781.41</v>
          </cell>
          <cell r="R645">
            <v>195635.85</v>
          </cell>
          <cell r="S645">
            <v>195578.86</v>
          </cell>
          <cell r="T645">
            <v>0</v>
          </cell>
        </row>
        <row r="646">
          <cell r="Q646">
            <v>17878.21</v>
          </cell>
          <cell r="R646">
            <v>67693.26</v>
          </cell>
          <cell r="S646">
            <v>193410.29</v>
          </cell>
          <cell r="T646">
            <v>338195.09</v>
          </cell>
        </row>
        <row r="647">
          <cell r="Q647">
            <v>0</v>
          </cell>
          <cell r="R647">
            <v>0</v>
          </cell>
          <cell r="S647">
            <v>0</v>
          </cell>
          <cell r="T647">
            <v>0</v>
          </cell>
        </row>
        <row r="648">
          <cell r="Q648">
            <v>-1053090.16</v>
          </cell>
          <cell r="R648">
            <v>-964692.58</v>
          </cell>
          <cell r="S648">
            <v>-549401.99</v>
          </cell>
          <cell r="T648">
            <v>0</v>
          </cell>
        </row>
        <row r="649">
          <cell r="Q649">
            <v>0</v>
          </cell>
          <cell r="R649">
            <v>0</v>
          </cell>
          <cell r="S649">
            <v>0</v>
          </cell>
          <cell r="T649">
            <v>0</v>
          </cell>
        </row>
        <row r="650">
          <cell r="Q650">
            <v>394566.19</v>
          </cell>
          <cell r="R650">
            <v>285989.7</v>
          </cell>
          <cell r="S650">
            <v>206037.99</v>
          </cell>
          <cell r="T650">
            <v>0</v>
          </cell>
        </row>
        <row r="651">
          <cell r="Q651">
            <v>-979736.54</v>
          </cell>
          <cell r="R651">
            <v>-1238162.97</v>
          </cell>
          <cell r="S651">
            <v>-1451739.3</v>
          </cell>
          <cell r="T651">
            <v>0</v>
          </cell>
        </row>
        <row r="652">
          <cell r="Q652">
            <v>-398.85</v>
          </cell>
          <cell r="R652">
            <v>-398.85</v>
          </cell>
          <cell r="S652">
            <v>-398.85</v>
          </cell>
          <cell r="T652">
            <v>0</v>
          </cell>
        </row>
        <row r="653">
          <cell r="Q653">
            <v>4770.29</v>
          </cell>
          <cell r="R653">
            <v>4770.29</v>
          </cell>
          <cell r="S653">
            <v>5018.39</v>
          </cell>
          <cell r="T653">
            <v>0</v>
          </cell>
        </row>
        <row r="654">
          <cell r="Q654">
            <v>0</v>
          </cell>
          <cell r="R654">
            <v>0</v>
          </cell>
          <cell r="S654">
            <v>0</v>
          </cell>
          <cell r="T654">
            <v>0</v>
          </cell>
        </row>
        <row r="655">
          <cell r="Q655">
            <v>0</v>
          </cell>
          <cell r="R655">
            <v>0</v>
          </cell>
          <cell r="S655">
            <v>0</v>
          </cell>
          <cell r="T655">
            <v>0</v>
          </cell>
        </row>
        <row r="656">
          <cell r="Q656">
            <v>0</v>
          </cell>
          <cell r="R656">
            <v>0</v>
          </cell>
          <cell r="S656">
            <v>-8117</v>
          </cell>
          <cell r="T656">
            <v>0</v>
          </cell>
        </row>
        <row r="657">
          <cell r="Q657">
            <v>0</v>
          </cell>
          <cell r="R657">
            <v>0</v>
          </cell>
          <cell r="S657">
            <v>0</v>
          </cell>
          <cell r="T657">
            <v>0</v>
          </cell>
        </row>
        <row r="658">
          <cell r="Q658">
            <v>-552356.63</v>
          </cell>
          <cell r="R658">
            <v>-552356.63</v>
          </cell>
          <cell r="S658">
            <v>-552356.63</v>
          </cell>
          <cell r="T658">
            <v>0</v>
          </cell>
        </row>
        <row r="659">
          <cell r="Q659">
            <v>0</v>
          </cell>
          <cell r="R659">
            <v>0</v>
          </cell>
          <cell r="S659">
            <v>0</v>
          </cell>
          <cell r="T659">
            <v>0</v>
          </cell>
        </row>
        <row r="660">
          <cell r="Q660">
            <v>0</v>
          </cell>
          <cell r="R660">
            <v>0</v>
          </cell>
          <cell r="S660">
            <v>0</v>
          </cell>
          <cell r="T660">
            <v>0</v>
          </cell>
        </row>
        <row r="661">
          <cell r="Q661">
            <v>0</v>
          </cell>
          <cell r="R661">
            <v>0</v>
          </cell>
          <cell r="S661">
            <v>0</v>
          </cell>
          <cell r="T661">
            <v>0</v>
          </cell>
        </row>
        <row r="662">
          <cell r="Q662">
            <v>0</v>
          </cell>
          <cell r="R662">
            <v>0</v>
          </cell>
          <cell r="S662">
            <v>0</v>
          </cell>
          <cell r="T662">
            <v>0</v>
          </cell>
        </row>
        <row r="663">
          <cell r="Q663">
            <v>0</v>
          </cell>
          <cell r="R663">
            <v>0</v>
          </cell>
          <cell r="S663">
            <v>0</v>
          </cell>
          <cell r="T663">
            <v>0</v>
          </cell>
        </row>
        <row r="664">
          <cell r="Q664">
            <v>0</v>
          </cell>
          <cell r="R664">
            <v>0</v>
          </cell>
          <cell r="S664">
            <v>0</v>
          </cell>
          <cell r="T664">
            <v>0</v>
          </cell>
        </row>
        <row r="665">
          <cell r="Q665">
            <v>0</v>
          </cell>
          <cell r="R665">
            <v>0</v>
          </cell>
          <cell r="S665">
            <v>0</v>
          </cell>
          <cell r="T665">
            <v>0</v>
          </cell>
        </row>
        <row r="666">
          <cell r="Q666">
            <v>0</v>
          </cell>
          <cell r="R666">
            <v>0</v>
          </cell>
          <cell r="S666">
            <v>0</v>
          </cell>
          <cell r="T666">
            <v>0</v>
          </cell>
        </row>
        <row r="667">
          <cell r="Q667">
            <v>0</v>
          </cell>
          <cell r="R667">
            <v>0</v>
          </cell>
          <cell r="S667">
            <v>0</v>
          </cell>
          <cell r="T667">
            <v>0</v>
          </cell>
        </row>
        <row r="668">
          <cell r="Q668">
            <v>0</v>
          </cell>
          <cell r="R668">
            <v>0</v>
          </cell>
          <cell r="S668">
            <v>0</v>
          </cell>
          <cell r="T668">
            <v>0</v>
          </cell>
        </row>
        <row r="669">
          <cell r="Q669">
            <v>0</v>
          </cell>
          <cell r="R669">
            <v>0</v>
          </cell>
          <cell r="S669">
            <v>0</v>
          </cell>
          <cell r="T669">
            <v>0</v>
          </cell>
        </row>
        <row r="670">
          <cell r="Q670">
            <v>0</v>
          </cell>
          <cell r="R670">
            <v>0</v>
          </cell>
          <cell r="S670">
            <v>0</v>
          </cell>
          <cell r="T670">
            <v>0</v>
          </cell>
        </row>
        <row r="671">
          <cell r="Q671">
            <v>0</v>
          </cell>
          <cell r="R671">
            <v>0</v>
          </cell>
          <cell r="S671">
            <v>0</v>
          </cell>
          <cell r="T671">
            <v>0</v>
          </cell>
        </row>
        <row r="672">
          <cell r="Q672">
            <v>0</v>
          </cell>
          <cell r="R672">
            <v>1200</v>
          </cell>
          <cell r="S672">
            <v>17.65</v>
          </cell>
          <cell r="T672">
            <v>0</v>
          </cell>
        </row>
        <row r="673">
          <cell r="Q673">
            <v>0</v>
          </cell>
          <cell r="R673">
            <v>0</v>
          </cell>
          <cell r="S673">
            <v>0</v>
          </cell>
          <cell r="T673">
            <v>0</v>
          </cell>
        </row>
        <row r="674">
          <cell r="Q674">
            <v>0</v>
          </cell>
          <cell r="R674">
            <v>0</v>
          </cell>
          <cell r="S674">
            <v>0</v>
          </cell>
          <cell r="T674">
            <v>0</v>
          </cell>
        </row>
        <row r="675">
          <cell r="Q675">
            <v>0</v>
          </cell>
          <cell r="R675">
            <v>0</v>
          </cell>
          <cell r="S675">
            <v>0</v>
          </cell>
          <cell r="T675">
            <v>0</v>
          </cell>
        </row>
        <row r="676">
          <cell r="Q676">
            <v>0</v>
          </cell>
          <cell r="R676">
            <v>79.78</v>
          </cell>
          <cell r="S676">
            <v>79.78</v>
          </cell>
          <cell r="T676">
            <v>0</v>
          </cell>
        </row>
        <row r="677">
          <cell r="Q677">
            <v>0</v>
          </cell>
          <cell r="R677">
            <v>0</v>
          </cell>
          <cell r="S677">
            <v>0</v>
          </cell>
          <cell r="T677">
            <v>0</v>
          </cell>
        </row>
        <row r="678">
          <cell r="Q678">
            <v>0</v>
          </cell>
          <cell r="R678">
            <v>0</v>
          </cell>
          <cell r="S678">
            <v>0</v>
          </cell>
          <cell r="T678">
            <v>0</v>
          </cell>
        </row>
        <row r="679">
          <cell r="Q679">
            <v>0</v>
          </cell>
          <cell r="R679">
            <v>0</v>
          </cell>
          <cell r="S679">
            <v>0</v>
          </cell>
          <cell r="T679">
            <v>0</v>
          </cell>
        </row>
        <row r="680">
          <cell r="Q680">
            <v>0</v>
          </cell>
          <cell r="R680">
            <v>0</v>
          </cell>
          <cell r="S680">
            <v>0</v>
          </cell>
          <cell r="T680">
            <v>0</v>
          </cell>
        </row>
        <row r="683">
          <cell r="Q683">
            <v>-163837.86</v>
          </cell>
          <cell r="R683">
            <v>-199824.73</v>
          </cell>
          <cell r="S683">
            <v>-213291.08</v>
          </cell>
          <cell r="T683">
            <v>-193297.78</v>
          </cell>
        </row>
        <row r="685">
          <cell r="Q685">
            <v>6468.93</v>
          </cell>
          <cell r="R685">
            <v>-13119.73</v>
          </cell>
          <cell r="S685">
            <v>-32445.45</v>
          </cell>
          <cell r="T685">
            <v>-7370.22</v>
          </cell>
        </row>
        <row r="687">
          <cell r="Q687">
            <v>1009412.27</v>
          </cell>
          <cell r="R687">
            <v>773385.84</v>
          </cell>
          <cell r="S687">
            <v>1106887.33</v>
          </cell>
          <cell r="T687">
            <v>820807.41</v>
          </cell>
        </row>
        <row r="688">
          <cell r="Q688">
            <v>0</v>
          </cell>
          <cell r="R688">
            <v>0</v>
          </cell>
          <cell r="S688">
            <v>0</v>
          </cell>
          <cell r="T688">
            <v>0</v>
          </cell>
        </row>
        <row r="689">
          <cell r="Q689">
            <v>1743402.81</v>
          </cell>
          <cell r="R689">
            <v>1578388.36</v>
          </cell>
          <cell r="S689">
            <v>1790010.87</v>
          </cell>
          <cell r="T689">
            <v>1339177.93</v>
          </cell>
        </row>
        <row r="690">
          <cell r="Q690">
            <v>1438.7</v>
          </cell>
          <cell r="R690">
            <v>1544.57</v>
          </cell>
          <cell r="S690">
            <v>1544.57</v>
          </cell>
          <cell r="T690">
            <v>0</v>
          </cell>
        </row>
        <row r="691">
          <cell r="Q691">
            <v>0</v>
          </cell>
          <cell r="R691">
            <v>0</v>
          </cell>
          <cell r="S691">
            <v>0</v>
          </cell>
          <cell r="T691">
            <v>0</v>
          </cell>
        </row>
        <row r="692">
          <cell r="Q692">
            <v>10555000</v>
          </cell>
          <cell r="R692">
            <v>10555000</v>
          </cell>
          <cell r="S692">
            <v>10555000</v>
          </cell>
          <cell r="T692">
            <v>9043000</v>
          </cell>
        </row>
        <row r="693">
          <cell r="Q693">
            <v>4472.44</v>
          </cell>
          <cell r="R693">
            <v>35696.1</v>
          </cell>
          <cell r="S693">
            <v>86697.55</v>
          </cell>
          <cell r="T693">
            <v>113504.05</v>
          </cell>
        </row>
        <row r="694">
          <cell r="Q694">
            <v>109523230.25</v>
          </cell>
          <cell r="R694">
            <v>110594484.5</v>
          </cell>
          <cell r="S694">
            <v>111665738.75</v>
          </cell>
          <cell r="T694">
            <v>112736993</v>
          </cell>
        </row>
        <row r="695">
          <cell r="Q695">
            <v>8239.25</v>
          </cell>
          <cell r="R695">
            <v>9366.6</v>
          </cell>
          <cell r="S695">
            <v>9464.24</v>
          </cell>
          <cell r="T695">
            <v>0</v>
          </cell>
        </row>
        <row r="696">
          <cell r="Q696">
            <v>62194.09</v>
          </cell>
          <cell r="R696">
            <v>57042.85</v>
          </cell>
          <cell r="S696">
            <v>51891.61</v>
          </cell>
          <cell r="T696">
            <v>46740.37</v>
          </cell>
        </row>
        <row r="697">
          <cell r="Q697">
            <v>0</v>
          </cell>
          <cell r="R697">
            <v>0</v>
          </cell>
          <cell r="S697">
            <v>0</v>
          </cell>
          <cell r="T697">
            <v>0</v>
          </cell>
        </row>
        <row r="699">
          <cell r="Q699">
            <v>-502.28</v>
          </cell>
          <cell r="R699">
            <v>-502.28</v>
          </cell>
          <cell r="S699">
            <v>-502.28</v>
          </cell>
          <cell r="T699">
            <v>0</v>
          </cell>
        </row>
        <row r="700">
          <cell r="Q700">
            <v>1536.17</v>
          </cell>
          <cell r="R700">
            <v>1759.77</v>
          </cell>
          <cell r="S700">
            <v>1802.35</v>
          </cell>
          <cell r="T700">
            <v>0</v>
          </cell>
        </row>
        <row r="701">
          <cell r="Q701">
            <v>0</v>
          </cell>
          <cell r="R701">
            <v>0</v>
          </cell>
          <cell r="S701">
            <v>0</v>
          </cell>
          <cell r="T701">
            <v>0</v>
          </cell>
        </row>
        <row r="702">
          <cell r="Q702">
            <v>682204.74</v>
          </cell>
          <cell r="R702">
            <v>570276.84</v>
          </cell>
          <cell r="S702">
            <v>713531.46</v>
          </cell>
          <cell r="T702">
            <v>766124.94</v>
          </cell>
        </row>
        <row r="703">
          <cell r="Q703">
            <v>369910.57</v>
          </cell>
          <cell r="R703">
            <v>365658.73</v>
          </cell>
          <cell r="S703">
            <v>361406.89</v>
          </cell>
          <cell r="T703">
            <v>357155.05</v>
          </cell>
        </row>
        <row r="704">
          <cell r="Q704">
            <v>815</v>
          </cell>
          <cell r="R704">
            <v>815</v>
          </cell>
          <cell r="S704">
            <v>0</v>
          </cell>
          <cell r="T704">
            <v>0</v>
          </cell>
        </row>
        <row r="705">
          <cell r="Q705">
            <v>0</v>
          </cell>
          <cell r="R705">
            <v>0</v>
          </cell>
          <cell r="S705">
            <v>0</v>
          </cell>
          <cell r="T705">
            <v>0</v>
          </cell>
        </row>
        <row r="706">
          <cell r="Q706">
            <v>0</v>
          </cell>
          <cell r="R706">
            <v>0</v>
          </cell>
          <cell r="S706">
            <v>0</v>
          </cell>
          <cell r="T706">
            <v>0</v>
          </cell>
        </row>
        <row r="707">
          <cell r="Q707">
            <v>0</v>
          </cell>
          <cell r="R707">
            <v>0</v>
          </cell>
          <cell r="S707">
            <v>0</v>
          </cell>
          <cell r="T707">
            <v>-64880.76</v>
          </cell>
        </row>
        <row r="708">
          <cell r="Q708">
            <v>0</v>
          </cell>
          <cell r="R708">
            <v>0</v>
          </cell>
          <cell r="S708">
            <v>0</v>
          </cell>
          <cell r="T708">
            <v>0</v>
          </cell>
        </row>
        <row r="709">
          <cell r="Q709">
            <v>0</v>
          </cell>
          <cell r="R709">
            <v>0</v>
          </cell>
          <cell r="S709">
            <v>0</v>
          </cell>
          <cell r="T709">
            <v>0</v>
          </cell>
        </row>
        <row r="710">
          <cell r="Q710">
            <v>0</v>
          </cell>
          <cell r="R710">
            <v>0</v>
          </cell>
          <cell r="S710">
            <v>0</v>
          </cell>
          <cell r="T710">
            <v>0</v>
          </cell>
        </row>
        <row r="711">
          <cell r="Q711">
            <v>0</v>
          </cell>
          <cell r="R711">
            <v>0</v>
          </cell>
          <cell r="S711">
            <v>0</v>
          </cell>
          <cell r="T711">
            <v>0</v>
          </cell>
        </row>
        <row r="712">
          <cell r="Q712">
            <v>26387</v>
          </cell>
          <cell r="R712">
            <v>0</v>
          </cell>
          <cell r="S712">
            <v>0</v>
          </cell>
          <cell r="T712">
            <v>0</v>
          </cell>
        </row>
        <row r="713">
          <cell r="Q713">
            <v>42523.5</v>
          </cell>
          <cell r="R713">
            <v>42523.5</v>
          </cell>
          <cell r="S713">
            <v>0</v>
          </cell>
          <cell r="T713">
            <v>0</v>
          </cell>
        </row>
        <row r="714">
          <cell r="Q714">
            <v>0</v>
          </cell>
          <cell r="R714">
            <v>0</v>
          </cell>
          <cell r="S714">
            <v>0</v>
          </cell>
          <cell r="T714">
            <v>0</v>
          </cell>
        </row>
        <row r="715">
          <cell r="Q715">
            <v>0</v>
          </cell>
          <cell r="R715">
            <v>0</v>
          </cell>
          <cell r="S715">
            <v>0</v>
          </cell>
          <cell r="T715">
            <v>0</v>
          </cell>
        </row>
        <row r="716">
          <cell r="Q716">
            <v>0</v>
          </cell>
          <cell r="R716">
            <v>0</v>
          </cell>
          <cell r="S716">
            <v>0</v>
          </cell>
          <cell r="T716">
            <v>0</v>
          </cell>
        </row>
        <row r="717">
          <cell r="Q717">
            <v>0</v>
          </cell>
          <cell r="R717">
            <v>0</v>
          </cell>
          <cell r="S717">
            <v>0</v>
          </cell>
          <cell r="T717">
            <v>0</v>
          </cell>
        </row>
        <row r="718">
          <cell r="Q718">
            <v>103528.11</v>
          </cell>
          <cell r="R718">
            <v>104051.11</v>
          </cell>
          <cell r="S718">
            <v>59331.76</v>
          </cell>
          <cell r="T718">
            <v>65851.4</v>
          </cell>
        </row>
        <row r="719">
          <cell r="Q719">
            <v>0</v>
          </cell>
          <cell r="R719">
            <v>0</v>
          </cell>
          <cell r="S719">
            <v>0</v>
          </cell>
          <cell r="T719">
            <v>0</v>
          </cell>
        </row>
        <row r="720">
          <cell r="Q720">
            <v>0</v>
          </cell>
          <cell r="R720">
            <v>0</v>
          </cell>
          <cell r="S720">
            <v>0</v>
          </cell>
          <cell r="T720">
            <v>0</v>
          </cell>
        </row>
        <row r="721">
          <cell r="Q721">
            <v>6182.31</v>
          </cell>
          <cell r="R721">
            <v>7105.99</v>
          </cell>
          <cell r="S721">
            <v>8247.9</v>
          </cell>
          <cell r="T721">
            <v>8717.44</v>
          </cell>
        </row>
        <row r="722">
          <cell r="Q722">
            <v>0</v>
          </cell>
          <cell r="R722">
            <v>0</v>
          </cell>
          <cell r="S722">
            <v>0</v>
          </cell>
          <cell r="T722">
            <v>0</v>
          </cell>
        </row>
        <row r="723">
          <cell r="Q723">
            <v>0</v>
          </cell>
          <cell r="R723">
            <v>0</v>
          </cell>
          <cell r="S723">
            <v>0</v>
          </cell>
          <cell r="T723">
            <v>0</v>
          </cell>
        </row>
        <row r="725">
          <cell r="Q725">
            <v>0</v>
          </cell>
          <cell r="R725">
            <v>0</v>
          </cell>
          <cell r="S725">
            <v>0</v>
          </cell>
          <cell r="T725">
            <v>0</v>
          </cell>
        </row>
        <row r="726">
          <cell r="Q726">
            <v>0</v>
          </cell>
          <cell r="R726">
            <v>0</v>
          </cell>
          <cell r="S726">
            <v>0</v>
          </cell>
          <cell r="T726">
            <v>0</v>
          </cell>
        </row>
        <row r="727">
          <cell r="Q727">
            <v>0</v>
          </cell>
          <cell r="R727">
            <v>0</v>
          </cell>
          <cell r="S727">
            <v>0</v>
          </cell>
          <cell r="T727">
            <v>0</v>
          </cell>
        </row>
        <row r="728">
          <cell r="Q728">
            <v>0</v>
          </cell>
          <cell r="R728">
            <v>0</v>
          </cell>
          <cell r="S728">
            <v>0</v>
          </cell>
          <cell r="T728">
            <v>0</v>
          </cell>
        </row>
        <row r="729">
          <cell r="Q729">
            <v>0</v>
          </cell>
          <cell r="R729">
            <v>0</v>
          </cell>
          <cell r="S729">
            <v>0</v>
          </cell>
          <cell r="T729">
            <v>0</v>
          </cell>
        </row>
        <row r="730">
          <cell r="Q730">
            <v>0</v>
          </cell>
          <cell r="R730">
            <v>0</v>
          </cell>
          <cell r="S730">
            <v>0</v>
          </cell>
          <cell r="T730">
            <v>0</v>
          </cell>
        </row>
        <row r="731">
          <cell r="R731">
            <v>0</v>
          </cell>
          <cell r="S731">
            <v>0</v>
          </cell>
          <cell r="T731">
            <v>-24317089</v>
          </cell>
        </row>
        <row r="732">
          <cell r="Q732">
            <v>59899</v>
          </cell>
          <cell r="R732">
            <v>59899</v>
          </cell>
          <cell r="S732">
            <v>59899</v>
          </cell>
          <cell r="T732">
            <v>3250409</v>
          </cell>
        </row>
        <row r="733">
          <cell r="Q733">
            <v>0</v>
          </cell>
          <cell r="R733">
            <v>0</v>
          </cell>
          <cell r="S733">
            <v>0</v>
          </cell>
          <cell r="T733">
            <v>0</v>
          </cell>
        </row>
        <row r="735">
          <cell r="Q735">
            <v>524.9</v>
          </cell>
          <cell r="R735">
            <v>524.9</v>
          </cell>
          <cell r="S735">
            <v>524.9</v>
          </cell>
          <cell r="T735">
            <v>258.84</v>
          </cell>
        </row>
        <row r="737">
          <cell r="Q737">
            <v>62572.92</v>
          </cell>
          <cell r="R737">
            <v>41715.32</v>
          </cell>
          <cell r="S737">
            <v>20857.72</v>
          </cell>
          <cell r="T737">
            <v>230188.62</v>
          </cell>
        </row>
        <row r="738">
          <cell r="Q738">
            <v>0</v>
          </cell>
          <cell r="R738">
            <v>0</v>
          </cell>
          <cell r="S738">
            <v>0</v>
          </cell>
          <cell r="T738">
            <v>0</v>
          </cell>
        </row>
        <row r="739">
          <cell r="Q739">
            <v>0</v>
          </cell>
          <cell r="R739">
            <v>0</v>
          </cell>
          <cell r="S739">
            <v>0</v>
          </cell>
          <cell r="T739">
            <v>0</v>
          </cell>
        </row>
        <row r="740">
          <cell r="Q740">
            <v>0</v>
          </cell>
          <cell r="R740">
            <v>0</v>
          </cell>
          <cell r="S740">
            <v>8970</v>
          </cell>
          <cell r="T740">
            <v>0</v>
          </cell>
        </row>
        <row r="741">
          <cell r="Q741">
            <v>0</v>
          </cell>
          <cell r="R741">
            <v>0</v>
          </cell>
          <cell r="S741">
            <v>0</v>
          </cell>
          <cell r="T741">
            <v>0</v>
          </cell>
        </row>
        <row r="744">
          <cell r="Q744">
            <v>0</v>
          </cell>
          <cell r="R744">
            <v>0</v>
          </cell>
          <cell r="S744">
            <v>0</v>
          </cell>
          <cell r="T744">
            <v>0</v>
          </cell>
        </row>
        <row r="745">
          <cell r="Q745">
            <v>31524576.99</v>
          </cell>
          <cell r="R745">
            <v>31524576.99</v>
          </cell>
          <cell r="S745">
            <v>31524576.99</v>
          </cell>
          <cell r="T745">
            <v>31881857.5</v>
          </cell>
        </row>
        <row r="746">
          <cell r="Q746">
            <v>-58100975.34</v>
          </cell>
          <cell r="R746">
            <v>-58100975.34</v>
          </cell>
          <cell r="S746">
            <v>-58100975.34</v>
          </cell>
          <cell r="T746">
            <v>-58177768.28</v>
          </cell>
        </row>
        <row r="747">
          <cell r="Q747">
            <v>36510290.5</v>
          </cell>
          <cell r="R747">
            <v>36532764.61</v>
          </cell>
          <cell r="S747">
            <v>36555252.95</v>
          </cell>
          <cell r="T747">
            <v>36565939.08</v>
          </cell>
        </row>
        <row r="748">
          <cell r="Q748">
            <v>9350129.53</v>
          </cell>
          <cell r="R748">
            <v>9350129.53</v>
          </cell>
          <cell r="S748">
            <v>9350129.53</v>
          </cell>
          <cell r="T748">
            <v>9350129.53</v>
          </cell>
        </row>
        <row r="749">
          <cell r="Q749">
            <v>209796.52</v>
          </cell>
          <cell r="R749">
            <v>209796.52</v>
          </cell>
          <cell r="S749">
            <v>209796.52</v>
          </cell>
          <cell r="T749">
            <v>209796.52</v>
          </cell>
        </row>
        <row r="750">
          <cell r="Q750">
            <v>1240172.07</v>
          </cell>
          <cell r="R750">
            <v>1240172.07</v>
          </cell>
          <cell r="S750">
            <v>1240172.07</v>
          </cell>
          <cell r="T750">
            <v>1240172.07</v>
          </cell>
        </row>
        <row r="751">
          <cell r="Q751">
            <v>7601.05</v>
          </cell>
          <cell r="R751">
            <v>7601.05</v>
          </cell>
          <cell r="S751">
            <v>7601.05</v>
          </cell>
          <cell r="T751">
            <v>7601.05</v>
          </cell>
        </row>
        <row r="752">
          <cell r="Q752">
            <v>1907673.02</v>
          </cell>
          <cell r="R752">
            <v>1908879.27</v>
          </cell>
          <cell r="S752">
            <v>1918361.81</v>
          </cell>
          <cell r="T752">
            <v>1926661.23</v>
          </cell>
        </row>
        <row r="753">
          <cell r="Q753">
            <v>2576768.51</v>
          </cell>
          <cell r="R753">
            <v>2576768.51</v>
          </cell>
          <cell r="S753">
            <v>2576768.51</v>
          </cell>
          <cell r="T753">
            <v>2576812.03</v>
          </cell>
        </row>
        <row r="754">
          <cell r="Q754">
            <v>619435.48</v>
          </cell>
          <cell r="R754">
            <v>630551.18</v>
          </cell>
          <cell r="S754">
            <v>656333.44</v>
          </cell>
          <cell r="T754">
            <v>709003.06</v>
          </cell>
        </row>
        <row r="755">
          <cell r="Q755">
            <v>366.95</v>
          </cell>
          <cell r="R755">
            <v>366.95</v>
          </cell>
          <cell r="S755">
            <v>366.95</v>
          </cell>
          <cell r="T755">
            <v>366.95</v>
          </cell>
        </row>
        <row r="756">
          <cell r="Q756">
            <v>-25835.27</v>
          </cell>
          <cell r="R756">
            <v>-25835.27</v>
          </cell>
          <cell r="S756">
            <v>-25835.27</v>
          </cell>
          <cell r="T756">
            <v>-25835.27</v>
          </cell>
        </row>
        <row r="757">
          <cell r="Q757">
            <v>405426.67</v>
          </cell>
          <cell r="R757">
            <v>405426.67</v>
          </cell>
          <cell r="S757">
            <v>405426.67</v>
          </cell>
          <cell r="T757">
            <v>405426.67</v>
          </cell>
        </row>
        <row r="758">
          <cell r="Q758">
            <v>686461.83</v>
          </cell>
          <cell r="R758">
            <v>684684.45</v>
          </cell>
          <cell r="S758">
            <v>687068.33</v>
          </cell>
          <cell r="T758">
            <v>691752.17</v>
          </cell>
        </row>
        <row r="759">
          <cell r="Q759">
            <v>9152.75</v>
          </cell>
          <cell r="R759">
            <v>9152.75</v>
          </cell>
          <cell r="S759">
            <v>9152.75</v>
          </cell>
          <cell r="T759">
            <v>9152.75</v>
          </cell>
        </row>
        <row r="760">
          <cell r="Q760">
            <v>1451535.06</v>
          </cell>
          <cell r="R760">
            <v>1450161.06</v>
          </cell>
          <cell r="S760">
            <v>1732369.79</v>
          </cell>
          <cell r="T760">
            <v>2235915.48</v>
          </cell>
        </row>
        <row r="761">
          <cell r="Q761">
            <v>2275131.77</v>
          </cell>
          <cell r="R761">
            <v>2298942.55</v>
          </cell>
          <cell r="S761">
            <v>2316818.34</v>
          </cell>
          <cell r="T761">
            <v>2354799.8</v>
          </cell>
        </row>
        <row r="762">
          <cell r="Q762">
            <v>995</v>
          </cell>
          <cell r="R762">
            <v>995</v>
          </cell>
          <cell r="S762">
            <v>995</v>
          </cell>
          <cell r="T762">
            <v>995</v>
          </cell>
        </row>
        <row r="763">
          <cell r="Q763">
            <v>1519</v>
          </cell>
          <cell r="R763">
            <v>1519</v>
          </cell>
          <cell r="S763">
            <v>1519</v>
          </cell>
          <cell r="T763">
            <v>1519</v>
          </cell>
        </row>
        <row r="764">
          <cell r="Q764">
            <v>83002.97</v>
          </cell>
          <cell r="R764">
            <v>84742.97</v>
          </cell>
          <cell r="S764">
            <v>86552.97</v>
          </cell>
          <cell r="T764">
            <v>86734.47</v>
          </cell>
        </row>
        <row r="765">
          <cell r="Q765">
            <v>1815753.94</v>
          </cell>
          <cell r="R765">
            <v>1871269.69</v>
          </cell>
          <cell r="S765">
            <v>1912387.22</v>
          </cell>
          <cell r="T765">
            <v>1939555.01</v>
          </cell>
        </row>
        <row r="766">
          <cell r="Q766">
            <v>3578471.46</v>
          </cell>
          <cell r="R766">
            <v>3578486.52</v>
          </cell>
          <cell r="S766">
            <v>3578583.34</v>
          </cell>
          <cell r="T766">
            <v>3580719.34</v>
          </cell>
        </row>
        <row r="767">
          <cell r="Q767">
            <v>-1154425.72</v>
          </cell>
          <cell r="R767">
            <v>-1280567.81</v>
          </cell>
          <cell r="S767">
            <v>-1280567.81</v>
          </cell>
          <cell r="T767">
            <v>-1415286.74</v>
          </cell>
        </row>
        <row r="768">
          <cell r="Q768">
            <v>0</v>
          </cell>
          <cell r="R768">
            <v>0</v>
          </cell>
          <cell r="S768">
            <v>0</v>
          </cell>
          <cell r="T768">
            <v>0</v>
          </cell>
        </row>
        <row r="769">
          <cell r="Q769">
            <v>0</v>
          </cell>
          <cell r="R769">
            <v>0</v>
          </cell>
          <cell r="S769">
            <v>0</v>
          </cell>
          <cell r="T769">
            <v>0</v>
          </cell>
        </row>
        <row r="770">
          <cell r="Q770">
            <v>66942.15</v>
          </cell>
          <cell r="R770">
            <v>66942.15</v>
          </cell>
          <cell r="S770">
            <v>66942.15</v>
          </cell>
          <cell r="T770">
            <v>66942.15</v>
          </cell>
        </row>
        <row r="771">
          <cell r="Q771">
            <v>1729467.71</v>
          </cell>
          <cell r="R771">
            <v>1731110.58</v>
          </cell>
          <cell r="S771">
            <v>1731207.39</v>
          </cell>
          <cell r="T771">
            <v>1757836.13</v>
          </cell>
        </row>
        <row r="772">
          <cell r="Q772">
            <v>2694999.3</v>
          </cell>
          <cell r="R772">
            <v>2602926.63</v>
          </cell>
          <cell r="S772">
            <v>2510853.96</v>
          </cell>
          <cell r="T772">
            <v>2421929.33</v>
          </cell>
        </row>
        <row r="773">
          <cell r="Q773">
            <v>0</v>
          </cell>
          <cell r="R773">
            <v>0</v>
          </cell>
          <cell r="S773">
            <v>0</v>
          </cell>
          <cell r="T773">
            <v>0</v>
          </cell>
        </row>
        <row r="774">
          <cell r="Q774">
            <v>240686</v>
          </cell>
          <cell r="R774">
            <v>239158</v>
          </cell>
          <cell r="S774">
            <v>237630</v>
          </cell>
          <cell r="T774">
            <v>236102</v>
          </cell>
        </row>
        <row r="775">
          <cell r="Q775">
            <v>0</v>
          </cell>
          <cell r="R775">
            <v>0</v>
          </cell>
          <cell r="S775">
            <v>0</v>
          </cell>
          <cell r="T775">
            <v>0</v>
          </cell>
        </row>
        <row r="776">
          <cell r="Q776">
            <v>0</v>
          </cell>
          <cell r="R776">
            <v>0</v>
          </cell>
          <cell r="S776">
            <v>0</v>
          </cell>
          <cell r="T776">
            <v>0</v>
          </cell>
        </row>
        <row r="777">
          <cell r="Q777">
            <v>0</v>
          </cell>
          <cell r="R777">
            <v>0</v>
          </cell>
          <cell r="S777">
            <v>0</v>
          </cell>
          <cell r="T777">
            <v>0</v>
          </cell>
        </row>
        <row r="778">
          <cell r="Q778">
            <v>0</v>
          </cell>
          <cell r="R778">
            <v>0</v>
          </cell>
          <cell r="S778">
            <v>0</v>
          </cell>
          <cell r="T778">
            <v>0</v>
          </cell>
        </row>
        <row r="779">
          <cell r="Q779">
            <v>0</v>
          </cell>
          <cell r="R779">
            <v>0</v>
          </cell>
          <cell r="S779">
            <v>0</v>
          </cell>
          <cell r="T779">
            <v>0</v>
          </cell>
        </row>
        <row r="780">
          <cell r="Q780">
            <v>81126.63</v>
          </cell>
          <cell r="R780">
            <v>78591.42</v>
          </cell>
          <cell r="S780">
            <v>76056.21</v>
          </cell>
          <cell r="T780">
            <v>73521</v>
          </cell>
        </row>
        <row r="781">
          <cell r="Q781">
            <v>0</v>
          </cell>
          <cell r="R781">
            <v>0</v>
          </cell>
          <cell r="S781">
            <v>0</v>
          </cell>
          <cell r="T781">
            <v>0</v>
          </cell>
        </row>
        <row r="782">
          <cell r="Q782">
            <v>0</v>
          </cell>
          <cell r="R782">
            <v>0</v>
          </cell>
          <cell r="S782">
            <v>0</v>
          </cell>
          <cell r="T782">
            <v>0</v>
          </cell>
        </row>
        <row r="783">
          <cell r="Q783">
            <v>363928.58</v>
          </cell>
          <cell r="R783">
            <v>354830.36</v>
          </cell>
          <cell r="S783">
            <v>345732.15</v>
          </cell>
          <cell r="T783">
            <v>336633.93</v>
          </cell>
        </row>
        <row r="784">
          <cell r="Q784">
            <v>0</v>
          </cell>
          <cell r="R784">
            <v>0</v>
          </cell>
          <cell r="S784">
            <v>0</v>
          </cell>
          <cell r="T784">
            <v>0</v>
          </cell>
        </row>
        <row r="785">
          <cell r="Q785">
            <v>3433896.22</v>
          </cell>
          <cell r="R785">
            <v>3419822.87</v>
          </cell>
          <cell r="S785">
            <v>3405749.52</v>
          </cell>
          <cell r="T785">
            <v>3391676.17</v>
          </cell>
        </row>
        <row r="786">
          <cell r="Q786">
            <v>0</v>
          </cell>
          <cell r="R786">
            <v>0</v>
          </cell>
          <cell r="S786">
            <v>0</v>
          </cell>
          <cell r="T786">
            <v>0</v>
          </cell>
        </row>
        <row r="787">
          <cell r="Q787">
            <v>0</v>
          </cell>
          <cell r="R787">
            <v>0</v>
          </cell>
          <cell r="S787">
            <v>0</v>
          </cell>
          <cell r="T787">
            <v>0</v>
          </cell>
        </row>
        <row r="788">
          <cell r="Q788">
            <v>0</v>
          </cell>
          <cell r="R788">
            <v>0</v>
          </cell>
          <cell r="S788">
            <v>0</v>
          </cell>
          <cell r="T788">
            <v>0</v>
          </cell>
        </row>
        <row r="789">
          <cell r="Q789">
            <v>0</v>
          </cell>
          <cell r="R789">
            <v>0</v>
          </cell>
          <cell r="S789">
            <v>0</v>
          </cell>
          <cell r="T789">
            <v>0</v>
          </cell>
        </row>
        <row r="790">
          <cell r="Q790">
            <v>204998.61</v>
          </cell>
          <cell r="R790">
            <v>163998.88</v>
          </cell>
          <cell r="S790">
            <v>122999.15</v>
          </cell>
          <cell r="T790">
            <v>81999.43</v>
          </cell>
        </row>
        <row r="791">
          <cell r="Q791">
            <v>51607.44</v>
          </cell>
          <cell r="R791">
            <v>51315.87</v>
          </cell>
          <cell r="S791">
            <v>51024.3</v>
          </cell>
          <cell r="T791">
            <v>50732.73</v>
          </cell>
        </row>
        <row r="792">
          <cell r="Q792">
            <v>1246922.58</v>
          </cell>
          <cell r="R792">
            <v>1243132.54</v>
          </cell>
          <cell r="S792">
            <v>1239342.5</v>
          </cell>
          <cell r="T792">
            <v>1235552.46</v>
          </cell>
        </row>
        <row r="793">
          <cell r="Q793">
            <v>947558.57</v>
          </cell>
          <cell r="R793">
            <v>944678.45</v>
          </cell>
          <cell r="S793">
            <v>941798.33</v>
          </cell>
          <cell r="T793">
            <v>938918.21</v>
          </cell>
        </row>
        <row r="794">
          <cell r="Q794">
            <v>2901380.85</v>
          </cell>
          <cell r="R794">
            <v>2892562.06</v>
          </cell>
          <cell r="S794">
            <v>2883743.27</v>
          </cell>
          <cell r="T794">
            <v>2874924.48</v>
          </cell>
        </row>
        <row r="795">
          <cell r="Q795">
            <v>885498.17</v>
          </cell>
          <cell r="R795">
            <v>882806.69</v>
          </cell>
          <cell r="S795">
            <v>880115.21</v>
          </cell>
          <cell r="T795">
            <v>877423.73</v>
          </cell>
        </row>
        <row r="796">
          <cell r="Q796">
            <v>20824.89</v>
          </cell>
          <cell r="R796">
            <v>20729.8</v>
          </cell>
          <cell r="S796">
            <v>20634.71</v>
          </cell>
          <cell r="T796">
            <v>20539.62</v>
          </cell>
        </row>
        <row r="797">
          <cell r="Q797">
            <v>48590.85</v>
          </cell>
          <cell r="R797">
            <v>48368.97</v>
          </cell>
          <cell r="S797">
            <v>48147.09</v>
          </cell>
          <cell r="T797">
            <v>47925.21</v>
          </cell>
        </row>
        <row r="798">
          <cell r="Q798">
            <v>21683.19</v>
          </cell>
          <cell r="R798">
            <v>21178.93</v>
          </cell>
          <cell r="S798">
            <v>20674.67</v>
          </cell>
          <cell r="T798">
            <v>20170.41</v>
          </cell>
        </row>
        <row r="799">
          <cell r="Q799">
            <v>1182021.14</v>
          </cell>
          <cell r="R799">
            <v>1176814</v>
          </cell>
          <cell r="S799">
            <v>1171606.86</v>
          </cell>
          <cell r="T799">
            <v>1166399.72</v>
          </cell>
        </row>
        <row r="800">
          <cell r="Q800">
            <v>914262.01</v>
          </cell>
          <cell r="R800">
            <v>906025.42</v>
          </cell>
          <cell r="S800">
            <v>897788.83</v>
          </cell>
          <cell r="T800">
            <v>889552.24</v>
          </cell>
        </row>
        <row r="801">
          <cell r="Q801">
            <v>131262.21</v>
          </cell>
          <cell r="R801">
            <v>129975.33</v>
          </cell>
          <cell r="S801">
            <v>128688.45</v>
          </cell>
          <cell r="T801">
            <v>127401.57</v>
          </cell>
        </row>
        <row r="802">
          <cell r="Q802">
            <v>211343.67</v>
          </cell>
          <cell r="R802">
            <v>210455.68</v>
          </cell>
          <cell r="S802">
            <v>209567.69</v>
          </cell>
          <cell r="T802">
            <v>208679.7</v>
          </cell>
        </row>
        <row r="804">
          <cell r="Q804">
            <v>16933402.65</v>
          </cell>
          <cell r="R804">
            <v>13097949.35</v>
          </cell>
          <cell r="S804">
            <v>8583069.68</v>
          </cell>
          <cell r="T804">
            <v>4214314.88</v>
          </cell>
        </row>
        <row r="805">
          <cell r="Q805">
            <v>-7524234.44</v>
          </cell>
          <cell r="R805">
            <v>-11000918.65</v>
          </cell>
          <cell r="S805">
            <v>-10455352.13</v>
          </cell>
          <cell r="T805">
            <v>-9729307.67</v>
          </cell>
        </row>
        <row r="806">
          <cell r="Q806">
            <v>0</v>
          </cell>
          <cell r="R806">
            <v>0</v>
          </cell>
          <cell r="S806">
            <v>0</v>
          </cell>
          <cell r="T806">
            <v>0</v>
          </cell>
        </row>
        <row r="807">
          <cell r="Q807">
            <v>-16440523.59</v>
          </cell>
          <cell r="R807">
            <v>0</v>
          </cell>
          <cell r="S807">
            <v>0</v>
          </cell>
          <cell r="T807">
            <v>0</v>
          </cell>
        </row>
        <row r="808">
          <cell r="Q808">
            <v>135186.18</v>
          </cell>
          <cell r="R808">
            <v>47941.31</v>
          </cell>
          <cell r="S808">
            <v>11201.81</v>
          </cell>
          <cell r="T808">
            <v>-25020.29</v>
          </cell>
        </row>
        <row r="809">
          <cell r="Q809">
            <v>119544.02</v>
          </cell>
          <cell r="R809">
            <v>102009.45</v>
          </cell>
          <cell r="S809">
            <v>130721.58</v>
          </cell>
          <cell r="T809">
            <v>145289.25</v>
          </cell>
        </row>
        <row r="810">
          <cell r="R810">
            <v>4449982.39</v>
          </cell>
          <cell r="S810">
            <v>3802815.65</v>
          </cell>
          <cell r="T810">
            <v>3111565.34</v>
          </cell>
        </row>
        <row r="811">
          <cell r="R811">
            <v>-13917373.39</v>
          </cell>
          <cell r="S811">
            <v>-11900349.74</v>
          </cell>
          <cell r="T811">
            <v>-9701246.24</v>
          </cell>
        </row>
        <row r="812">
          <cell r="Q812">
            <v>0</v>
          </cell>
          <cell r="R812">
            <v>0</v>
          </cell>
          <cell r="S812">
            <v>0</v>
          </cell>
          <cell r="T812">
            <v>0</v>
          </cell>
        </row>
        <row r="813">
          <cell r="Q813">
            <v>5176339752.470005</v>
          </cell>
          <cell r="R813">
            <v>5103066150.020005</v>
          </cell>
          <cell r="S813">
            <v>5248037725.64</v>
          </cell>
          <cell r="T813">
            <v>5202564468.220003</v>
          </cell>
        </row>
        <row r="815">
          <cell r="Q815">
            <v>-77201680.3</v>
          </cell>
          <cell r="R815">
            <v>-80982448.99</v>
          </cell>
          <cell r="S815">
            <v>-103711150.29</v>
          </cell>
          <cell r="T815">
            <v>-123845658.05</v>
          </cell>
        </row>
        <row r="817">
          <cell r="Q817">
            <v>0</v>
          </cell>
          <cell r="R817">
            <v>0</v>
          </cell>
          <cell r="S817">
            <v>0</v>
          </cell>
          <cell r="T817">
            <v>0</v>
          </cell>
        </row>
        <row r="818">
          <cell r="Q818">
            <v>48572715</v>
          </cell>
          <cell r="R818">
            <v>48807715</v>
          </cell>
          <cell r="S818">
            <v>49283715</v>
          </cell>
          <cell r="T818">
            <v>50532715</v>
          </cell>
        </row>
        <row r="820">
          <cell r="Q820">
            <v>0</v>
          </cell>
          <cell r="R820">
            <v>0</v>
          </cell>
          <cell r="S820">
            <v>0</v>
          </cell>
          <cell r="T820">
            <v>0</v>
          </cell>
        </row>
        <row r="821">
          <cell r="Q821">
            <v>-1024751.45</v>
          </cell>
          <cell r="R821">
            <v>-1024751.45</v>
          </cell>
          <cell r="S821">
            <v>-1024751.45</v>
          </cell>
          <cell r="T821">
            <v>-1024751.45</v>
          </cell>
        </row>
        <row r="822">
          <cell r="Q822">
            <v>-459000</v>
          </cell>
          <cell r="R822">
            <v>-510000</v>
          </cell>
          <cell r="S822">
            <v>-561000</v>
          </cell>
          <cell r="T822">
            <v>-612000</v>
          </cell>
        </row>
        <row r="823">
          <cell r="Q823">
            <v>33917.58</v>
          </cell>
          <cell r="R823">
            <v>32917.58</v>
          </cell>
          <cell r="S823">
            <v>31917.58</v>
          </cell>
          <cell r="T823">
            <v>29917.58</v>
          </cell>
        </row>
        <row r="824">
          <cell r="Q824">
            <v>91427</v>
          </cell>
          <cell r="R824">
            <v>88427</v>
          </cell>
          <cell r="S824">
            <v>85427</v>
          </cell>
          <cell r="T824">
            <v>83427</v>
          </cell>
        </row>
        <row r="825">
          <cell r="Q825">
            <v>39518432</v>
          </cell>
          <cell r="R825">
            <v>39874432</v>
          </cell>
          <cell r="S825">
            <v>40168432</v>
          </cell>
          <cell r="T825">
            <v>39337432</v>
          </cell>
        </row>
        <row r="826">
          <cell r="Q826">
            <v>0</v>
          </cell>
          <cell r="R826">
            <v>0</v>
          </cell>
          <cell r="S826">
            <v>0</v>
          </cell>
          <cell r="T826">
            <v>0</v>
          </cell>
        </row>
        <row r="827">
          <cell r="Q827">
            <v>-29322000</v>
          </cell>
          <cell r="R827">
            <v>-29580000</v>
          </cell>
          <cell r="S827">
            <v>-29838000</v>
          </cell>
          <cell r="T827">
            <v>-29452000</v>
          </cell>
        </row>
        <row r="828">
          <cell r="Q828">
            <v>2889000</v>
          </cell>
          <cell r="R828">
            <v>2889000</v>
          </cell>
          <cell r="S828">
            <v>2889000</v>
          </cell>
          <cell r="T828">
            <v>2457000</v>
          </cell>
        </row>
        <row r="829">
          <cell r="Q829">
            <v>1998018</v>
          </cell>
          <cell r="R829">
            <v>1864018</v>
          </cell>
          <cell r="S829">
            <v>1749018</v>
          </cell>
          <cell r="T829">
            <v>2089018</v>
          </cell>
        </row>
        <row r="830">
          <cell r="Q830">
            <v>2718000</v>
          </cell>
          <cell r="R830">
            <v>2718000</v>
          </cell>
          <cell r="S830">
            <v>2718000</v>
          </cell>
          <cell r="T830">
            <v>2224000</v>
          </cell>
        </row>
        <row r="831">
          <cell r="Q831">
            <v>205589</v>
          </cell>
          <cell r="R831">
            <v>205589</v>
          </cell>
          <cell r="S831">
            <v>205589</v>
          </cell>
          <cell r="T831">
            <v>699108</v>
          </cell>
        </row>
        <row r="832">
          <cell r="Q832">
            <v>4822933</v>
          </cell>
          <cell r="R832">
            <v>4822933</v>
          </cell>
          <cell r="S832">
            <v>4822933</v>
          </cell>
          <cell r="T832">
            <v>4618558</v>
          </cell>
        </row>
        <row r="833">
          <cell r="Q833">
            <v>10483</v>
          </cell>
          <cell r="R833">
            <v>10483</v>
          </cell>
          <cell r="S833">
            <v>10483</v>
          </cell>
          <cell r="T833">
            <v>2537</v>
          </cell>
        </row>
        <row r="834">
          <cell r="Q834">
            <v>49000</v>
          </cell>
          <cell r="R834">
            <v>49000</v>
          </cell>
          <cell r="S834">
            <v>49000</v>
          </cell>
          <cell r="T834">
            <v>49000</v>
          </cell>
        </row>
        <row r="835">
          <cell r="Q835">
            <v>-236000</v>
          </cell>
          <cell r="R835">
            <v>-236000</v>
          </cell>
          <cell r="S835">
            <v>-236000</v>
          </cell>
          <cell r="T835">
            <v>530000</v>
          </cell>
        </row>
        <row r="836">
          <cell r="Q836">
            <v>0</v>
          </cell>
          <cell r="R836">
            <v>0</v>
          </cell>
          <cell r="S836">
            <v>0</v>
          </cell>
          <cell r="T836">
            <v>0</v>
          </cell>
        </row>
        <row r="837">
          <cell r="Q837">
            <v>2070000</v>
          </cell>
          <cell r="R837">
            <v>2070000</v>
          </cell>
          <cell r="S837">
            <v>2070000</v>
          </cell>
          <cell r="T837">
            <v>2167000</v>
          </cell>
        </row>
        <row r="838">
          <cell r="Q838">
            <v>365575</v>
          </cell>
          <cell r="R838">
            <v>365575</v>
          </cell>
          <cell r="S838">
            <v>365575</v>
          </cell>
          <cell r="T838">
            <v>365575</v>
          </cell>
        </row>
        <row r="839">
          <cell r="Q839">
            <v>455000</v>
          </cell>
          <cell r="R839">
            <v>455000</v>
          </cell>
          <cell r="S839">
            <v>455000</v>
          </cell>
          <cell r="T839">
            <v>455000</v>
          </cell>
        </row>
        <row r="840">
          <cell r="Q840">
            <v>960000</v>
          </cell>
          <cell r="R840">
            <v>960000</v>
          </cell>
          <cell r="S840">
            <v>960000</v>
          </cell>
          <cell r="T840">
            <v>926000</v>
          </cell>
        </row>
        <row r="841">
          <cell r="Q841">
            <v>1259000</v>
          </cell>
          <cell r="R841">
            <v>1259000</v>
          </cell>
          <cell r="S841">
            <v>1259000</v>
          </cell>
          <cell r="T841">
            <v>1259000</v>
          </cell>
        </row>
        <row r="842">
          <cell r="Q842">
            <v>0</v>
          </cell>
          <cell r="R842">
            <v>0</v>
          </cell>
          <cell r="S842">
            <v>0</v>
          </cell>
          <cell r="T842">
            <v>0</v>
          </cell>
        </row>
        <row r="843">
          <cell r="Q843">
            <v>6917206</v>
          </cell>
          <cell r="R843">
            <v>6917206</v>
          </cell>
          <cell r="S843">
            <v>6917206</v>
          </cell>
          <cell r="T843">
            <v>7044734.33</v>
          </cell>
        </row>
        <row r="844">
          <cell r="Q844">
            <v>0</v>
          </cell>
          <cell r="R844">
            <v>0</v>
          </cell>
          <cell r="S844">
            <v>0</v>
          </cell>
          <cell r="T844">
            <v>0</v>
          </cell>
        </row>
        <row r="846">
          <cell r="Q846">
            <v>2854228</v>
          </cell>
          <cell r="R846">
            <v>2854228</v>
          </cell>
          <cell r="S846">
            <v>2854228</v>
          </cell>
          <cell r="T846">
            <v>3020901</v>
          </cell>
        </row>
        <row r="847">
          <cell r="Q847">
            <v>2458000</v>
          </cell>
          <cell r="R847">
            <v>2458000</v>
          </cell>
          <cell r="S847">
            <v>2458000</v>
          </cell>
          <cell r="T847">
            <v>2458000</v>
          </cell>
        </row>
        <row r="848">
          <cell r="Q848">
            <v>1553352</v>
          </cell>
          <cell r="R848">
            <v>1553352</v>
          </cell>
          <cell r="S848">
            <v>1553352</v>
          </cell>
          <cell r="T848">
            <v>1553352</v>
          </cell>
        </row>
        <row r="849">
          <cell r="R849">
            <v>0</v>
          </cell>
          <cell r="S849">
            <v>0</v>
          </cell>
          <cell r="T849">
            <v>340757</v>
          </cell>
        </row>
        <row r="850">
          <cell r="R850">
            <v>0</v>
          </cell>
          <cell r="S850">
            <v>0</v>
          </cell>
          <cell r="T850">
            <v>16000</v>
          </cell>
        </row>
        <row r="851">
          <cell r="Q851">
            <v>863861</v>
          </cell>
          <cell r="R851">
            <v>863861</v>
          </cell>
          <cell r="S851">
            <v>863861</v>
          </cell>
          <cell r="T851">
            <v>863861</v>
          </cell>
        </row>
        <row r="852">
          <cell r="Q852">
            <v>0</v>
          </cell>
          <cell r="R852">
            <v>0</v>
          </cell>
          <cell r="S852">
            <v>0</v>
          </cell>
          <cell r="T852">
            <v>0</v>
          </cell>
        </row>
        <row r="853">
          <cell r="Q853">
            <v>21000</v>
          </cell>
          <cell r="R853">
            <v>21000</v>
          </cell>
          <cell r="S853">
            <v>21000</v>
          </cell>
          <cell r="T853">
            <v>14000</v>
          </cell>
        </row>
        <row r="854">
          <cell r="Q854">
            <v>0</v>
          </cell>
          <cell r="R854">
            <v>0</v>
          </cell>
          <cell r="S854">
            <v>0</v>
          </cell>
          <cell r="T854">
            <v>0</v>
          </cell>
        </row>
        <row r="855">
          <cell r="Q855">
            <v>159437</v>
          </cell>
          <cell r="R855">
            <v>159437</v>
          </cell>
          <cell r="S855">
            <v>159437</v>
          </cell>
          <cell r="T855">
            <v>159437</v>
          </cell>
        </row>
        <row r="856">
          <cell r="Q856">
            <v>1080000</v>
          </cell>
          <cell r="R856">
            <v>1080000</v>
          </cell>
          <cell r="S856">
            <v>1080000</v>
          </cell>
          <cell r="T856">
            <v>156000</v>
          </cell>
        </row>
        <row r="857">
          <cell r="Q857">
            <v>-7000</v>
          </cell>
          <cell r="R857">
            <v>-7000</v>
          </cell>
          <cell r="S857">
            <v>-7000</v>
          </cell>
          <cell r="T857">
            <v>-7000</v>
          </cell>
        </row>
        <row r="858">
          <cell r="Q858">
            <v>0</v>
          </cell>
          <cell r="R858">
            <v>0</v>
          </cell>
          <cell r="S858">
            <v>0</v>
          </cell>
          <cell r="T858">
            <v>0</v>
          </cell>
        </row>
        <row r="859">
          <cell r="Q859">
            <v>12777000</v>
          </cell>
          <cell r="R859">
            <v>12777000</v>
          </cell>
          <cell r="S859">
            <v>12777000</v>
          </cell>
          <cell r="T859">
            <v>12777000</v>
          </cell>
        </row>
        <row r="860">
          <cell r="Q860">
            <v>1044000</v>
          </cell>
          <cell r="R860">
            <v>1044000</v>
          </cell>
          <cell r="S860">
            <v>1044000</v>
          </cell>
          <cell r="T860">
            <v>1044000</v>
          </cell>
        </row>
        <row r="861">
          <cell r="Q861">
            <v>5292000</v>
          </cell>
          <cell r="R861">
            <v>5292000</v>
          </cell>
          <cell r="S861">
            <v>5292000</v>
          </cell>
          <cell r="T861">
            <v>5292000</v>
          </cell>
        </row>
        <row r="862">
          <cell r="Q862">
            <v>1074914</v>
          </cell>
          <cell r="R862">
            <v>1074914</v>
          </cell>
          <cell r="S862">
            <v>1074914</v>
          </cell>
          <cell r="T862">
            <v>863211</v>
          </cell>
        </row>
        <row r="863">
          <cell r="Q863">
            <v>138097</v>
          </cell>
          <cell r="R863">
            <v>138097</v>
          </cell>
          <cell r="S863">
            <v>138097</v>
          </cell>
          <cell r="T863">
            <v>30097</v>
          </cell>
        </row>
        <row r="865">
          <cell r="Q865">
            <v>448000</v>
          </cell>
          <cell r="R865">
            <v>448000</v>
          </cell>
          <cell r="S865">
            <v>448000</v>
          </cell>
          <cell r="T865">
            <v>448000</v>
          </cell>
        </row>
        <row r="866">
          <cell r="Q866">
            <v>550000</v>
          </cell>
          <cell r="R866">
            <v>550000</v>
          </cell>
          <cell r="S866">
            <v>550000</v>
          </cell>
          <cell r="T866">
            <v>560000</v>
          </cell>
        </row>
        <row r="867">
          <cell r="Q867">
            <v>700000</v>
          </cell>
          <cell r="R867">
            <v>700000</v>
          </cell>
          <cell r="S867">
            <v>700000</v>
          </cell>
          <cell r="T867">
            <v>0</v>
          </cell>
        </row>
        <row r="882">
          <cell r="Q882">
            <v>-859037900</v>
          </cell>
          <cell r="R882">
            <v>-859037900</v>
          </cell>
          <cell r="S882">
            <v>-859037900</v>
          </cell>
          <cell r="T882">
            <v>-859037900</v>
          </cell>
        </row>
        <row r="883">
          <cell r="Q883">
            <v>-60000000</v>
          </cell>
          <cell r="R883">
            <v>0</v>
          </cell>
          <cell r="S883">
            <v>0</v>
          </cell>
          <cell r="T883">
            <v>0</v>
          </cell>
        </row>
        <row r="884">
          <cell r="Q884">
            <v>0</v>
          </cell>
          <cell r="R884">
            <v>0</v>
          </cell>
          <cell r="S884">
            <v>0</v>
          </cell>
          <cell r="T884">
            <v>0</v>
          </cell>
        </row>
        <row r="885">
          <cell r="Q885">
            <v>-431100</v>
          </cell>
          <cell r="R885">
            <v>-431100</v>
          </cell>
          <cell r="S885">
            <v>-431100</v>
          </cell>
          <cell r="T885">
            <v>0</v>
          </cell>
        </row>
        <row r="886">
          <cell r="Q886">
            <v>-1458300</v>
          </cell>
          <cell r="R886">
            <v>-1458300</v>
          </cell>
          <cell r="S886">
            <v>-1458300</v>
          </cell>
          <cell r="T886">
            <v>0</v>
          </cell>
        </row>
        <row r="887">
          <cell r="Q887">
            <v>0</v>
          </cell>
          <cell r="R887">
            <v>0</v>
          </cell>
          <cell r="S887">
            <v>0</v>
          </cell>
          <cell r="T887">
            <v>0</v>
          </cell>
        </row>
        <row r="888">
          <cell r="Q888">
            <v>-80250000</v>
          </cell>
          <cell r="R888">
            <v>-80250000</v>
          </cell>
          <cell r="S888">
            <v>-80250000</v>
          </cell>
          <cell r="T888">
            <v>0</v>
          </cell>
        </row>
        <row r="889">
          <cell r="Q889">
            <v>-200000000</v>
          </cell>
          <cell r="R889">
            <v>-200000000</v>
          </cell>
          <cell r="S889">
            <v>-200000000</v>
          </cell>
          <cell r="T889">
            <v>0</v>
          </cell>
        </row>
        <row r="890">
          <cell r="Q890">
            <v>-122847945.22</v>
          </cell>
          <cell r="R890">
            <v>-122847945.22</v>
          </cell>
          <cell r="S890">
            <v>-122847945.22</v>
          </cell>
          <cell r="T890">
            <v>-122847945.22</v>
          </cell>
        </row>
        <row r="891">
          <cell r="Q891">
            <v>-338395484.31</v>
          </cell>
          <cell r="R891">
            <v>-338395484.31</v>
          </cell>
          <cell r="S891">
            <v>-338395484.31</v>
          </cell>
          <cell r="T891">
            <v>-338395484.31</v>
          </cell>
        </row>
        <row r="892">
          <cell r="Q892">
            <v>-16901820.34</v>
          </cell>
          <cell r="R892">
            <v>-16901820.34</v>
          </cell>
          <cell r="S892">
            <v>-16901820.34</v>
          </cell>
          <cell r="T892">
            <v>-16901820.34</v>
          </cell>
        </row>
        <row r="893">
          <cell r="Q893">
            <v>-337.5</v>
          </cell>
          <cell r="R893">
            <v>-337.5</v>
          </cell>
          <cell r="S893">
            <v>-337.5</v>
          </cell>
          <cell r="T893">
            <v>-337.5</v>
          </cell>
        </row>
        <row r="894">
          <cell r="Q894">
            <v>-32191469.55</v>
          </cell>
          <cell r="R894">
            <v>-34883290.67</v>
          </cell>
          <cell r="S894">
            <v>-135169757.03</v>
          </cell>
          <cell r="T894">
            <v>-135885329.44</v>
          </cell>
        </row>
        <row r="895">
          <cell r="Q895">
            <v>0</v>
          </cell>
          <cell r="R895">
            <v>0</v>
          </cell>
          <cell r="S895">
            <v>0</v>
          </cell>
          <cell r="T895">
            <v>0</v>
          </cell>
        </row>
        <row r="896">
          <cell r="Q896">
            <v>0</v>
          </cell>
          <cell r="R896">
            <v>0</v>
          </cell>
          <cell r="S896">
            <v>0</v>
          </cell>
          <cell r="T896">
            <v>0</v>
          </cell>
        </row>
        <row r="897">
          <cell r="Q897">
            <v>0</v>
          </cell>
          <cell r="R897">
            <v>0</v>
          </cell>
          <cell r="S897">
            <v>0</v>
          </cell>
          <cell r="T897">
            <v>0</v>
          </cell>
        </row>
        <row r="898">
          <cell r="Q898">
            <v>0</v>
          </cell>
          <cell r="R898">
            <v>0</v>
          </cell>
          <cell r="S898">
            <v>0</v>
          </cell>
          <cell r="T898">
            <v>0</v>
          </cell>
        </row>
        <row r="899">
          <cell r="Q899">
            <v>0</v>
          </cell>
          <cell r="R899">
            <v>0</v>
          </cell>
          <cell r="S899">
            <v>0</v>
          </cell>
          <cell r="T899">
            <v>0</v>
          </cell>
        </row>
        <row r="900">
          <cell r="Q900">
            <v>0</v>
          </cell>
          <cell r="R900">
            <v>0</v>
          </cell>
          <cell r="S900">
            <v>0</v>
          </cell>
          <cell r="T900">
            <v>0</v>
          </cell>
        </row>
        <row r="901">
          <cell r="Q901">
            <v>2148854.72</v>
          </cell>
          <cell r="R901">
            <v>2148854.72</v>
          </cell>
          <cell r="S901">
            <v>2148854.72</v>
          </cell>
          <cell r="T901">
            <v>2148854.72</v>
          </cell>
        </row>
        <row r="902">
          <cell r="Q902">
            <v>1650848.74</v>
          </cell>
          <cell r="R902">
            <v>1650848.74</v>
          </cell>
          <cell r="S902">
            <v>1650848.74</v>
          </cell>
          <cell r="T902">
            <v>1658853.74</v>
          </cell>
        </row>
        <row r="903">
          <cell r="Q903">
            <v>4985024.68</v>
          </cell>
          <cell r="R903">
            <v>4985024.68</v>
          </cell>
          <cell r="S903">
            <v>4985024.68</v>
          </cell>
          <cell r="T903">
            <v>4985024.68</v>
          </cell>
        </row>
        <row r="904">
          <cell r="Q904">
            <v>786587.56</v>
          </cell>
          <cell r="R904">
            <v>786587.56</v>
          </cell>
          <cell r="S904">
            <v>786587.56</v>
          </cell>
          <cell r="T904">
            <v>786587.56</v>
          </cell>
        </row>
        <row r="905">
          <cell r="Q905">
            <v>-5370574</v>
          </cell>
          <cell r="R905">
            <v>-5370574</v>
          </cell>
          <cell r="S905">
            <v>-5370574</v>
          </cell>
          <cell r="T905">
            <v>-5700440</v>
          </cell>
        </row>
        <row r="906">
          <cell r="Q906">
            <v>-790188</v>
          </cell>
          <cell r="R906">
            <v>-790188</v>
          </cell>
          <cell r="S906">
            <v>-790188</v>
          </cell>
          <cell r="T906">
            <v>-849343</v>
          </cell>
        </row>
        <row r="907">
          <cell r="Q907">
            <v>0</v>
          </cell>
          <cell r="R907">
            <v>0</v>
          </cell>
          <cell r="S907">
            <v>0</v>
          </cell>
          <cell r="T907">
            <v>0</v>
          </cell>
        </row>
        <row r="908">
          <cell r="Q908">
            <v>0</v>
          </cell>
          <cell r="R908">
            <v>0</v>
          </cell>
          <cell r="S908">
            <v>0</v>
          </cell>
          <cell r="T908">
            <v>0</v>
          </cell>
        </row>
        <row r="909">
          <cell r="Q909">
            <v>-103974220.56</v>
          </cell>
          <cell r="R909">
            <v>-103974220.56</v>
          </cell>
          <cell r="S909">
            <v>-103974220.56</v>
          </cell>
          <cell r="T909">
            <v>-103585199.56</v>
          </cell>
        </row>
        <row r="910">
          <cell r="Q910">
            <v>77562549.52</v>
          </cell>
          <cell r="R910">
            <v>77562549.52</v>
          </cell>
          <cell r="S910">
            <v>77562549.52</v>
          </cell>
          <cell r="T910">
            <v>77562549.52</v>
          </cell>
        </row>
        <row r="911">
          <cell r="Q911">
            <v>1755001.25</v>
          </cell>
          <cell r="R911">
            <v>1755001.25</v>
          </cell>
          <cell r="S911">
            <v>1755001.25</v>
          </cell>
          <cell r="T911">
            <v>1755001.25</v>
          </cell>
        </row>
        <row r="912">
          <cell r="Q912">
            <v>1471103.62</v>
          </cell>
          <cell r="R912">
            <v>1471103.62</v>
          </cell>
          <cell r="S912">
            <v>1471103.62</v>
          </cell>
          <cell r="T912">
            <v>1471103.62</v>
          </cell>
        </row>
        <row r="913">
          <cell r="Q913">
            <v>16359946.11</v>
          </cell>
          <cell r="R913">
            <v>16359946.11</v>
          </cell>
          <cell r="S913">
            <v>16359946.11</v>
          </cell>
          <cell r="T913">
            <v>16359946.11</v>
          </cell>
        </row>
        <row r="914">
          <cell r="Q914">
            <v>-1676293.6</v>
          </cell>
          <cell r="R914">
            <v>-1676293.6</v>
          </cell>
          <cell r="S914">
            <v>-1676293.6</v>
          </cell>
          <cell r="T914">
            <v>-1676293.6</v>
          </cell>
        </row>
        <row r="915">
          <cell r="Q915">
            <v>-79330806.81</v>
          </cell>
          <cell r="R915">
            <v>-79330806.81</v>
          </cell>
          <cell r="S915">
            <v>-79330806.81</v>
          </cell>
          <cell r="T915">
            <v>-79330806.81</v>
          </cell>
        </row>
        <row r="916">
          <cell r="Q916">
            <v>27022509.05</v>
          </cell>
          <cell r="R916">
            <v>27022509.05</v>
          </cell>
          <cell r="S916">
            <v>27022509.05</v>
          </cell>
          <cell r="T916">
            <v>27022509.05</v>
          </cell>
        </row>
        <row r="917">
          <cell r="Q917">
            <v>0</v>
          </cell>
          <cell r="R917">
            <v>0</v>
          </cell>
          <cell r="S917">
            <v>0</v>
          </cell>
          <cell r="T917">
            <v>0</v>
          </cell>
        </row>
        <row r="918">
          <cell r="Q918">
            <v>0</v>
          </cell>
          <cell r="R918">
            <v>0</v>
          </cell>
          <cell r="S918">
            <v>0</v>
          </cell>
          <cell r="T918">
            <v>0</v>
          </cell>
        </row>
        <row r="919">
          <cell r="Q919">
            <v>0</v>
          </cell>
          <cell r="R919">
            <v>0</v>
          </cell>
          <cell r="S919">
            <v>0</v>
          </cell>
          <cell r="T919">
            <v>0</v>
          </cell>
        </row>
        <row r="920">
          <cell r="Q920">
            <v>0</v>
          </cell>
          <cell r="R920">
            <v>0</v>
          </cell>
          <cell r="S920">
            <v>0</v>
          </cell>
          <cell r="T920">
            <v>0</v>
          </cell>
        </row>
        <row r="921">
          <cell r="Q921">
            <v>0</v>
          </cell>
          <cell r="R921">
            <v>0</v>
          </cell>
          <cell r="S921">
            <v>0</v>
          </cell>
          <cell r="T921">
            <v>0</v>
          </cell>
        </row>
        <row r="922">
          <cell r="Q922">
            <v>-20782555</v>
          </cell>
          <cell r="R922">
            <v>-20782555</v>
          </cell>
          <cell r="S922">
            <v>-20782555</v>
          </cell>
          <cell r="T922">
            <v>-20782555</v>
          </cell>
        </row>
        <row r="923">
          <cell r="Q923">
            <v>20564836</v>
          </cell>
          <cell r="R923">
            <v>20564836</v>
          </cell>
          <cell r="S923">
            <v>20564836</v>
          </cell>
          <cell r="T923">
            <v>20782555</v>
          </cell>
        </row>
        <row r="924">
          <cell r="Q924">
            <v>46647134</v>
          </cell>
          <cell r="R924">
            <v>46647134</v>
          </cell>
          <cell r="S924">
            <v>46647134</v>
          </cell>
          <cell r="T924">
            <v>58338233</v>
          </cell>
        </row>
        <row r="925">
          <cell r="Q925">
            <v>-59636660</v>
          </cell>
          <cell r="R925">
            <v>-59636660</v>
          </cell>
          <cell r="S925">
            <v>-59636660</v>
          </cell>
          <cell r="T925">
            <v>-58500404</v>
          </cell>
        </row>
        <row r="926">
          <cell r="Q926">
            <v>0</v>
          </cell>
          <cell r="R926">
            <v>0</v>
          </cell>
          <cell r="S926">
            <v>0</v>
          </cell>
          <cell r="T926">
            <v>0</v>
          </cell>
        </row>
        <row r="927">
          <cell r="Q927">
            <v>7246000</v>
          </cell>
          <cell r="R927">
            <v>7246000</v>
          </cell>
          <cell r="S927">
            <v>7246000</v>
          </cell>
          <cell r="T927">
            <v>8368000</v>
          </cell>
        </row>
        <row r="931">
          <cell r="Q931">
            <v>0</v>
          </cell>
          <cell r="R931">
            <v>0</v>
          </cell>
          <cell r="S931">
            <v>0</v>
          </cell>
          <cell r="T931">
            <v>0</v>
          </cell>
        </row>
        <row r="932">
          <cell r="Q932">
            <v>-25000000</v>
          </cell>
          <cell r="R932">
            <v>-25000000</v>
          </cell>
          <cell r="S932">
            <v>-25000000</v>
          </cell>
          <cell r="T932">
            <v>-25000000</v>
          </cell>
        </row>
        <row r="933">
          <cell r="Q933">
            <v>0</v>
          </cell>
          <cell r="R933">
            <v>0</v>
          </cell>
          <cell r="S933">
            <v>0</v>
          </cell>
          <cell r="T933">
            <v>0</v>
          </cell>
        </row>
        <row r="934">
          <cell r="Q934">
            <v>0</v>
          </cell>
          <cell r="R934">
            <v>0</v>
          </cell>
          <cell r="S934">
            <v>0</v>
          </cell>
          <cell r="T934">
            <v>0</v>
          </cell>
        </row>
        <row r="935">
          <cell r="Q935">
            <v>0</v>
          </cell>
          <cell r="R935">
            <v>0</v>
          </cell>
          <cell r="S935">
            <v>0</v>
          </cell>
          <cell r="T935">
            <v>0</v>
          </cell>
        </row>
        <row r="936">
          <cell r="Q936">
            <v>0</v>
          </cell>
          <cell r="R936">
            <v>0</v>
          </cell>
          <cell r="S936">
            <v>0</v>
          </cell>
          <cell r="T936">
            <v>0</v>
          </cell>
        </row>
        <row r="937">
          <cell r="Q937">
            <v>0</v>
          </cell>
          <cell r="R937">
            <v>0</v>
          </cell>
          <cell r="S937">
            <v>0</v>
          </cell>
          <cell r="T937">
            <v>0</v>
          </cell>
        </row>
        <row r="938">
          <cell r="Q938">
            <v>0</v>
          </cell>
          <cell r="R938">
            <v>0</v>
          </cell>
          <cell r="S938">
            <v>0</v>
          </cell>
          <cell r="T938">
            <v>0</v>
          </cell>
        </row>
        <row r="939">
          <cell r="Q939">
            <v>0</v>
          </cell>
          <cell r="R939">
            <v>0</v>
          </cell>
          <cell r="S939">
            <v>0</v>
          </cell>
          <cell r="T939">
            <v>0</v>
          </cell>
        </row>
        <row r="940">
          <cell r="Q940">
            <v>0</v>
          </cell>
          <cell r="R940">
            <v>0</v>
          </cell>
          <cell r="S940">
            <v>0</v>
          </cell>
          <cell r="T940">
            <v>0</v>
          </cell>
        </row>
        <row r="941">
          <cell r="Q941">
            <v>0</v>
          </cell>
          <cell r="R941">
            <v>0</v>
          </cell>
          <cell r="S941">
            <v>0</v>
          </cell>
          <cell r="T941">
            <v>0</v>
          </cell>
        </row>
        <row r="942">
          <cell r="Q942">
            <v>0</v>
          </cell>
          <cell r="R942">
            <v>0</v>
          </cell>
          <cell r="S942">
            <v>0</v>
          </cell>
          <cell r="T942">
            <v>0</v>
          </cell>
        </row>
        <row r="943">
          <cell r="Q943">
            <v>0</v>
          </cell>
          <cell r="R943">
            <v>0</v>
          </cell>
          <cell r="S943">
            <v>0</v>
          </cell>
          <cell r="T943">
            <v>0</v>
          </cell>
        </row>
        <row r="944">
          <cell r="Q944">
            <v>0</v>
          </cell>
          <cell r="R944">
            <v>0</v>
          </cell>
          <cell r="S944">
            <v>0</v>
          </cell>
          <cell r="T944">
            <v>0</v>
          </cell>
        </row>
        <row r="945">
          <cell r="Q945">
            <v>0</v>
          </cell>
          <cell r="R945">
            <v>0</v>
          </cell>
          <cell r="S945">
            <v>0</v>
          </cell>
          <cell r="T945">
            <v>0</v>
          </cell>
        </row>
        <row r="946">
          <cell r="Q946">
            <v>0</v>
          </cell>
          <cell r="R946">
            <v>0</v>
          </cell>
          <cell r="S946">
            <v>0</v>
          </cell>
          <cell r="T946">
            <v>0</v>
          </cell>
        </row>
        <row r="947">
          <cell r="Q947">
            <v>-3500000</v>
          </cell>
          <cell r="R947">
            <v>-3500000</v>
          </cell>
          <cell r="S947">
            <v>-3500000</v>
          </cell>
          <cell r="T947">
            <v>-3500000</v>
          </cell>
        </row>
        <row r="948">
          <cell r="Q948">
            <v>0</v>
          </cell>
          <cell r="R948">
            <v>0</v>
          </cell>
          <cell r="S948">
            <v>0</v>
          </cell>
          <cell r="T948">
            <v>0</v>
          </cell>
        </row>
        <row r="949">
          <cell r="Q949">
            <v>0</v>
          </cell>
          <cell r="R949">
            <v>0</v>
          </cell>
          <cell r="S949">
            <v>0</v>
          </cell>
          <cell r="T949">
            <v>0</v>
          </cell>
        </row>
        <row r="950">
          <cell r="Q950">
            <v>-3000000</v>
          </cell>
          <cell r="R950">
            <v>-3000000</v>
          </cell>
          <cell r="S950">
            <v>-3000000</v>
          </cell>
          <cell r="T950">
            <v>-3000000</v>
          </cell>
        </row>
        <row r="951">
          <cell r="Q951">
            <v>0</v>
          </cell>
          <cell r="R951">
            <v>0</v>
          </cell>
          <cell r="S951">
            <v>0</v>
          </cell>
          <cell r="T951">
            <v>0</v>
          </cell>
        </row>
        <row r="952">
          <cell r="Q952">
            <v>-1000000</v>
          </cell>
          <cell r="R952">
            <v>-1000000</v>
          </cell>
          <cell r="S952">
            <v>-1000000</v>
          </cell>
          <cell r="T952">
            <v>-1000000</v>
          </cell>
        </row>
        <row r="953">
          <cell r="Q953">
            <v>0</v>
          </cell>
          <cell r="R953">
            <v>0</v>
          </cell>
          <cell r="S953">
            <v>0</v>
          </cell>
          <cell r="T953">
            <v>0</v>
          </cell>
        </row>
        <row r="954">
          <cell r="Q954">
            <v>-8500000</v>
          </cell>
          <cell r="R954">
            <v>-8500000</v>
          </cell>
          <cell r="S954">
            <v>-8500000</v>
          </cell>
          <cell r="T954">
            <v>-8500000</v>
          </cell>
        </row>
        <row r="955">
          <cell r="Q955">
            <v>-10000000</v>
          </cell>
          <cell r="R955">
            <v>-10000000</v>
          </cell>
          <cell r="S955">
            <v>-10000000</v>
          </cell>
          <cell r="T955">
            <v>-10000000</v>
          </cell>
        </row>
        <row r="956">
          <cell r="Q956">
            <v>-10000000</v>
          </cell>
          <cell r="R956">
            <v>-10000000</v>
          </cell>
          <cell r="S956">
            <v>-10000000</v>
          </cell>
          <cell r="T956">
            <v>-10000000</v>
          </cell>
        </row>
        <row r="957">
          <cell r="Q957">
            <v>-8000000</v>
          </cell>
          <cell r="R957">
            <v>-8000000</v>
          </cell>
          <cell r="S957">
            <v>-8000000</v>
          </cell>
          <cell r="T957">
            <v>-8000000</v>
          </cell>
        </row>
        <row r="958">
          <cell r="Q958">
            <v>-3000000</v>
          </cell>
          <cell r="R958">
            <v>-3000000</v>
          </cell>
          <cell r="S958">
            <v>-3000000</v>
          </cell>
          <cell r="T958">
            <v>-3000000</v>
          </cell>
        </row>
        <row r="959">
          <cell r="Q959">
            <v>-20000000</v>
          </cell>
          <cell r="R959">
            <v>-20000000</v>
          </cell>
          <cell r="S959">
            <v>-20000000</v>
          </cell>
          <cell r="T959">
            <v>-20000000</v>
          </cell>
        </row>
        <row r="960">
          <cell r="Q960">
            <v>-20000000</v>
          </cell>
          <cell r="R960">
            <v>-20000000</v>
          </cell>
          <cell r="S960">
            <v>-20000000</v>
          </cell>
          <cell r="T960">
            <v>-20000000</v>
          </cell>
        </row>
        <row r="961">
          <cell r="Q961">
            <v>-5000000</v>
          </cell>
          <cell r="R961">
            <v>-5000000</v>
          </cell>
          <cell r="S961">
            <v>-5000000</v>
          </cell>
          <cell r="T961">
            <v>-5000000</v>
          </cell>
        </row>
        <row r="962">
          <cell r="Q962">
            <v>-7000000</v>
          </cell>
          <cell r="R962">
            <v>-7000000</v>
          </cell>
          <cell r="S962">
            <v>-7000000</v>
          </cell>
          <cell r="T962">
            <v>-7000000</v>
          </cell>
        </row>
        <row r="963">
          <cell r="Q963">
            <v>-10000000</v>
          </cell>
          <cell r="R963">
            <v>-10000000</v>
          </cell>
          <cell r="S963">
            <v>-10000000</v>
          </cell>
          <cell r="T963">
            <v>-10000000</v>
          </cell>
        </row>
        <row r="964">
          <cell r="Q964">
            <v>-2000000</v>
          </cell>
          <cell r="R964">
            <v>-2000000</v>
          </cell>
          <cell r="S964">
            <v>-2000000</v>
          </cell>
          <cell r="T964">
            <v>-2000000</v>
          </cell>
        </row>
        <row r="965">
          <cell r="Q965">
            <v>-3000000</v>
          </cell>
          <cell r="R965">
            <v>-3000000</v>
          </cell>
          <cell r="S965">
            <v>-3000000</v>
          </cell>
          <cell r="T965">
            <v>-3000000</v>
          </cell>
        </row>
        <row r="966">
          <cell r="Q966">
            <v>-5000000</v>
          </cell>
          <cell r="R966">
            <v>-5000000</v>
          </cell>
          <cell r="S966">
            <v>-5000000</v>
          </cell>
          <cell r="T966">
            <v>-5000000</v>
          </cell>
        </row>
        <row r="967">
          <cell r="Q967">
            <v>-15000000</v>
          </cell>
          <cell r="R967">
            <v>-15000000</v>
          </cell>
          <cell r="S967">
            <v>-15000000</v>
          </cell>
          <cell r="T967">
            <v>-15000000</v>
          </cell>
        </row>
        <row r="968">
          <cell r="Q968">
            <v>-10000000</v>
          </cell>
          <cell r="R968">
            <v>-10000000</v>
          </cell>
          <cell r="S968">
            <v>-10000000</v>
          </cell>
          <cell r="T968">
            <v>-10000000</v>
          </cell>
        </row>
        <row r="969">
          <cell r="Q969">
            <v>-2000000</v>
          </cell>
          <cell r="R969">
            <v>-2000000</v>
          </cell>
          <cell r="S969">
            <v>-2000000</v>
          </cell>
          <cell r="T969">
            <v>-2000000</v>
          </cell>
        </row>
        <row r="970">
          <cell r="Q970">
            <v>-25000000</v>
          </cell>
          <cell r="R970">
            <v>-25000000</v>
          </cell>
          <cell r="S970">
            <v>-25000000</v>
          </cell>
          <cell r="T970">
            <v>-25000000</v>
          </cell>
        </row>
        <row r="971">
          <cell r="Q971">
            <v>-100000000</v>
          </cell>
          <cell r="R971">
            <v>-100000000</v>
          </cell>
          <cell r="S971">
            <v>-100000000</v>
          </cell>
          <cell r="T971">
            <v>-100000000</v>
          </cell>
        </row>
        <row r="972">
          <cell r="Q972">
            <v>0</v>
          </cell>
          <cell r="R972">
            <v>0</v>
          </cell>
          <cell r="S972">
            <v>0</v>
          </cell>
          <cell r="T972">
            <v>0</v>
          </cell>
        </row>
        <row r="973">
          <cell r="Q973">
            <v>0</v>
          </cell>
          <cell r="R973">
            <v>0</v>
          </cell>
          <cell r="S973">
            <v>0</v>
          </cell>
          <cell r="T973">
            <v>0</v>
          </cell>
        </row>
        <row r="974">
          <cell r="Q974">
            <v>0</v>
          </cell>
          <cell r="R974">
            <v>0</v>
          </cell>
          <cell r="S974">
            <v>0</v>
          </cell>
          <cell r="T974">
            <v>0</v>
          </cell>
        </row>
        <row r="975">
          <cell r="Q975">
            <v>-46000000</v>
          </cell>
          <cell r="R975">
            <v>-46000000</v>
          </cell>
          <cell r="S975">
            <v>-46000000</v>
          </cell>
          <cell r="T975">
            <v>-46000000</v>
          </cell>
        </row>
        <row r="976">
          <cell r="Q976">
            <v>0</v>
          </cell>
          <cell r="R976">
            <v>0</v>
          </cell>
          <cell r="S976">
            <v>0</v>
          </cell>
          <cell r="T976">
            <v>0</v>
          </cell>
        </row>
        <row r="977">
          <cell r="Q977">
            <v>0</v>
          </cell>
          <cell r="R977">
            <v>0</v>
          </cell>
          <cell r="S977">
            <v>0</v>
          </cell>
          <cell r="T977">
            <v>0</v>
          </cell>
        </row>
        <row r="978">
          <cell r="Q978">
            <v>0</v>
          </cell>
          <cell r="R978">
            <v>0</v>
          </cell>
          <cell r="S978">
            <v>0</v>
          </cell>
          <cell r="T978">
            <v>0</v>
          </cell>
        </row>
        <row r="979">
          <cell r="Q979">
            <v>0</v>
          </cell>
          <cell r="R979">
            <v>0</v>
          </cell>
          <cell r="S979">
            <v>0</v>
          </cell>
          <cell r="T979">
            <v>0</v>
          </cell>
        </row>
        <row r="980">
          <cell r="Q980">
            <v>0</v>
          </cell>
          <cell r="R980">
            <v>0</v>
          </cell>
          <cell r="S980">
            <v>0</v>
          </cell>
          <cell r="T980">
            <v>0</v>
          </cell>
        </row>
        <row r="981">
          <cell r="Q981">
            <v>0</v>
          </cell>
          <cell r="R981">
            <v>0</v>
          </cell>
          <cell r="S981">
            <v>0</v>
          </cell>
          <cell r="T981">
            <v>0</v>
          </cell>
        </row>
        <row r="982">
          <cell r="Q982">
            <v>0</v>
          </cell>
          <cell r="R982">
            <v>0</v>
          </cell>
          <cell r="S982">
            <v>0</v>
          </cell>
          <cell r="T982">
            <v>0</v>
          </cell>
        </row>
        <row r="983">
          <cell r="Q983">
            <v>-50000000</v>
          </cell>
          <cell r="R983">
            <v>-50000000</v>
          </cell>
          <cell r="S983">
            <v>-50000000</v>
          </cell>
          <cell r="T983">
            <v>-50000000</v>
          </cell>
        </row>
        <row r="984">
          <cell r="Q984">
            <v>0</v>
          </cell>
          <cell r="R984">
            <v>0</v>
          </cell>
          <cell r="S984">
            <v>0</v>
          </cell>
          <cell r="T984">
            <v>0</v>
          </cell>
        </row>
        <row r="985">
          <cell r="Q985">
            <v>0</v>
          </cell>
          <cell r="R985">
            <v>0</v>
          </cell>
          <cell r="S985">
            <v>0</v>
          </cell>
          <cell r="T985">
            <v>0</v>
          </cell>
        </row>
        <row r="986">
          <cell r="Q986">
            <v>0</v>
          </cell>
          <cell r="R986">
            <v>0</v>
          </cell>
          <cell r="S986">
            <v>0</v>
          </cell>
          <cell r="T986">
            <v>0</v>
          </cell>
        </row>
        <row r="987">
          <cell r="Q987">
            <v>-3000000</v>
          </cell>
          <cell r="R987">
            <v>-3000000</v>
          </cell>
          <cell r="S987">
            <v>-3000000</v>
          </cell>
          <cell r="T987">
            <v>0</v>
          </cell>
        </row>
        <row r="988">
          <cell r="Q988">
            <v>-11000000</v>
          </cell>
          <cell r="R988">
            <v>-11000000</v>
          </cell>
          <cell r="S988">
            <v>-11000000</v>
          </cell>
          <cell r="T988">
            <v>0</v>
          </cell>
        </row>
        <row r="989">
          <cell r="Q989">
            <v>-7967792.54</v>
          </cell>
          <cell r="R989">
            <v>-4158309.36</v>
          </cell>
          <cell r="S989">
            <v>-4158309.36</v>
          </cell>
          <cell r="T989">
            <v>-4158309.36</v>
          </cell>
        </row>
        <row r="990">
          <cell r="Q990">
            <v>-55000000</v>
          </cell>
          <cell r="R990">
            <v>-55000000</v>
          </cell>
          <cell r="S990">
            <v>-55000000</v>
          </cell>
          <cell r="T990">
            <v>-55000000</v>
          </cell>
        </row>
        <row r="991">
          <cell r="Q991">
            <v>-30000000</v>
          </cell>
          <cell r="R991">
            <v>-30000000</v>
          </cell>
          <cell r="S991">
            <v>-30000000</v>
          </cell>
          <cell r="T991">
            <v>-30000000</v>
          </cell>
        </row>
        <row r="992">
          <cell r="Q992">
            <v>-300000000</v>
          </cell>
          <cell r="R992">
            <v>-300000000</v>
          </cell>
          <cell r="S992">
            <v>-300000000</v>
          </cell>
          <cell r="T992">
            <v>-300000000</v>
          </cell>
        </row>
        <row r="993">
          <cell r="Q993">
            <v>-200000000</v>
          </cell>
          <cell r="R993">
            <v>-200000000</v>
          </cell>
          <cell r="S993">
            <v>-200000000</v>
          </cell>
          <cell r="T993">
            <v>-200000000</v>
          </cell>
        </row>
        <row r="994">
          <cell r="Q994">
            <v>-150000000</v>
          </cell>
          <cell r="R994">
            <v>-150000000</v>
          </cell>
          <cell r="S994">
            <v>-150000000</v>
          </cell>
          <cell r="T994">
            <v>-150000000</v>
          </cell>
        </row>
        <row r="995">
          <cell r="Q995">
            <v>-100000000</v>
          </cell>
          <cell r="R995">
            <v>-100000000</v>
          </cell>
          <cell r="S995">
            <v>-100000000</v>
          </cell>
          <cell r="T995">
            <v>-100000000</v>
          </cell>
        </row>
        <row r="996">
          <cell r="Q996">
            <v>-225000000</v>
          </cell>
          <cell r="R996">
            <v>-225000000</v>
          </cell>
          <cell r="S996">
            <v>-225000000</v>
          </cell>
          <cell r="T996">
            <v>-225000000</v>
          </cell>
        </row>
        <row r="997">
          <cell r="Q997">
            <v>-25000000</v>
          </cell>
          <cell r="R997">
            <v>-25000000</v>
          </cell>
          <cell r="S997">
            <v>-25000000</v>
          </cell>
          <cell r="T997">
            <v>-25000000</v>
          </cell>
        </row>
        <row r="998">
          <cell r="Q998">
            <v>-260000000</v>
          </cell>
          <cell r="R998">
            <v>-260000000</v>
          </cell>
          <cell r="S998">
            <v>-260000000</v>
          </cell>
          <cell r="T998">
            <v>-260000000</v>
          </cell>
        </row>
        <row r="999">
          <cell r="Q999">
            <v>-40000000</v>
          </cell>
          <cell r="R999">
            <v>-40000000</v>
          </cell>
          <cell r="S999">
            <v>-40000000</v>
          </cell>
          <cell r="T999">
            <v>0</v>
          </cell>
        </row>
        <row r="1000">
          <cell r="Q1000">
            <v>-138460000</v>
          </cell>
          <cell r="R1000">
            <v>-138460000</v>
          </cell>
          <cell r="S1000">
            <v>-138460000</v>
          </cell>
          <cell r="T1000">
            <v>-138460000</v>
          </cell>
        </row>
        <row r="1001">
          <cell r="Q1001">
            <v>-23400000</v>
          </cell>
          <cell r="R1001">
            <v>-23400000</v>
          </cell>
          <cell r="S1001">
            <v>-23400000</v>
          </cell>
          <cell r="T1001">
            <v>-23400000</v>
          </cell>
        </row>
        <row r="1002">
          <cell r="Q1002">
            <v>-150000000</v>
          </cell>
          <cell r="R1002">
            <v>-150000000</v>
          </cell>
          <cell r="S1002">
            <v>-150000000</v>
          </cell>
          <cell r="T1002">
            <v>-150000000</v>
          </cell>
        </row>
        <row r="1003">
          <cell r="Q1003">
            <v>0</v>
          </cell>
          <cell r="R1003">
            <v>0</v>
          </cell>
          <cell r="S1003">
            <v>0</v>
          </cell>
          <cell r="T1003">
            <v>0</v>
          </cell>
        </row>
        <row r="1004">
          <cell r="T1004">
            <v>-80250000</v>
          </cell>
        </row>
        <row r="1005">
          <cell r="T1005">
            <v>-200000000</v>
          </cell>
        </row>
        <row r="1006">
          <cell r="Q1006">
            <v>0</v>
          </cell>
          <cell r="R1006">
            <v>0</v>
          </cell>
          <cell r="S1006">
            <v>0</v>
          </cell>
          <cell r="T1006">
            <v>0</v>
          </cell>
        </row>
        <row r="1007">
          <cell r="T1007">
            <v>-431100</v>
          </cell>
        </row>
        <row r="1008">
          <cell r="T1008">
            <v>-1458300</v>
          </cell>
        </row>
        <row r="1009">
          <cell r="Q1009">
            <v>0</v>
          </cell>
          <cell r="R1009">
            <v>0</v>
          </cell>
          <cell r="S1009">
            <v>0</v>
          </cell>
          <cell r="T1009">
            <v>0</v>
          </cell>
        </row>
        <row r="1010">
          <cell r="Q1010">
            <v>0</v>
          </cell>
          <cell r="R1010">
            <v>0</v>
          </cell>
          <cell r="S1010">
            <v>0</v>
          </cell>
          <cell r="T1010">
            <v>0</v>
          </cell>
        </row>
        <row r="1011">
          <cell r="Q1011">
            <v>0</v>
          </cell>
          <cell r="R1011">
            <v>0</v>
          </cell>
          <cell r="S1011">
            <v>0</v>
          </cell>
          <cell r="T1011">
            <v>0</v>
          </cell>
        </row>
        <row r="1012">
          <cell r="Q1012">
            <v>0</v>
          </cell>
          <cell r="R1012">
            <v>0</v>
          </cell>
          <cell r="S1012">
            <v>0</v>
          </cell>
          <cell r="T1012">
            <v>0</v>
          </cell>
        </row>
        <row r="1013">
          <cell r="Q1013">
            <v>0</v>
          </cell>
          <cell r="R1013">
            <v>0</v>
          </cell>
          <cell r="S1013">
            <v>0</v>
          </cell>
          <cell r="T1013">
            <v>0</v>
          </cell>
        </row>
        <row r="1014">
          <cell r="Q1014">
            <v>16907.33</v>
          </cell>
          <cell r="R1014">
            <v>15699.66</v>
          </cell>
          <cell r="S1014">
            <v>14491.99</v>
          </cell>
          <cell r="T1014">
            <v>13284.32</v>
          </cell>
        </row>
        <row r="1015">
          <cell r="Q1015">
            <v>-1125000</v>
          </cell>
          <cell r="R1015">
            <v>-912500</v>
          </cell>
          <cell r="S1015">
            <v>-912500</v>
          </cell>
          <cell r="T1015">
            <v>-1475000</v>
          </cell>
        </row>
        <row r="1016">
          <cell r="Q1016">
            <v>0</v>
          </cell>
          <cell r="R1016">
            <v>0</v>
          </cell>
          <cell r="S1016">
            <v>0</v>
          </cell>
          <cell r="T1016">
            <v>0</v>
          </cell>
        </row>
        <row r="1017">
          <cell r="Q1017">
            <v>-31873025.36</v>
          </cell>
          <cell r="R1017">
            <v>-31873025.36</v>
          </cell>
          <cell r="S1017">
            <v>-31873025.36</v>
          </cell>
          <cell r="T1017">
            <v>-32315807.58</v>
          </cell>
        </row>
        <row r="1018">
          <cell r="Q1018">
            <v>-75000</v>
          </cell>
          <cell r="R1018">
            <v>-75000</v>
          </cell>
          <cell r="S1018">
            <v>-75000</v>
          </cell>
          <cell r="T1018">
            <v>-75000</v>
          </cell>
        </row>
        <row r="1019">
          <cell r="Q1019">
            <v>-1471645.26</v>
          </cell>
          <cell r="R1019">
            <v>-1471645.26</v>
          </cell>
          <cell r="S1019">
            <v>-1471645.26</v>
          </cell>
          <cell r="T1019">
            <v>-1499216.5</v>
          </cell>
        </row>
        <row r="1020">
          <cell r="Q1020">
            <v>-132020.75</v>
          </cell>
          <cell r="R1020">
            <v>-132020.75</v>
          </cell>
          <cell r="S1020">
            <v>-129471.05</v>
          </cell>
          <cell r="T1020">
            <v>-129471.05</v>
          </cell>
        </row>
        <row r="1021">
          <cell r="Q1021">
            <v>-8761.45</v>
          </cell>
          <cell r="R1021">
            <v>-8761.45</v>
          </cell>
          <cell r="S1021">
            <v>-8761.45</v>
          </cell>
          <cell r="T1021">
            <v>-8761.45</v>
          </cell>
        </row>
        <row r="1022">
          <cell r="Q1022">
            <v>-15000</v>
          </cell>
          <cell r="R1022">
            <v>-15000</v>
          </cell>
          <cell r="S1022">
            <v>-15000</v>
          </cell>
          <cell r="T1022">
            <v>-15000</v>
          </cell>
        </row>
        <row r="1023">
          <cell r="Q1023">
            <v>-60027.26</v>
          </cell>
          <cell r="R1023">
            <v>-60027.26</v>
          </cell>
          <cell r="S1023">
            <v>-60027.26</v>
          </cell>
          <cell r="T1023">
            <v>-58618.63</v>
          </cell>
        </row>
        <row r="1024">
          <cell r="Q1024">
            <v>0</v>
          </cell>
          <cell r="R1024">
            <v>0</v>
          </cell>
          <cell r="S1024">
            <v>0</v>
          </cell>
          <cell r="T1024">
            <v>0</v>
          </cell>
        </row>
        <row r="1025">
          <cell r="Q1025">
            <v>-341136.66</v>
          </cell>
          <cell r="R1025">
            <v>-341136.66</v>
          </cell>
          <cell r="S1025">
            <v>-341136.66</v>
          </cell>
          <cell r="T1025">
            <v>-341045.91</v>
          </cell>
        </row>
        <row r="1026">
          <cell r="Q1026">
            <v>-141634.19</v>
          </cell>
          <cell r="R1026">
            <v>-141634.19</v>
          </cell>
          <cell r="S1026">
            <v>-141634.19</v>
          </cell>
          <cell r="T1026">
            <v>-141634.19</v>
          </cell>
        </row>
        <row r="1027">
          <cell r="Q1027">
            <v>-140000</v>
          </cell>
          <cell r="R1027">
            <v>-140000</v>
          </cell>
          <cell r="S1027">
            <v>-140000</v>
          </cell>
          <cell r="T1027">
            <v>-140000</v>
          </cell>
        </row>
        <row r="1028">
          <cell r="Q1028">
            <v>-20000</v>
          </cell>
          <cell r="R1028">
            <v>-20000</v>
          </cell>
          <cell r="S1028">
            <v>-20000</v>
          </cell>
          <cell r="T1028">
            <v>-20000</v>
          </cell>
        </row>
        <row r="1029">
          <cell r="Q1029">
            <v>0</v>
          </cell>
          <cell r="R1029">
            <v>0</v>
          </cell>
          <cell r="S1029">
            <v>0</v>
          </cell>
          <cell r="T1029">
            <v>0</v>
          </cell>
        </row>
        <row r="1030">
          <cell r="Q1030">
            <v>-1451218.87</v>
          </cell>
          <cell r="R1030">
            <v>-1528011.81</v>
          </cell>
          <cell r="S1030">
            <v>-1528011.81</v>
          </cell>
          <cell r="T1030">
            <v>-1451218.87</v>
          </cell>
        </row>
        <row r="1031">
          <cell r="Q1031">
            <v>-530050</v>
          </cell>
          <cell r="R1031">
            <v>-530050</v>
          </cell>
          <cell r="S1031">
            <v>-530050</v>
          </cell>
          <cell r="T1031">
            <v>-530050</v>
          </cell>
        </row>
        <row r="1032">
          <cell r="Q1032">
            <v>-305246.25</v>
          </cell>
          <cell r="R1032">
            <v>-307636</v>
          </cell>
          <cell r="S1032">
            <v>-307636</v>
          </cell>
          <cell r="T1032">
            <v>-307636</v>
          </cell>
        </row>
        <row r="1033">
          <cell r="Q1033">
            <v>-1022339</v>
          </cell>
          <cell r="R1033">
            <v>-1030343</v>
          </cell>
          <cell r="S1033">
            <v>-1030343</v>
          </cell>
          <cell r="T1033">
            <v>-1030343</v>
          </cell>
        </row>
        <row r="1034">
          <cell r="Q1034">
            <v>-632180.5</v>
          </cell>
          <cell r="R1034">
            <v>-637130</v>
          </cell>
          <cell r="S1034">
            <v>-637130</v>
          </cell>
          <cell r="T1034">
            <v>-637130</v>
          </cell>
        </row>
        <row r="1035">
          <cell r="Q1035">
            <v>-914480.43</v>
          </cell>
          <cell r="R1035">
            <v>-914480.43</v>
          </cell>
          <cell r="S1035">
            <v>-921534.43</v>
          </cell>
          <cell r="T1035">
            <v>-915481.96</v>
          </cell>
        </row>
        <row r="1036">
          <cell r="Q1036">
            <v>0</v>
          </cell>
          <cell r="R1036">
            <v>0</v>
          </cell>
          <cell r="S1036">
            <v>0</v>
          </cell>
          <cell r="T1036">
            <v>0</v>
          </cell>
        </row>
        <row r="1037">
          <cell r="Q1037">
            <v>0</v>
          </cell>
          <cell r="R1037">
            <v>0</v>
          </cell>
          <cell r="S1037">
            <v>0</v>
          </cell>
          <cell r="T1037">
            <v>0</v>
          </cell>
        </row>
        <row r="1038">
          <cell r="Q1038">
            <v>0</v>
          </cell>
          <cell r="R1038">
            <v>0</v>
          </cell>
          <cell r="S1038">
            <v>0</v>
          </cell>
          <cell r="T1038">
            <v>0</v>
          </cell>
        </row>
        <row r="1039">
          <cell r="Q1039">
            <v>0</v>
          </cell>
          <cell r="R1039">
            <v>0</v>
          </cell>
          <cell r="S1039">
            <v>0</v>
          </cell>
          <cell r="T1039">
            <v>0</v>
          </cell>
        </row>
        <row r="1040">
          <cell r="Q1040">
            <v>0</v>
          </cell>
          <cell r="R1040">
            <v>0</v>
          </cell>
          <cell r="S1040">
            <v>0</v>
          </cell>
          <cell r="T1040">
            <v>0</v>
          </cell>
        </row>
        <row r="1041">
          <cell r="Q1041">
            <v>0</v>
          </cell>
          <cell r="R1041">
            <v>-250000</v>
          </cell>
          <cell r="S1041">
            <v>0</v>
          </cell>
          <cell r="T1041">
            <v>0</v>
          </cell>
        </row>
        <row r="1042">
          <cell r="Q1042">
            <v>-9330000</v>
          </cell>
          <cell r="R1042">
            <v>-2000000</v>
          </cell>
          <cell r="S1042">
            <v>0</v>
          </cell>
          <cell r="T1042">
            <v>0</v>
          </cell>
        </row>
        <row r="1043">
          <cell r="Q1043">
            <v>0</v>
          </cell>
          <cell r="R1043">
            <v>0</v>
          </cell>
          <cell r="S1043">
            <v>0</v>
          </cell>
          <cell r="T1043">
            <v>0</v>
          </cell>
        </row>
        <row r="1044">
          <cell r="Q1044">
            <v>0</v>
          </cell>
          <cell r="R1044">
            <v>0</v>
          </cell>
          <cell r="S1044">
            <v>0</v>
          </cell>
          <cell r="T1044">
            <v>0</v>
          </cell>
        </row>
        <row r="1045">
          <cell r="Q1045">
            <v>0</v>
          </cell>
          <cell r="R1045">
            <v>0</v>
          </cell>
          <cell r="S1045">
            <v>0</v>
          </cell>
          <cell r="T1045">
            <v>0</v>
          </cell>
        </row>
        <row r="1047">
          <cell r="Q1047">
            <v>0</v>
          </cell>
          <cell r="R1047">
            <v>0</v>
          </cell>
          <cell r="S1047">
            <v>0</v>
          </cell>
          <cell r="T1047">
            <v>0</v>
          </cell>
        </row>
        <row r="1048">
          <cell r="Q1048">
            <v>0</v>
          </cell>
          <cell r="R1048">
            <v>0</v>
          </cell>
          <cell r="S1048">
            <v>0</v>
          </cell>
          <cell r="T1048">
            <v>0</v>
          </cell>
        </row>
        <row r="1049">
          <cell r="Q1049">
            <v>0</v>
          </cell>
          <cell r="R1049">
            <v>0</v>
          </cell>
          <cell r="S1049">
            <v>0</v>
          </cell>
          <cell r="T1049">
            <v>0</v>
          </cell>
        </row>
        <row r="1050">
          <cell r="Q1050">
            <v>0</v>
          </cell>
          <cell r="R1050">
            <v>0</v>
          </cell>
          <cell r="S1050">
            <v>0</v>
          </cell>
          <cell r="T1050">
            <v>0</v>
          </cell>
        </row>
        <row r="1051">
          <cell r="Q1051">
            <v>0</v>
          </cell>
          <cell r="R1051">
            <v>0</v>
          </cell>
          <cell r="S1051">
            <v>0</v>
          </cell>
          <cell r="T1051">
            <v>0</v>
          </cell>
        </row>
        <row r="1052">
          <cell r="Q1052">
            <v>0</v>
          </cell>
          <cell r="R1052">
            <v>0</v>
          </cell>
          <cell r="S1052">
            <v>0</v>
          </cell>
          <cell r="T1052">
            <v>0</v>
          </cell>
        </row>
        <row r="1053">
          <cell r="Q1053">
            <v>0</v>
          </cell>
          <cell r="R1053">
            <v>0</v>
          </cell>
          <cell r="S1053">
            <v>0</v>
          </cell>
          <cell r="T1053">
            <v>0</v>
          </cell>
        </row>
        <row r="1054">
          <cell r="Q1054">
            <v>0</v>
          </cell>
          <cell r="R1054">
            <v>0</v>
          </cell>
          <cell r="S1054">
            <v>0</v>
          </cell>
          <cell r="T1054">
            <v>0</v>
          </cell>
        </row>
        <row r="1055">
          <cell r="Q1055">
            <v>-3427082.05</v>
          </cell>
          <cell r="R1055">
            <v>-2922887.05</v>
          </cell>
          <cell r="S1055">
            <v>-3305106.24</v>
          </cell>
          <cell r="T1055">
            <v>-3313385.05</v>
          </cell>
        </row>
        <row r="1056">
          <cell r="Q1056">
            <v>-6971750.07</v>
          </cell>
          <cell r="R1056">
            <v>-3819611.43</v>
          </cell>
          <cell r="S1056">
            <v>-4362291.74</v>
          </cell>
          <cell r="T1056">
            <v>-5692441.06</v>
          </cell>
        </row>
        <row r="1057">
          <cell r="Q1057">
            <v>-734148.67</v>
          </cell>
          <cell r="R1057">
            <v>-1120076.66</v>
          </cell>
          <cell r="S1057">
            <v>-1495650.08</v>
          </cell>
          <cell r="T1057">
            <v>-363227.21</v>
          </cell>
        </row>
        <row r="1058">
          <cell r="Q1058">
            <v>-3307266</v>
          </cell>
          <cell r="R1058">
            <v>-3361224</v>
          </cell>
          <cell r="S1058">
            <v>-3438420</v>
          </cell>
          <cell r="T1058">
            <v>-3348425</v>
          </cell>
        </row>
        <row r="1059">
          <cell r="Q1059">
            <v>-11104733.12</v>
          </cell>
          <cell r="R1059">
            <v>-11413540.63</v>
          </cell>
          <cell r="S1059">
            <v>-6510305.54</v>
          </cell>
          <cell r="T1059">
            <v>-5479897.51</v>
          </cell>
        </row>
        <row r="1060">
          <cell r="Q1060">
            <v>-12727415.16</v>
          </cell>
          <cell r="R1060">
            <v>-9770567.86</v>
          </cell>
          <cell r="S1060">
            <v>-16261245.36</v>
          </cell>
          <cell r="T1060">
            <v>-24511517.4</v>
          </cell>
        </row>
        <row r="1061">
          <cell r="Q1061">
            <v>-1690953.58</v>
          </cell>
          <cell r="R1061">
            <v>-10299.41</v>
          </cell>
          <cell r="S1061">
            <v>-10679.41</v>
          </cell>
          <cell r="T1061">
            <v>-25008.13</v>
          </cell>
        </row>
        <row r="1062">
          <cell r="Q1062">
            <v>-26552128.91</v>
          </cell>
          <cell r="R1062">
            <v>-27459818.19</v>
          </cell>
          <cell r="S1062">
            <v>-28185127.87</v>
          </cell>
          <cell r="T1062">
            <v>-25455779.13</v>
          </cell>
        </row>
        <row r="1063">
          <cell r="Q1063">
            <v>-171009.14</v>
          </cell>
          <cell r="R1063">
            <v>-146020.71</v>
          </cell>
          <cell r="S1063">
            <v>-137546.72</v>
          </cell>
          <cell r="T1063">
            <v>-152576.69</v>
          </cell>
        </row>
        <row r="1065">
          <cell r="Q1065">
            <v>-176019.76</v>
          </cell>
          <cell r="R1065">
            <v>-176019.76</v>
          </cell>
          <cell r="S1065">
            <v>-253031</v>
          </cell>
          <cell r="T1065">
            <v>-176019.76</v>
          </cell>
        </row>
        <row r="1066">
          <cell r="Q1066">
            <v>-49409.61</v>
          </cell>
          <cell r="R1066">
            <v>-57534.47</v>
          </cell>
          <cell r="S1066">
            <v>-62051.03</v>
          </cell>
          <cell r="T1066">
            <v>-84021.54</v>
          </cell>
        </row>
        <row r="1067">
          <cell r="Q1067">
            <v>-11734.42</v>
          </cell>
          <cell r="R1067">
            <v>-12589.88</v>
          </cell>
          <cell r="S1067">
            <v>-18558.58</v>
          </cell>
          <cell r="T1067">
            <v>-3910.46</v>
          </cell>
        </row>
        <row r="1068">
          <cell r="Q1068">
            <v>-386.92</v>
          </cell>
          <cell r="R1068">
            <v>-386.92</v>
          </cell>
          <cell r="S1068">
            <v>-386.92</v>
          </cell>
          <cell r="T1068">
            <v>-386.92</v>
          </cell>
        </row>
        <row r="1069">
          <cell r="Q1069">
            <v>0</v>
          </cell>
          <cell r="R1069">
            <v>0</v>
          </cell>
          <cell r="S1069">
            <v>0</v>
          </cell>
          <cell r="T1069">
            <v>0</v>
          </cell>
        </row>
        <row r="1070">
          <cell r="Q1070">
            <v>-182829.27</v>
          </cell>
          <cell r="R1070">
            <v>-17186.65</v>
          </cell>
          <cell r="S1070">
            <v>134246.04</v>
          </cell>
          <cell r="T1070">
            <v>134387.28</v>
          </cell>
        </row>
        <row r="1071">
          <cell r="Q1071">
            <v>0</v>
          </cell>
          <cell r="R1071">
            <v>733255.82</v>
          </cell>
          <cell r="S1071">
            <v>1132675.19</v>
          </cell>
          <cell r="T1071">
            <v>0</v>
          </cell>
        </row>
        <row r="1072">
          <cell r="Q1072">
            <v>0</v>
          </cell>
          <cell r="R1072">
            <v>0</v>
          </cell>
          <cell r="S1072">
            <v>0</v>
          </cell>
          <cell r="T1072">
            <v>0</v>
          </cell>
        </row>
        <row r="1073">
          <cell r="Q1073">
            <v>-639100.06</v>
          </cell>
          <cell r="R1073">
            <v>-618080.13</v>
          </cell>
          <cell r="S1073">
            <v>-468304.26</v>
          </cell>
          <cell r="T1073">
            <v>-743560.13</v>
          </cell>
        </row>
        <row r="1074">
          <cell r="Q1074">
            <v>-3355177.32</v>
          </cell>
          <cell r="R1074">
            <v>-3778765.82</v>
          </cell>
          <cell r="S1074">
            <v>-3673239.55</v>
          </cell>
          <cell r="T1074">
            <v>-4181209.27</v>
          </cell>
        </row>
        <row r="1075">
          <cell r="Q1075">
            <v>-36996994.1</v>
          </cell>
          <cell r="R1075">
            <v>-39669308.15</v>
          </cell>
          <cell r="S1075">
            <v>-57713774.68</v>
          </cell>
          <cell r="T1075">
            <v>-67911237.45</v>
          </cell>
        </row>
        <row r="1076">
          <cell r="Q1076">
            <v>-1685.02</v>
          </cell>
          <cell r="R1076">
            <v>-1353.82</v>
          </cell>
          <cell r="S1076">
            <v>-1675.79</v>
          </cell>
          <cell r="T1076">
            <v>-1353.82</v>
          </cell>
        </row>
        <row r="1077">
          <cell r="Q1077">
            <v>-3256.62</v>
          </cell>
          <cell r="R1077">
            <v>0</v>
          </cell>
          <cell r="S1077">
            <v>0</v>
          </cell>
          <cell r="T1077">
            <v>0</v>
          </cell>
        </row>
        <row r="1078">
          <cell r="Q1078">
            <v>0</v>
          </cell>
          <cell r="R1078">
            <v>0</v>
          </cell>
          <cell r="S1078">
            <v>0</v>
          </cell>
          <cell r="T1078">
            <v>0</v>
          </cell>
        </row>
        <row r="1079">
          <cell r="Q1079">
            <v>-236975</v>
          </cell>
          <cell r="R1079">
            <v>-291435</v>
          </cell>
          <cell r="S1079">
            <v>-364745</v>
          </cell>
          <cell r="T1079">
            <v>-92570</v>
          </cell>
        </row>
        <row r="1080">
          <cell r="Q1080">
            <v>0</v>
          </cell>
          <cell r="R1080">
            <v>0</v>
          </cell>
          <cell r="S1080">
            <v>0</v>
          </cell>
          <cell r="T1080">
            <v>0</v>
          </cell>
        </row>
        <row r="1081">
          <cell r="Q1081">
            <v>50</v>
          </cell>
          <cell r="R1081">
            <v>0</v>
          </cell>
          <cell r="S1081">
            <v>0</v>
          </cell>
          <cell r="T1081">
            <v>0</v>
          </cell>
        </row>
        <row r="1082">
          <cell r="Q1082">
            <v>0</v>
          </cell>
          <cell r="R1082">
            <v>0</v>
          </cell>
          <cell r="S1082">
            <v>0</v>
          </cell>
          <cell r="T1082">
            <v>0</v>
          </cell>
        </row>
        <row r="1083">
          <cell r="Q1083">
            <v>0</v>
          </cell>
          <cell r="R1083">
            <v>0</v>
          </cell>
          <cell r="S1083">
            <v>0</v>
          </cell>
          <cell r="T1083">
            <v>0</v>
          </cell>
        </row>
        <row r="1084">
          <cell r="Q1084">
            <v>0</v>
          </cell>
          <cell r="R1084">
            <v>0</v>
          </cell>
          <cell r="S1084">
            <v>0</v>
          </cell>
          <cell r="T1084">
            <v>0</v>
          </cell>
        </row>
        <row r="1085">
          <cell r="Q1085">
            <v>-7155458.94</v>
          </cell>
          <cell r="R1085">
            <v>-8074800.98</v>
          </cell>
          <cell r="S1085">
            <v>-8738659.74</v>
          </cell>
          <cell r="T1085">
            <v>-7744277</v>
          </cell>
        </row>
        <row r="1086">
          <cell r="Q1086">
            <v>0</v>
          </cell>
          <cell r="R1086">
            <v>0</v>
          </cell>
          <cell r="S1086">
            <v>0</v>
          </cell>
          <cell r="T1086">
            <v>0</v>
          </cell>
        </row>
        <row r="1087">
          <cell r="Q1087">
            <v>0</v>
          </cell>
          <cell r="R1087">
            <v>0</v>
          </cell>
          <cell r="S1087">
            <v>0</v>
          </cell>
          <cell r="T1087">
            <v>0</v>
          </cell>
        </row>
        <row r="1088">
          <cell r="Q1088">
            <v>0</v>
          </cell>
          <cell r="R1088">
            <v>0</v>
          </cell>
          <cell r="S1088">
            <v>0</v>
          </cell>
          <cell r="T1088">
            <v>0</v>
          </cell>
        </row>
        <row r="1089">
          <cell r="Q1089">
            <v>0</v>
          </cell>
          <cell r="R1089">
            <v>0</v>
          </cell>
          <cell r="S1089">
            <v>0</v>
          </cell>
          <cell r="T1089">
            <v>0</v>
          </cell>
        </row>
        <row r="1090">
          <cell r="Q1090">
            <v>0</v>
          </cell>
          <cell r="R1090">
            <v>0</v>
          </cell>
          <cell r="S1090">
            <v>0</v>
          </cell>
          <cell r="T1090">
            <v>0</v>
          </cell>
        </row>
        <row r="1091">
          <cell r="Q1091">
            <v>0</v>
          </cell>
          <cell r="R1091">
            <v>0</v>
          </cell>
          <cell r="S1091">
            <v>0</v>
          </cell>
          <cell r="T1091">
            <v>0</v>
          </cell>
        </row>
        <row r="1092">
          <cell r="Q1092">
            <v>0</v>
          </cell>
          <cell r="R1092">
            <v>0</v>
          </cell>
          <cell r="S1092">
            <v>0</v>
          </cell>
          <cell r="T1092">
            <v>0</v>
          </cell>
        </row>
        <row r="1093">
          <cell r="Q1093">
            <v>0</v>
          </cell>
          <cell r="R1093">
            <v>0</v>
          </cell>
          <cell r="S1093">
            <v>0</v>
          </cell>
          <cell r="T1093">
            <v>0</v>
          </cell>
        </row>
        <row r="1094">
          <cell r="Q1094">
            <v>-1958850</v>
          </cell>
          <cell r="R1094">
            <v>-2471614.91</v>
          </cell>
          <cell r="S1094">
            <v>-2935952.51</v>
          </cell>
          <cell r="T1094">
            <v>-3091688</v>
          </cell>
        </row>
        <row r="1095">
          <cell r="Q1095">
            <v>0</v>
          </cell>
          <cell r="R1095">
            <v>0</v>
          </cell>
          <cell r="S1095">
            <v>0</v>
          </cell>
          <cell r="T1095">
            <v>0</v>
          </cell>
        </row>
        <row r="1096">
          <cell r="Q1096">
            <v>-18576151.01</v>
          </cell>
          <cell r="R1096">
            <v>-19801345.96</v>
          </cell>
          <cell r="S1096">
            <v>-26427913.71</v>
          </cell>
          <cell r="T1096">
            <v>-36034934.59</v>
          </cell>
        </row>
        <row r="1097">
          <cell r="Q1097">
            <v>0</v>
          </cell>
          <cell r="R1097">
            <v>0</v>
          </cell>
          <cell r="S1097">
            <v>0</v>
          </cell>
          <cell r="T1097">
            <v>0</v>
          </cell>
        </row>
        <row r="1106">
          <cell r="Q1106">
            <v>-2644809.08</v>
          </cell>
          <cell r="R1106">
            <v>-3165001.86</v>
          </cell>
          <cell r="S1106">
            <v>-2961651.93</v>
          </cell>
          <cell r="T1106">
            <v>-3705847.36</v>
          </cell>
        </row>
        <row r="1107">
          <cell r="Q1107">
            <v>-260060.97</v>
          </cell>
          <cell r="R1107">
            <v>-746641.37</v>
          </cell>
          <cell r="S1107">
            <v>-885410.29</v>
          </cell>
          <cell r="T1107">
            <v>-1237191.98</v>
          </cell>
        </row>
        <row r="1111">
          <cell r="Q1111">
            <v>187.07</v>
          </cell>
          <cell r="R1111">
            <v>-59.6</v>
          </cell>
          <cell r="S1111">
            <v>191.16</v>
          </cell>
          <cell r="T1111">
            <v>-59.6</v>
          </cell>
        </row>
        <row r="1112">
          <cell r="Q1112">
            <v>-201242.5</v>
          </cell>
          <cell r="R1112">
            <v>-201242.5</v>
          </cell>
          <cell r="S1112">
            <v>-201242.5</v>
          </cell>
          <cell r="T1112">
            <v>-200000</v>
          </cell>
        </row>
        <row r="1113">
          <cell r="Q1113">
            <v>-204947.22</v>
          </cell>
          <cell r="R1113">
            <v>-203011.17</v>
          </cell>
          <cell r="S1113">
            <v>-210724.8</v>
          </cell>
          <cell r="T1113">
            <v>-254303.85</v>
          </cell>
        </row>
        <row r="1114">
          <cell r="Q1114">
            <v>-16763019.72</v>
          </cell>
          <cell r="R1114">
            <v>-13694616.21</v>
          </cell>
          <cell r="S1114">
            <v>-13418513.25</v>
          </cell>
          <cell r="T1114">
            <v>-18231892.8</v>
          </cell>
        </row>
        <row r="1115">
          <cell r="Q1115">
            <v>-1806064.93</v>
          </cell>
          <cell r="R1115">
            <v>-1743749.83</v>
          </cell>
          <cell r="S1115">
            <v>-1704599.12</v>
          </cell>
          <cell r="T1115">
            <v>-1659968.74</v>
          </cell>
        </row>
        <row r="1116">
          <cell r="Q1116">
            <v>-88403.2</v>
          </cell>
          <cell r="R1116">
            <v>-1606085.36</v>
          </cell>
          <cell r="S1116">
            <v>-2975105.16</v>
          </cell>
          <cell r="T1116">
            <v>-4281065.39</v>
          </cell>
        </row>
        <row r="1118">
          <cell r="Q1118">
            <v>-16885.48</v>
          </cell>
          <cell r="R1118">
            <v>-41222.48</v>
          </cell>
          <cell r="S1118">
            <v>3219.63</v>
          </cell>
          <cell r="T1118">
            <v>-5748.95</v>
          </cell>
        </row>
        <row r="1119">
          <cell r="Q1119">
            <v>-38256.37</v>
          </cell>
          <cell r="R1119">
            <v>-47237.8</v>
          </cell>
          <cell r="S1119">
            <v>-41166.01</v>
          </cell>
          <cell r="T1119">
            <v>-39435.88</v>
          </cell>
        </row>
        <row r="1120">
          <cell r="Q1120">
            <v>-22968.82</v>
          </cell>
          <cell r="R1120">
            <v>-22968.82</v>
          </cell>
          <cell r="S1120">
            <v>-22968.82</v>
          </cell>
          <cell r="T1120">
            <v>-22968.82</v>
          </cell>
        </row>
        <row r="1121">
          <cell r="Q1121">
            <v>-17201.98</v>
          </cell>
          <cell r="R1121">
            <v>-15427.19</v>
          </cell>
          <cell r="S1121">
            <v>-15310.19</v>
          </cell>
          <cell r="T1121">
            <v>-15314.19</v>
          </cell>
        </row>
        <row r="1122">
          <cell r="Q1122">
            <v>-339750.73</v>
          </cell>
          <cell r="R1122">
            <v>-62630.22</v>
          </cell>
          <cell r="S1122">
            <v>-63774.18</v>
          </cell>
          <cell r="T1122">
            <v>-64922.46</v>
          </cell>
        </row>
        <row r="1123">
          <cell r="Q1123">
            <v>-15981.42</v>
          </cell>
          <cell r="R1123">
            <v>-3676.61</v>
          </cell>
          <cell r="S1123">
            <v>-3947.01</v>
          </cell>
          <cell r="T1123">
            <v>-3806.36</v>
          </cell>
        </row>
        <row r="1124">
          <cell r="R1124">
            <v>1.19</v>
          </cell>
          <cell r="S1124">
            <v>5.95</v>
          </cell>
          <cell r="T1124">
            <v>14.76</v>
          </cell>
        </row>
        <row r="1125">
          <cell r="Q1125">
            <v>3889.48</v>
          </cell>
          <cell r="R1125">
            <v>5120.56</v>
          </cell>
          <cell r="S1125">
            <v>3427.14</v>
          </cell>
          <cell r="T1125">
            <v>3289.24</v>
          </cell>
        </row>
        <row r="1126">
          <cell r="Q1126">
            <v>0</v>
          </cell>
          <cell r="R1126">
            <v>0</v>
          </cell>
          <cell r="S1126">
            <v>0</v>
          </cell>
          <cell r="T1126">
            <v>0</v>
          </cell>
        </row>
        <row r="1127">
          <cell r="Q1127">
            <v>0</v>
          </cell>
          <cell r="R1127">
            <v>0</v>
          </cell>
          <cell r="S1127">
            <v>0</v>
          </cell>
          <cell r="T1127">
            <v>0</v>
          </cell>
        </row>
        <row r="1128">
          <cell r="Q1128">
            <v>0</v>
          </cell>
          <cell r="R1128">
            <v>0</v>
          </cell>
          <cell r="S1128">
            <v>0</v>
          </cell>
          <cell r="T1128">
            <v>0</v>
          </cell>
        </row>
        <row r="1129">
          <cell r="Q1129">
            <v>0</v>
          </cell>
          <cell r="R1129">
            <v>0</v>
          </cell>
          <cell r="S1129">
            <v>0</v>
          </cell>
          <cell r="T1129">
            <v>0</v>
          </cell>
        </row>
        <row r="1130">
          <cell r="Q1130">
            <v>0</v>
          </cell>
          <cell r="R1130">
            <v>0</v>
          </cell>
          <cell r="S1130">
            <v>0</v>
          </cell>
          <cell r="T1130">
            <v>0</v>
          </cell>
        </row>
        <row r="1131">
          <cell r="Q1131">
            <v>-396.93</v>
          </cell>
          <cell r="R1131">
            <v>-396.93</v>
          </cell>
          <cell r="S1131">
            <v>-396.93</v>
          </cell>
          <cell r="T1131">
            <v>0</v>
          </cell>
        </row>
        <row r="1132">
          <cell r="Q1132">
            <v>0</v>
          </cell>
          <cell r="R1132">
            <v>-932.46</v>
          </cell>
          <cell r="S1132">
            <v>-683.71</v>
          </cell>
          <cell r="T1132">
            <v>0</v>
          </cell>
        </row>
        <row r="1133">
          <cell r="Q1133">
            <v>11227.23</v>
          </cell>
          <cell r="R1133">
            <v>4275.88</v>
          </cell>
          <cell r="S1133">
            <v>14580.19</v>
          </cell>
          <cell r="T1133">
            <v>10881.55</v>
          </cell>
        </row>
        <row r="1134">
          <cell r="Q1134">
            <v>-11230.33</v>
          </cell>
          <cell r="R1134">
            <v>-9864.61</v>
          </cell>
          <cell r="S1134">
            <v>-72742.08</v>
          </cell>
          <cell r="T1134">
            <v>-1702.53</v>
          </cell>
        </row>
        <row r="1135">
          <cell r="Q1135">
            <v>0</v>
          </cell>
          <cell r="R1135">
            <v>0</v>
          </cell>
          <cell r="S1135">
            <v>0</v>
          </cell>
          <cell r="T1135">
            <v>0</v>
          </cell>
        </row>
        <row r="1136">
          <cell r="Q1136">
            <v>-3922.66</v>
          </cell>
          <cell r="R1136">
            <v>-4872.72</v>
          </cell>
          <cell r="S1136">
            <v>-5802.06</v>
          </cell>
          <cell r="T1136">
            <v>-6731.4</v>
          </cell>
        </row>
        <row r="1137">
          <cell r="Q1137">
            <v>0</v>
          </cell>
          <cell r="R1137">
            <v>0</v>
          </cell>
          <cell r="S1137">
            <v>-11318.85</v>
          </cell>
          <cell r="T1137">
            <v>-50.4</v>
          </cell>
        </row>
        <row r="1138">
          <cell r="Q1138">
            <v>-2000</v>
          </cell>
          <cell r="R1138">
            <v>-2000</v>
          </cell>
          <cell r="S1138">
            <v>-2000</v>
          </cell>
          <cell r="T1138">
            <v>-2000</v>
          </cell>
        </row>
        <row r="1139">
          <cell r="Q1139">
            <v>-826786.86</v>
          </cell>
          <cell r="R1139">
            <v>-852038.02</v>
          </cell>
          <cell r="S1139">
            <v>-866722.91</v>
          </cell>
          <cell r="T1139">
            <v>-978083.62</v>
          </cell>
        </row>
        <row r="1140">
          <cell r="Q1140">
            <v>0</v>
          </cell>
          <cell r="R1140">
            <v>0</v>
          </cell>
          <cell r="S1140">
            <v>0</v>
          </cell>
          <cell r="T1140">
            <v>0</v>
          </cell>
        </row>
        <row r="1141">
          <cell r="Q1141">
            <v>0</v>
          </cell>
          <cell r="R1141">
            <v>0</v>
          </cell>
          <cell r="S1141">
            <v>0</v>
          </cell>
          <cell r="T1141">
            <v>0</v>
          </cell>
        </row>
        <row r="1142">
          <cell r="Q1142">
            <v>-1139135.01</v>
          </cell>
          <cell r="R1142">
            <v>-1139135.01</v>
          </cell>
          <cell r="S1142">
            <v>-1084835.01</v>
          </cell>
          <cell r="T1142">
            <v>-1149635.01</v>
          </cell>
        </row>
        <row r="1143">
          <cell r="Q1143">
            <v>-2858658.49</v>
          </cell>
          <cell r="R1143">
            <v>-2858658.49</v>
          </cell>
          <cell r="S1143">
            <v>-2858658.49</v>
          </cell>
          <cell r="T1143">
            <v>-2858658.49</v>
          </cell>
        </row>
        <row r="1144">
          <cell r="Q1144">
            <v>-7988139.88</v>
          </cell>
          <cell r="R1144">
            <v>-7988139.88</v>
          </cell>
          <cell r="S1144">
            <v>-7988139.88</v>
          </cell>
          <cell r="T1144">
            <v>-7988139.88</v>
          </cell>
        </row>
        <row r="1145">
          <cell r="Q1145">
            <v>-80000</v>
          </cell>
          <cell r="R1145">
            <v>-80000</v>
          </cell>
          <cell r="S1145">
            <v>0</v>
          </cell>
          <cell r="T1145">
            <v>0</v>
          </cell>
        </row>
        <row r="1146">
          <cell r="Q1146">
            <v>-289026.49</v>
          </cell>
          <cell r="R1146">
            <v>-409268.06</v>
          </cell>
          <cell r="S1146">
            <v>-453386.92</v>
          </cell>
          <cell r="T1146">
            <v>-544533.78</v>
          </cell>
        </row>
        <row r="1147">
          <cell r="Q1147">
            <v>-909482.87</v>
          </cell>
          <cell r="R1147">
            <v>-1124086.72</v>
          </cell>
          <cell r="S1147">
            <v>-1296860.4</v>
          </cell>
          <cell r="T1147">
            <v>-1344649.1</v>
          </cell>
        </row>
        <row r="1148">
          <cell r="Q1148">
            <v>0</v>
          </cell>
          <cell r="R1148">
            <v>0</v>
          </cell>
          <cell r="S1148">
            <v>0</v>
          </cell>
          <cell r="T1148">
            <v>0</v>
          </cell>
        </row>
        <row r="1149">
          <cell r="Q1149">
            <v>0</v>
          </cell>
          <cell r="R1149">
            <v>0</v>
          </cell>
          <cell r="S1149">
            <v>0</v>
          </cell>
          <cell r="T1149">
            <v>0</v>
          </cell>
        </row>
        <row r="1150">
          <cell r="Q1150">
            <v>0</v>
          </cell>
          <cell r="R1150">
            <v>0</v>
          </cell>
          <cell r="S1150">
            <v>0</v>
          </cell>
          <cell r="T1150">
            <v>0</v>
          </cell>
        </row>
        <row r="1151">
          <cell r="Q1151">
            <v>178889.45</v>
          </cell>
          <cell r="R1151">
            <v>1372046.45</v>
          </cell>
          <cell r="S1151">
            <v>-12108938.55</v>
          </cell>
          <cell r="T1151">
            <v>-20660612.55</v>
          </cell>
        </row>
        <row r="1153">
          <cell r="Q1153">
            <v>-275</v>
          </cell>
          <cell r="R1153">
            <v>-275</v>
          </cell>
          <cell r="S1153">
            <v>-693</v>
          </cell>
          <cell r="T1153">
            <v>-693</v>
          </cell>
        </row>
        <row r="1154">
          <cell r="Q1154">
            <v>-496269.28</v>
          </cell>
          <cell r="R1154">
            <v>-186616.62</v>
          </cell>
          <cell r="S1154">
            <v>25876.43</v>
          </cell>
          <cell r="T1154">
            <v>24170.19</v>
          </cell>
        </row>
        <row r="1155">
          <cell r="Q1155">
            <v>-343.67</v>
          </cell>
          <cell r="R1155">
            <v>-343.67</v>
          </cell>
          <cell r="S1155">
            <v>-343.67</v>
          </cell>
          <cell r="T1155">
            <v>-343.67</v>
          </cell>
        </row>
        <row r="1156">
          <cell r="Q1156">
            <v>-188029.15</v>
          </cell>
          <cell r="R1156">
            <v>-29959.23</v>
          </cell>
          <cell r="S1156">
            <v>-60184.52</v>
          </cell>
          <cell r="T1156">
            <v>-87779.58</v>
          </cell>
        </row>
        <row r="1157">
          <cell r="Q1157">
            <v>-8678.46</v>
          </cell>
          <cell r="R1157">
            <v>-8678.46</v>
          </cell>
          <cell r="S1157">
            <v>-8678.46</v>
          </cell>
          <cell r="T1157">
            <v>-8678.46</v>
          </cell>
        </row>
        <row r="1158">
          <cell r="Q1158">
            <v>0</v>
          </cell>
          <cell r="R1158">
            <v>0</v>
          </cell>
          <cell r="S1158">
            <v>0</v>
          </cell>
          <cell r="T1158">
            <v>0</v>
          </cell>
        </row>
        <row r="1159">
          <cell r="Q1159">
            <v>-18952495.64</v>
          </cell>
          <cell r="R1159">
            <v>-20918532.18</v>
          </cell>
          <cell r="S1159">
            <v>-22884583.04</v>
          </cell>
          <cell r="T1159">
            <v>-24848199.28</v>
          </cell>
        </row>
        <row r="1160">
          <cell r="Q1160">
            <v>-6898099.85</v>
          </cell>
          <cell r="R1160">
            <v>-7664183.85</v>
          </cell>
          <cell r="S1160">
            <v>-3722478.2</v>
          </cell>
          <cell r="T1160">
            <v>-4487858.2</v>
          </cell>
        </row>
        <row r="1161">
          <cell r="Q1161">
            <v>-214450.37</v>
          </cell>
          <cell r="R1161">
            <v>-285527.37</v>
          </cell>
          <cell r="S1161">
            <v>583187.7</v>
          </cell>
          <cell r="T1161">
            <v>499397.15</v>
          </cell>
        </row>
        <row r="1162">
          <cell r="Q1162">
            <v>-9147266.06</v>
          </cell>
          <cell r="R1162">
            <v>-10163600.06</v>
          </cell>
          <cell r="S1162">
            <v>-11179934.06</v>
          </cell>
          <cell r="T1162">
            <v>-12196340.06</v>
          </cell>
        </row>
        <row r="1163">
          <cell r="Q1163">
            <v>-2278.32</v>
          </cell>
          <cell r="R1163">
            <v>-539.52</v>
          </cell>
          <cell r="S1163">
            <v>-539.52</v>
          </cell>
          <cell r="T1163">
            <v>0</v>
          </cell>
        </row>
        <row r="1164">
          <cell r="Q1164">
            <v>-4317687.52</v>
          </cell>
          <cell r="R1164">
            <v>-3387882.84</v>
          </cell>
          <cell r="S1164">
            <v>-4422732.03</v>
          </cell>
          <cell r="T1164">
            <v>-5678283.46</v>
          </cell>
        </row>
        <row r="1165">
          <cell r="Q1165">
            <v>-476089</v>
          </cell>
          <cell r="R1165">
            <v>-476089</v>
          </cell>
          <cell r="S1165">
            <v>-476089</v>
          </cell>
          <cell r="T1165">
            <v>-476089</v>
          </cell>
        </row>
        <row r="1166">
          <cell r="Q1166">
            <v>0</v>
          </cell>
          <cell r="R1166">
            <v>0</v>
          </cell>
          <cell r="S1166">
            <v>0</v>
          </cell>
          <cell r="T1166">
            <v>0</v>
          </cell>
        </row>
        <row r="1167">
          <cell r="Q1167">
            <v>-398788.3</v>
          </cell>
          <cell r="R1167">
            <v>-68677.25</v>
          </cell>
          <cell r="S1167">
            <v>-208677.25</v>
          </cell>
          <cell r="T1167">
            <v>-348677.25</v>
          </cell>
        </row>
        <row r="1168">
          <cell r="Q1168">
            <v>53356</v>
          </cell>
          <cell r="R1168">
            <v>45356</v>
          </cell>
          <cell r="S1168">
            <v>1327356</v>
          </cell>
          <cell r="T1168">
            <v>955494</v>
          </cell>
        </row>
        <row r="1169">
          <cell r="Q1169">
            <v>-3725287</v>
          </cell>
          <cell r="R1169">
            <v>-4163092.12</v>
          </cell>
          <cell r="S1169">
            <v>-4868567.28</v>
          </cell>
          <cell r="T1169">
            <v>-5184513.06</v>
          </cell>
        </row>
        <row r="1170">
          <cell r="Q1170">
            <v>-999476.06</v>
          </cell>
          <cell r="R1170">
            <v>-1873038.83</v>
          </cell>
          <cell r="S1170">
            <v>-3788727.32</v>
          </cell>
          <cell r="T1170">
            <v>-4006125.79</v>
          </cell>
        </row>
        <row r="1171">
          <cell r="Q1171">
            <v>0</v>
          </cell>
          <cell r="R1171">
            <v>0</v>
          </cell>
          <cell r="S1171">
            <v>0</v>
          </cell>
          <cell r="T1171">
            <v>0</v>
          </cell>
        </row>
        <row r="1172">
          <cell r="Q1172">
            <v>-1184180.93</v>
          </cell>
          <cell r="R1172">
            <v>-1402233.98</v>
          </cell>
          <cell r="S1172">
            <v>-3061195.35</v>
          </cell>
          <cell r="T1172">
            <v>-4490665.1</v>
          </cell>
        </row>
        <row r="1173">
          <cell r="Q1173">
            <v>0</v>
          </cell>
          <cell r="R1173">
            <v>0</v>
          </cell>
          <cell r="S1173">
            <v>0</v>
          </cell>
          <cell r="T1173">
            <v>0</v>
          </cell>
        </row>
        <row r="1174">
          <cell r="Q1174">
            <v>-132132.84</v>
          </cell>
          <cell r="R1174">
            <v>-132132.84</v>
          </cell>
          <cell r="S1174">
            <v>-132132.84</v>
          </cell>
          <cell r="T1174">
            <v>-132132.84</v>
          </cell>
        </row>
        <row r="1175">
          <cell r="Q1175">
            <v>-1098.87</v>
          </cell>
          <cell r="R1175">
            <v>-1203.85</v>
          </cell>
          <cell r="S1175">
            <v>-1185.36</v>
          </cell>
          <cell r="T1175">
            <v>-1333.16</v>
          </cell>
        </row>
        <row r="1176">
          <cell r="Q1176">
            <v>-125236.23</v>
          </cell>
          <cell r="R1176">
            <v>-97093.51</v>
          </cell>
          <cell r="S1176">
            <v>-53884.98</v>
          </cell>
          <cell r="T1176">
            <v>-173512.32</v>
          </cell>
        </row>
        <row r="1177">
          <cell r="Q1177">
            <v>-636014.97</v>
          </cell>
          <cell r="R1177">
            <v>-188841.77</v>
          </cell>
          <cell r="S1177">
            <v>-302691.63</v>
          </cell>
          <cell r="T1177">
            <v>-414244.35</v>
          </cell>
        </row>
        <row r="1178">
          <cell r="Q1178">
            <v>-92229.47</v>
          </cell>
          <cell r="R1178">
            <v>-76757.25</v>
          </cell>
          <cell r="S1178">
            <v>-73601.34</v>
          </cell>
          <cell r="T1178">
            <v>-103984.42</v>
          </cell>
        </row>
        <row r="1179">
          <cell r="Q1179">
            <v>-1016253</v>
          </cell>
          <cell r="R1179">
            <v>-1129170</v>
          </cell>
          <cell r="S1179">
            <v>-1242087</v>
          </cell>
          <cell r="T1179">
            <v>-1355004</v>
          </cell>
        </row>
        <row r="1180">
          <cell r="Q1180">
            <v>-2869</v>
          </cell>
          <cell r="R1180">
            <v>-311.4</v>
          </cell>
          <cell r="S1180">
            <v>-1561.4</v>
          </cell>
          <cell r="T1180">
            <v>-14314.4</v>
          </cell>
        </row>
        <row r="1181">
          <cell r="Q1181">
            <v>-322.34</v>
          </cell>
          <cell r="R1181">
            <v>-353.13</v>
          </cell>
          <cell r="S1181">
            <v>-347.71</v>
          </cell>
          <cell r="T1181">
            <v>-391.06</v>
          </cell>
        </row>
        <row r="1183">
          <cell r="Q1183">
            <v>0</v>
          </cell>
          <cell r="R1183">
            <v>0</v>
          </cell>
          <cell r="S1183">
            <v>0</v>
          </cell>
          <cell r="T1183">
            <v>0</v>
          </cell>
        </row>
        <row r="1184">
          <cell r="Q1184">
            <v>0</v>
          </cell>
          <cell r="R1184">
            <v>0</v>
          </cell>
          <cell r="S1184">
            <v>0</v>
          </cell>
          <cell r="T1184">
            <v>0</v>
          </cell>
        </row>
        <row r="1185">
          <cell r="Q1185">
            <v>0</v>
          </cell>
          <cell r="R1185">
            <v>0</v>
          </cell>
          <cell r="S1185">
            <v>0</v>
          </cell>
          <cell r="T1185">
            <v>0</v>
          </cell>
        </row>
        <row r="1186">
          <cell r="Q1186">
            <v>0</v>
          </cell>
          <cell r="R1186">
            <v>0</v>
          </cell>
          <cell r="S1186">
            <v>0</v>
          </cell>
          <cell r="T1186">
            <v>0</v>
          </cell>
        </row>
        <row r="1187">
          <cell r="Q1187">
            <v>-199375</v>
          </cell>
          <cell r="R1187">
            <v>-398750</v>
          </cell>
          <cell r="S1187">
            <v>-598125</v>
          </cell>
          <cell r="T1187">
            <v>-797500</v>
          </cell>
        </row>
        <row r="1188">
          <cell r="Q1188">
            <v>0</v>
          </cell>
          <cell r="R1188">
            <v>0</v>
          </cell>
          <cell r="S1188">
            <v>0</v>
          </cell>
          <cell r="T1188">
            <v>0</v>
          </cell>
        </row>
        <row r="1189">
          <cell r="Q1189">
            <v>0</v>
          </cell>
          <cell r="R1189">
            <v>0</v>
          </cell>
          <cell r="S1189">
            <v>0</v>
          </cell>
          <cell r="T1189">
            <v>0</v>
          </cell>
        </row>
        <row r="1190">
          <cell r="Q1190">
            <v>0</v>
          </cell>
          <cell r="R1190">
            <v>0</v>
          </cell>
          <cell r="S1190">
            <v>0</v>
          </cell>
          <cell r="T1190">
            <v>0</v>
          </cell>
        </row>
        <row r="1191">
          <cell r="Q1191">
            <v>0</v>
          </cell>
          <cell r="R1191">
            <v>0</v>
          </cell>
          <cell r="S1191">
            <v>0</v>
          </cell>
          <cell r="T1191">
            <v>0</v>
          </cell>
        </row>
        <row r="1192">
          <cell r="Q1192">
            <v>0</v>
          </cell>
          <cell r="R1192">
            <v>0</v>
          </cell>
          <cell r="S1192">
            <v>0</v>
          </cell>
          <cell r="T1192">
            <v>0</v>
          </cell>
        </row>
        <row r="1193">
          <cell r="Q1193">
            <v>0</v>
          </cell>
          <cell r="R1193">
            <v>0</v>
          </cell>
          <cell r="S1193">
            <v>0</v>
          </cell>
          <cell r="T1193">
            <v>0</v>
          </cell>
        </row>
        <row r="1194">
          <cell r="Q1194">
            <v>0</v>
          </cell>
          <cell r="R1194">
            <v>0</v>
          </cell>
          <cell r="S1194">
            <v>0</v>
          </cell>
          <cell r="T1194">
            <v>0</v>
          </cell>
        </row>
        <row r="1195">
          <cell r="Q1195">
            <v>0</v>
          </cell>
          <cell r="R1195">
            <v>0</v>
          </cell>
          <cell r="S1195">
            <v>0</v>
          </cell>
          <cell r="T1195">
            <v>0</v>
          </cell>
        </row>
        <row r="1196">
          <cell r="Q1196">
            <v>0</v>
          </cell>
          <cell r="R1196">
            <v>0</v>
          </cell>
          <cell r="S1196">
            <v>0</v>
          </cell>
          <cell r="T1196">
            <v>0</v>
          </cell>
        </row>
        <row r="1197">
          <cell r="Q1197">
            <v>0</v>
          </cell>
          <cell r="R1197">
            <v>0</v>
          </cell>
          <cell r="S1197">
            <v>0</v>
          </cell>
          <cell r="T1197">
            <v>0</v>
          </cell>
        </row>
        <row r="1198">
          <cell r="Q1198">
            <v>0</v>
          </cell>
          <cell r="R1198">
            <v>0</v>
          </cell>
          <cell r="S1198">
            <v>0</v>
          </cell>
          <cell r="T1198">
            <v>0</v>
          </cell>
        </row>
        <row r="1199">
          <cell r="Q1199">
            <v>0</v>
          </cell>
          <cell r="R1199">
            <v>0</v>
          </cell>
          <cell r="S1199">
            <v>0</v>
          </cell>
          <cell r="T1199">
            <v>0</v>
          </cell>
        </row>
        <row r="1200">
          <cell r="Q1200">
            <v>0</v>
          </cell>
          <cell r="R1200">
            <v>0</v>
          </cell>
          <cell r="S1200">
            <v>0</v>
          </cell>
          <cell r="T1200">
            <v>0</v>
          </cell>
        </row>
        <row r="1201">
          <cell r="Q1201">
            <v>0</v>
          </cell>
          <cell r="R1201">
            <v>0</v>
          </cell>
          <cell r="S1201">
            <v>0</v>
          </cell>
          <cell r="T1201">
            <v>0</v>
          </cell>
        </row>
        <row r="1202">
          <cell r="Q1202">
            <v>0</v>
          </cell>
          <cell r="R1202">
            <v>0</v>
          </cell>
          <cell r="S1202">
            <v>0</v>
          </cell>
          <cell r="T1202">
            <v>0</v>
          </cell>
        </row>
        <row r="1203">
          <cell r="Q1203">
            <v>-66660.2</v>
          </cell>
          <cell r="R1203">
            <v>-85706.03</v>
          </cell>
          <cell r="S1203">
            <v>-104751.86</v>
          </cell>
          <cell r="T1203">
            <v>-9522.69</v>
          </cell>
        </row>
        <row r="1204">
          <cell r="Q1204">
            <v>0</v>
          </cell>
          <cell r="R1204">
            <v>0</v>
          </cell>
          <cell r="S1204">
            <v>0</v>
          </cell>
          <cell r="T1204">
            <v>0</v>
          </cell>
        </row>
        <row r="1205">
          <cell r="Q1205">
            <v>0</v>
          </cell>
          <cell r="R1205">
            <v>0</v>
          </cell>
          <cell r="S1205">
            <v>0</v>
          </cell>
          <cell r="T1205">
            <v>0</v>
          </cell>
        </row>
        <row r="1206">
          <cell r="Q1206">
            <v>-59762.5</v>
          </cell>
          <cell r="R1206">
            <v>-76837.5</v>
          </cell>
          <cell r="S1206">
            <v>-93912.5</v>
          </cell>
          <cell r="T1206">
            <v>-8537.5</v>
          </cell>
        </row>
        <row r="1207">
          <cell r="Q1207">
            <v>0</v>
          </cell>
          <cell r="R1207">
            <v>0</v>
          </cell>
          <cell r="S1207">
            <v>0</v>
          </cell>
          <cell r="T1207">
            <v>0</v>
          </cell>
        </row>
        <row r="1208">
          <cell r="Q1208">
            <v>-18987.5</v>
          </cell>
          <cell r="R1208">
            <v>-24412.5</v>
          </cell>
          <cell r="S1208">
            <v>-29837.5</v>
          </cell>
          <cell r="T1208">
            <v>-2712.5</v>
          </cell>
        </row>
        <row r="1209">
          <cell r="Q1209">
            <v>0</v>
          </cell>
          <cell r="R1209">
            <v>0</v>
          </cell>
          <cell r="S1209">
            <v>0</v>
          </cell>
          <cell r="T1209">
            <v>0</v>
          </cell>
        </row>
        <row r="1210">
          <cell r="Q1210">
            <v>-151228.95</v>
          </cell>
          <cell r="R1210">
            <v>-194437.28</v>
          </cell>
          <cell r="S1210">
            <v>-237645.61</v>
          </cell>
          <cell r="T1210">
            <v>-21603.94</v>
          </cell>
        </row>
        <row r="1211">
          <cell r="Q1211">
            <v>-177041.45</v>
          </cell>
          <cell r="R1211">
            <v>-227624.78</v>
          </cell>
          <cell r="S1211">
            <v>-278208.11</v>
          </cell>
          <cell r="T1211">
            <v>-25291.44</v>
          </cell>
        </row>
        <row r="1212">
          <cell r="Q1212">
            <v>-201250</v>
          </cell>
          <cell r="R1212">
            <v>-258750</v>
          </cell>
          <cell r="S1212">
            <v>-316250</v>
          </cell>
          <cell r="T1212">
            <v>-28750</v>
          </cell>
        </row>
        <row r="1213">
          <cell r="Q1213">
            <v>-161466.45</v>
          </cell>
          <cell r="R1213">
            <v>-207599.78</v>
          </cell>
          <cell r="S1213">
            <v>-253733.11</v>
          </cell>
          <cell r="T1213">
            <v>-23066.44</v>
          </cell>
        </row>
        <row r="1214">
          <cell r="Q1214">
            <v>-60550</v>
          </cell>
          <cell r="R1214">
            <v>-77850</v>
          </cell>
          <cell r="S1214">
            <v>-95150</v>
          </cell>
          <cell r="T1214">
            <v>-8650</v>
          </cell>
        </row>
        <row r="1215">
          <cell r="Q1215">
            <v>-404250</v>
          </cell>
          <cell r="R1215">
            <v>-519750</v>
          </cell>
          <cell r="S1215">
            <v>-635250</v>
          </cell>
          <cell r="T1215">
            <v>-57750</v>
          </cell>
        </row>
        <row r="1216">
          <cell r="Q1216">
            <v>-409500</v>
          </cell>
          <cell r="R1216">
            <v>-526500</v>
          </cell>
          <cell r="S1216">
            <v>-643500</v>
          </cell>
          <cell r="T1216">
            <v>-58500</v>
          </cell>
        </row>
        <row r="1217">
          <cell r="Q1217">
            <v>-102666.45</v>
          </cell>
          <cell r="R1217">
            <v>-131999.78</v>
          </cell>
          <cell r="S1217">
            <v>-161333.11</v>
          </cell>
          <cell r="T1217">
            <v>-14666.44</v>
          </cell>
        </row>
        <row r="1218">
          <cell r="Q1218">
            <v>-145366.45</v>
          </cell>
          <cell r="R1218">
            <v>-186899.78</v>
          </cell>
          <cell r="S1218">
            <v>-228433.11</v>
          </cell>
          <cell r="T1218">
            <v>-20766.44</v>
          </cell>
        </row>
        <row r="1219">
          <cell r="Q1219">
            <v>-214375</v>
          </cell>
          <cell r="R1219">
            <v>-275625</v>
          </cell>
          <cell r="S1219">
            <v>-336875</v>
          </cell>
          <cell r="T1219">
            <v>-30625</v>
          </cell>
        </row>
        <row r="1220">
          <cell r="Q1220">
            <v>-42933.55</v>
          </cell>
          <cell r="R1220">
            <v>-55200.22</v>
          </cell>
          <cell r="S1220">
            <v>-67466.89</v>
          </cell>
          <cell r="T1220">
            <v>-6133.56</v>
          </cell>
        </row>
        <row r="1221">
          <cell r="Q1221">
            <v>-57837.5</v>
          </cell>
          <cell r="R1221">
            <v>-74362.5</v>
          </cell>
          <cell r="S1221">
            <v>-90887.5</v>
          </cell>
          <cell r="T1221">
            <v>-8262.5</v>
          </cell>
        </row>
        <row r="1222">
          <cell r="Q1222">
            <v>-96541.45</v>
          </cell>
          <cell r="R1222">
            <v>-124124.78</v>
          </cell>
          <cell r="S1222">
            <v>-151708.11</v>
          </cell>
          <cell r="T1222">
            <v>-13791.44</v>
          </cell>
        </row>
        <row r="1223">
          <cell r="Q1223">
            <v>-312812.5</v>
          </cell>
          <cell r="R1223">
            <v>-402187.5</v>
          </cell>
          <cell r="S1223">
            <v>-491562.5</v>
          </cell>
          <cell r="T1223">
            <v>-44687.5</v>
          </cell>
        </row>
        <row r="1224">
          <cell r="Q1224">
            <v>-191916.45</v>
          </cell>
          <cell r="R1224">
            <v>-246749.78</v>
          </cell>
          <cell r="S1224">
            <v>-301583.11</v>
          </cell>
          <cell r="T1224">
            <v>-27416.44</v>
          </cell>
        </row>
        <row r="1225">
          <cell r="Q1225">
            <v>-42000</v>
          </cell>
          <cell r="R1225">
            <v>-54000</v>
          </cell>
          <cell r="S1225">
            <v>-66000</v>
          </cell>
          <cell r="T1225">
            <v>-6000</v>
          </cell>
        </row>
        <row r="1226">
          <cell r="Q1226">
            <v>-932707.49</v>
          </cell>
          <cell r="R1226">
            <v>-84790.82</v>
          </cell>
          <cell r="S1226">
            <v>-254374.15</v>
          </cell>
          <cell r="T1226">
            <v>-423957.48</v>
          </cell>
        </row>
        <row r="1227">
          <cell r="Q1227">
            <v>-3552082.53</v>
          </cell>
          <cell r="R1227">
            <v>-322915.86</v>
          </cell>
          <cell r="S1227">
            <v>-968749.19</v>
          </cell>
          <cell r="T1227">
            <v>-1614582.52</v>
          </cell>
        </row>
        <row r="1228">
          <cell r="Q1228">
            <v>0</v>
          </cell>
          <cell r="R1228">
            <v>0</v>
          </cell>
          <cell r="S1228">
            <v>0</v>
          </cell>
          <cell r="T1228">
            <v>0</v>
          </cell>
        </row>
        <row r="1229">
          <cell r="Q1229">
            <v>0</v>
          </cell>
          <cell r="R1229">
            <v>0</v>
          </cell>
          <cell r="S1229">
            <v>0</v>
          </cell>
          <cell r="T1229">
            <v>0</v>
          </cell>
        </row>
        <row r="1230">
          <cell r="Q1230">
            <v>0</v>
          </cell>
          <cell r="R1230">
            <v>0</v>
          </cell>
          <cell r="S1230">
            <v>0</v>
          </cell>
          <cell r="T1230">
            <v>0</v>
          </cell>
        </row>
        <row r="1231">
          <cell r="Q1231">
            <v>-1699316.75</v>
          </cell>
          <cell r="R1231">
            <v>-154483.42</v>
          </cell>
          <cell r="S1231">
            <v>-463450.09</v>
          </cell>
          <cell r="T1231">
            <v>-772416.76</v>
          </cell>
        </row>
        <row r="1232">
          <cell r="Q1232">
            <v>0</v>
          </cell>
          <cell r="R1232">
            <v>0</v>
          </cell>
          <cell r="S1232">
            <v>0</v>
          </cell>
          <cell r="T1232">
            <v>0</v>
          </cell>
        </row>
        <row r="1233">
          <cell r="Q1233">
            <v>0</v>
          </cell>
          <cell r="R1233">
            <v>0</v>
          </cell>
          <cell r="S1233">
            <v>0</v>
          </cell>
          <cell r="T1233">
            <v>0</v>
          </cell>
        </row>
        <row r="1234">
          <cell r="Q1234">
            <v>0</v>
          </cell>
          <cell r="R1234">
            <v>0</v>
          </cell>
          <cell r="S1234">
            <v>0</v>
          </cell>
          <cell r="T1234">
            <v>0</v>
          </cell>
        </row>
        <row r="1235">
          <cell r="Q1235">
            <v>0</v>
          </cell>
          <cell r="R1235">
            <v>0</v>
          </cell>
          <cell r="S1235">
            <v>0</v>
          </cell>
          <cell r="T1235">
            <v>0</v>
          </cell>
        </row>
        <row r="1236">
          <cell r="Q1236">
            <v>0</v>
          </cell>
          <cell r="R1236">
            <v>0</v>
          </cell>
          <cell r="S1236">
            <v>0</v>
          </cell>
          <cell r="T1236">
            <v>0</v>
          </cell>
        </row>
        <row r="1237">
          <cell r="Q1237">
            <v>0</v>
          </cell>
          <cell r="R1237">
            <v>0</v>
          </cell>
          <cell r="S1237">
            <v>0</v>
          </cell>
          <cell r="T1237">
            <v>0</v>
          </cell>
        </row>
        <row r="1238">
          <cell r="Q1238">
            <v>0</v>
          </cell>
          <cell r="R1238">
            <v>0</v>
          </cell>
          <cell r="S1238">
            <v>0</v>
          </cell>
          <cell r="T1238">
            <v>0</v>
          </cell>
        </row>
        <row r="1239">
          <cell r="Q1239">
            <v>-802132.01</v>
          </cell>
          <cell r="R1239">
            <v>-1122965.34</v>
          </cell>
          <cell r="S1239">
            <v>-1443798.67</v>
          </cell>
          <cell r="T1239">
            <v>-1764632</v>
          </cell>
        </row>
        <row r="1240">
          <cell r="Q1240">
            <v>0</v>
          </cell>
          <cell r="R1240">
            <v>0</v>
          </cell>
          <cell r="S1240">
            <v>0</v>
          </cell>
          <cell r="T1240">
            <v>0</v>
          </cell>
        </row>
        <row r="1241">
          <cell r="Q1241">
            <v>0</v>
          </cell>
          <cell r="R1241">
            <v>0</v>
          </cell>
          <cell r="S1241">
            <v>0</v>
          </cell>
          <cell r="T1241">
            <v>0</v>
          </cell>
        </row>
        <row r="1242">
          <cell r="Q1242">
            <v>0</v>
          </cell>
          <cell r="R1242">
            <v>0</v>
          </cell>
          <cell r="S1242">
            <v>0</v>
          </cell>
          <cell r="T1242">
            <v>0</v>
          </cell>
        </row>
        <row r="1243">
          <cell r="Q1243">
            <v>-38750</v>
          </cell>
          <cell r="R1243">
            <v>-54250</v>
          </cell>
          <cell r="S1243">
            <v>-69750</v>
          </cell>
          <cell r="T1243">
            <v>0</v>
          </cell>
        </row>
        <row r="1244">
          <cell r="Q1244">
            <v>-146626.66</v>
          </cell>
          <cell r="R1244">
            <v>-205293.32</v>
          </cell>
          <cell r="S1244">
            <v>-263959.98</v>
          </cell>
          <cell r="T1244">
            <v>0</v>
          </cell>
        </row>
        <row r="1245">
          <cell r="Q1245">
            <v>-842187.5</v>
          </cell>
          <cell r="R1245">
            <v>-1179062.5</v>
          </cell>
          <cell r="S1245">
            <v>-1515937.5</v>
          </cell>
          <cell r="T1245">
            <v>-1852812.5</v>
          </cell>
        </row>
        <row r="1246">
          <cell r="Q1246">
            <v>-487500</v>
          </cell>
          <cell r="R1246">
            <v>-682500</v>
          </cell>
          <cell r="S1246">
            <v>-877500</v>
          </cell>
          <cell r="T1246">
            <v>-1072500</v>
          </cell>
        </row>
        <row r="1247">
          <cell r="Q1247">
            <v>-2201792.52</v>
          </cell>
          <cell r="R1247">
            <v>-2752240.65</v>
          </cell>
          <cell r="S1247">
            <v>-3302688.78</v>
          </cell>
          <cell r="T1247">
            <v>-550448.16</v>
          </cell>
        </row>
        <row r="1248">
          <cell r="Q1248">
            <v>-1968.42</v>
          </cell>
          <cell r="R1248">
            <v>-81301.72</v>
          </cell>
          <cell r="S1248">
            <v>-128134.61</v>
          </cell>
          <cell r="T1248">
            <v>-193252.52</v>
          </cell>
        </row>
        <row r="1249">
          <cell r="Q1249">
            <v>-128480.64</v>
          </cell>
          <cell r="R1249">
            <v>-22350.91</v>
          </cell>
          <cell r="S1249">
            <v>-44701.82</v>
          </cell>
          <cell r="T1249">
            <v>-67052.73</v>
          </cell>
        </row>
        <row r="1250">
          <cell r="Q1250">
            <v>-11355.43</v>
          </cell>
          <cell r="R1250">
            <v>-18925.72</v>
          </cell>
          <cell r="S1250">
            <v>-3785.14</v>
          </cell>
          <cell r="T1250">
            <v>-11355.43</v>
          </cell>
        </row>
        <row r="1251">
          <cell r="Q1251">
            <v>0</v>
          </cell>
          <cell r="R1251">
            <v>0</v>
          </cell>
          <cell r="S1251">
            <v>0</v>
          </cell>
          <cell r="T1251">
            <v>0</v>
          </cell>
        </row>
        <row r="1252">
          <cell r="Q1252">
            <v>0</v>
          </cell>
          <cell r="R1252">
            <v>0</v>
          </cell>
          <cell r="S1252">
            <v>0</v>
          </cell>
          <cell r="T1252">
            <v>0</v>
          </cell>
        </row>
        <row r="1253">
          <cell r="Q1253">
            <v>-4441250</v>
          </cell>
          <cell r="R1253">
            <v>-403750</v>
          </cell>
          <cell r="S1253">
            <v>-1211250</v>
          </cell>
          <cell r="T1253">
            <v>-2018750</v>
          </cell>
        </row>
        <row r="1254">
          <cell r="Q1254">
            <v>-3208333.15</v>
          </cell>
          <cell r="R1254">
            <v>-291666.48</v>
          </cell>
          <cell r="S1254">
            <v>-874999.81</v>
          </cell>
          <cell r="T1254">
            <v>-1458333.14</v>
          </cell>
        </row>
        <row r="1255">
          <cell r="Q1255">
            <v>-16785.45</v>
          </cell>
          <cell r="R1255">
            <v>-21811.97</v>
          </cell>
          <cell r="S1255">
            <v>-27705.86</v>
          </cell>
          <cell r="T1255">
            <v>56687.97</v>
          </cell>
        </row>
        <row r="1256">
          <cell r="Q1256">
            <v>-45879.18</v>
          </cell>
          <cell r="R1256">
            <v>-44448.16</v>
          </cell>
          <cell r="S1256">
            <v>-43220.74</v>
          </cell>
          <cell r="T1256">
            <v>-8778.4</v>
          </cell>
        </row>
        <row r="1257">
          <cell r="Q1257">
            <v>-561666.5</v>
          </cell>
          <cell r="R1257">
            <v>-1684999.83</v>
          </cell>
          <cell r="S1257">
            <v>-2808333.16</v>
          </cell>
          <cell r="T1257">
            <v>-3931666.49</v>
          </cell>
        </row>
        <row r="1258">
          <cell r="Q1258">
            <v>-53523.61</v>
          </cell>
          <cell r="R1258">
            <v>-53523.61</v>
          </cell>
          <cell r="S1258">
            <v>-53523.61</v>
          </cell>
          <cell r="T1258">
            <v>-61504.03</v>
          </cell>
        </row>
        <row r="1259">
          <cell r="Q1259">
            <v>-88660.63</v>
          </cell>
          <cell r="R1259">
            <v>-88660.63</v>
          </cell>
          <cell r="S1259">
            <v>-87313.61</v>
          </cell>
          <cell r="T1259">
            <v>-99566.01</v>
          </cell>
        </row>
        <row r="1260">
          <cell r="Q1260">
            <v>-8208750</v>
          </cell>
          <cell r="R1260">
            <v>-746250</v>
          </cell>
          <cell r="S1260">
            <v>-2238750</v>
          </cell>
          <cell r="T1260">
            <v>-3731250</v>
          </cell>
        </row>
        <row r="1261">
          <cell r="Q1261">
            <v>-871979.18</v>
          </cell>
          <cell r="R1261">
            <v>-79270.85</v>
          </cell>
          <cell r="S1261">
            <v>-237812.52</v>
          </cell>
          <cell r="T1261">
            <v>-396354.19</v>
          </cell>
        </row>
        <row r="1262">
          <cell r="Q1262">
            <v>0</v>
          </cell>
          <cell r="R1262">
            <v>0</v>
          </cell>
          <cell r="S1262">
            <v>0</v>
          </cell>
          <cell r="T1262">
            <v>0</v>
          </cell>
        </row>
        <row r="1263">
          <cell r="Q1263">
            <v>-877500</v>
          </cell>
          <cell r="R1263">
            <v>-2632500</v>
          </cell>
          <cell r="S1263">
            <v>-4387500</v>
          </cell>
          <cell r="T1263">
            <v>-6142500</v>
          </cell>
        </row>
        <row r="1264">
          <cell r="Q1264">
            <v>0</v>
          </cell>
          <cell r="R1264">
            <v>0</v>
          </cell>
          <cell r="S1264">
            <v>0</v>
          </cell>
          <cell r="T1264">
            <v>0</v>
          </cell>
        </row>
        <row r="1265">
          <cell r="Q1265">
            <v>-7497750.02</v>
          </cell>
          <cell r="R1265">
            <v>-9163916.69</v>
          </cell>
          <cell r="S1265">
            <v>-833083.36</v>
          </cell>
          <cell r="T1265">
            <v>-2499250.03</v>
          </cell>
        </row>
        <row r="1266">
          <cell r="Q1266">
            <v>0</v>
          </cell>
          <cell r="R1266">
            <v>0</v>
          </cell>
          <cell r="S1266">
            <v>0</v>
          </cell>
          <cell r="T1266">
            <v>0</v>
          </cell>
        </row>
        <row r="1267">
          <cell r="Q1267">
            <v>0</v>
          </cell>
          <cell r="R1267">
            <v>-1400000</v>
          </cell>
          <cell r="S1267">
            <v>-2800000</v>
          </cell>
          <cell r="T1267">
            <v>0</v>
          </cell>
        </row>
        <row r="1268">
          <cell r="Q1268">
            <v>-937499.98</v>
          </cell>
          <cell r="R1268">
            <v>-1145833.31</v>
          </cell>
          <cell r="S1268">
            <v>-104166.64</v>
          </cell>
          <cell r="T1268">
            <v>0</v>
          </cell>
        </row>
        <row r="1269">
          <cell r="Q1269">
            <v>-576916.69</v>
          </cell>
          <cell r="R1269">
            <v>-1153833.36</v>
          </cell>
          <cell r="S1269">
            <v>-1730750.03</v>
          </cell>
          <cell r="T1269">
            <v>-2307666.7</v>
          </cell>
        </row>
        <row r="1270">
          <cell r="Q1270">
            <v>-99450</v>
          </cell>
          <cell r="R1270">
            <v>-198900</v>
          </cell>
          <cell r="S1270">
            <v>-298350</v>
          </cell>
          <cell r="T1270">
            <v>-397800</v>
          </cell>
        </row>
        <row r="1272">
          <cell r="Q1272">
            <v>2345.32</v>
          </cell>
          <cell r="R1272">
            <v>2345.32</v>
          </cell>
          <cell r="S1272">
            <v>2345.32</v>
          </cell>
          <cell r="T1272">
            <v>0</v>
          </cell>
        </row>
        <row r="1273">
          <cell r="Q1273">
            <v>-25878.49</v>
          </cell>
          <cell r="R1273">
            <v>-26043.2</v>
          </cell>
          <cell r="S1273">
            <v>-19798.15</v>
          </cell>
          <cell r="T1273">
            <v>0</v>
          </cell>
        </row>
        <row r="1274">
          <cell r="Q1274">
            <v>-1639462.5</v>
          </cell>
          <cell r="R1274">
            <v>-2059837.5</v>
          </cell>
          <cell r="S1274">
            <v>-2480212.5</v>
          </cell>
          <cell r="T1274">
            <v>-420375</v>
          </cell>
        </row>
        <row r="1275">
          <cell r="Q1275">
            <v>0</v>
          </cell>
          <cell r="R1275">
            <v>0</v>
          </cell>
          <cell r="S1275">
            <v>0</v>
          </cell>
          <cell r="T1275">
            <v>0</v>
          </cell>
        </row>
        <row r="1276">
          <cell r="Q1276">
            <v>-1473607.13</v>
          </cell>
          <cell r="R1276">
            <v>0</v>
          </cell>
          <cell r="S1276">
            <v>0</v>
          </cell>
          <cell r="T1276">
            <v>0</v>
          </cell>
        </row>
        <row r="1277">
          <cell r="Q1277">
            <v>-914398.34</v>
          </cell>
          <cell r="R1277">
            <v>-371782.12</v>
          </cell>
          <cell r="S1277">
            <v>46918.06</v>
          </cell>
          <cell r="T1277">
            <v>26736.88</v>
          </cell>
        </row>
        <row r="1278">
          <cell r="Q1278">
            <v>-495678.29</v>
          </cell>
          <cell r="R1278">
            <v>-186025.63</v>
          </cell>
          <cell r="S1278">
            <v>26467.42</v>
          </cell>
          <cell r="T1278">
            <v>19822.24</v>
          </cell>
        </row>
        <row r="1279">
          <cell r="Q1279">
            <v>-21336.74</v>
          </cell>
          <cell r="R1279">
            <v>-68156.29</v>
          </cell>
          <cell r="S1279">
            <v>-27492.53</v>
          </cell>
          <cell r="T1279">
            <v>-78660.91</v>
          </cell>
        </row>
        <row r="1280">
          <cell r="Q1280">
            <v>0</v>
          </cell>
          <cell r="R1280">
            <v>0</v>
          </cell>
          <cell r="S1280">
            <v>0</v>
          </cell>
          <cell r="T1280">
            <v>0</v>
          </cell>
        </row>
        <row r="1281">
          <cell r="Q1281">
            <v>0</v>
          </cell>
          <cell r="R1281">
            <v>0</v>
          </cell>
          <cell r="S1281">
            <v>0</v>
          </cell>
          <cell r="T1281">
            <v>0</v>
          </cell>
        </row>
        <row r="1282">
          <cell r="Q1282">
            <v>0</v>
          </cell>
          <cell r="R1282">
            <v>0</v>
          </cell>
          <cell r="S1282">
            <v>0</v>
          </cell>
          <cell r="T1282">
            <v>0</v>
          </cell>
        </row>
        <row r="1283">
          <cell r="Q1283">
            <v>0</v>
          </cell>
          <cell r="R1283">
            <v>0</v>
          </cell>
          <cell r="S1283">
            <v>0</v>
          </cell>
          <cell r="T1283">
            <v>0</v>
          </cell>
        </row>
        <row r="1284">
          <cell r="Q1284">
            <v>0</v>
          </cell>
          <cell r="R1284">
            <v>0</v>
          </cell>
          <cell r="S1284">
            <v>0</v>
          </cell>
          <cell r="T1284">
            <v>0</v>
          </cell>
        </row>
        <row r="1288">
          <cell r="R1288">
            <v>0</v>
          </cell>
          <cell r="S1288">
            <v>0</v>
          </cell>
          <cell r="T1288">
            <v>-130769.23</v>
          </cell>
        </row>
        <row r="1289">
          <cell r="Q1289">
            <v>0</v>
          </cell>
          <cell r="R1289">
            <v>0</v>
          </cell>
          <cell r="S1289">
            <v>0</v>
          </cell>
          <cell r="T1289">
            <v>0</v>
          </cell>
        </row>
        <row r="1290">
          <cell r="Q1290">
            <v>0</v>
          </cell>
          <cell r="R1290">
            <v>0</v>
          </cell>
          <cell r="S1290">
            <v>0</v>
          </cell>
          <cell r="T1290">
            <v>0</v>
          </cell>
        </row>
        <row r="1291">
          <cell r="Q1291">
            <v>0</v>
          </cell>
          <cell r="R1291">
            <v>0</v>
          </cell>
          <cell r="S1291">
            <v>0</v>
          </cell>
          <cell r="T1291">
            <v>0</v>
          </cell>
        </row>
        <row r="1292">
          <cell r="Q1292">
            <v>0</v>
          </cell>
          <cell r="R1292">
            <v>0</v>
          </cell>
          <cell r="S1292">
            <v>0</v>
          </cell>
          <cell r="T1292">
            <v>0</v>
          </cell>
        </row>
        <row r="1293">
          <cell r="Q1293">
            <v>-733011.79</v>
          </cell>
          <cell r="R1293">
            <v>-1099517.69</v>
          </cell>
          <cell r="S1293">
            <v>-1466023.59</v>
          </cell>
          <cell r="T1293">
            <v>-1832529.49</v>
          </cell>
        </row>
        <row r="1294">
          <cell r="Q1294">
            <v>-1792788</v>
          </cell>
          <cell r="R1294">
            <v>-1976845</v>
          </cell>
          <cell r="S1294">
            <v>-2192944</v>
          </cell>
          <cell r="T1294">
            <v>-2429690</v>
          </cell>
        </row>
        <row r="1296">
          <cell r="Q1296">
            <v>-40464.24</v>
          </cell>
          <cell r="R1296">
            <v>-60696.36</v>
          </cell>
          <cell r="S1296">
            <v>-80928.48</v>
          </cell>
          <cell r="T1296">
            <v>-101160.6</v>
          </cell>
        </row>
        <row r="1297">
          <cell r="Q1297">
            <v>-40464.24</v>
          </cell>
          <cell r="R1297">
            <v>-60696.36</v>
          </cell>
          <cell r="S1297">
            <v>-80928.48</v>
          </cell>
          <cell r="T1297">
            <v>-101160.6</v>
          </cell>
        </row>
        <row r="1298">
          <cell r="Q1298">
            <v>-6876.8</v>
          </cell>
          <cell r="R1298">
            <v>-10315.2</v>
          </cell>
          <cell r="S1298">
            <v>-13753.6</v>
          </cell>
          <cell r="T1298">
            <v>-17192</v>
          </cell>
        </row>
        <row r="1299">
          <cell r="Q1299">
            <v>-6876.8</v>
          </cell>
          <cell r="R1299">
            <v>-10315.2</v>
          </cell>
          <cell r="S1299">
            <v>-13753.6</v>
          </cell>
          <cell r="T1299">
            <v>-17192</v>
          </cell>
        </row>
        <row r="1300">
          <cell r="Q1300">
            <v>-14434.16</v>
          </cell>
          <cell r="R1300">
            <v>-21651.24</v>
          </cell>
          <cell r="S1300">
            <v>-28868.32</v>
          </cell>
          <cell r="T1300">
            <v>-36085.4</v>
          </cell>
        </row>
        <row r="1301">
          <cell r="Q1301">
            <v>0</v>
          </cell>
          <cell r="R1301">
            <v>0</v>
          </cell>
          <cell r="S1301">
            <v>0</v>
          </cell>
          <cell r="T1301">
            <v>0</v>
          </cell>
        </row>
        <row r="1302">
          <cell r="Q1302">
            <v>-991249.05</v>
          </cell>
          <cell r="R1302">
            <v>-981185.82</v>
          </cell>
          <cell r="S1302">
            <v>-981185.82</v>
          </cell>
          <cell r="T1302">
            <v>-1156166.42</v>
          </cell>
        </row>
        <row r="1303">
          <cell r="Q1303">
            <v>0</v>
          </cell>
          <cell r="R1303">
            <v>0</v>
          </cell>
          <cell r="S1303">
            <v>0</v>
          </cell>
          <cell r="T1303">
            <v>0</v>
          </cell>
        </row>
        <row r="1304">
          <cell r="Q1304">
            <v>0</v>
          </cell>
          <cell r="R1304">
            <v>0</v>
          </cell>
          <cell r="S1304">
            <v>0</v>
          </cell>
          <cell r="T1304">
            <v>0</v>
          </cell>
        </row>
        <row r="1305">
          <cell r="Q1305">
            <v>0</v>
          </cell>
          <cell r="R1305">
            <v>-33333</v>
          </cell>
          <cell r="S1305">
            <v>-66666</v>
          </cell>
          <cell r="T1305">
            <v>-99999</v>
          </cell>
        </row>
        <row r="1307">
          <cell r="Q1307">
            <v>-755793</v>
          </cell>
          <cell r="R1307">
            <v>-819989</v>
          </cell>
          <cell r="S1307">
            <v>-957404</v>
          </cell>
          <cell r="T1307">
            <v>-1166935</v>
          </cell>
        </row>
        <row r="1308">
          <cell r="Q1308">
            <v>-1141872.83</v>
          </cell>
          <cell r="R1308">
            <v>-1212878.25</v>
          </cell>
          <cell r="S1308">
            <v>-1285453.22</v>
          </cell>
          <cell r="T1308">
            <v>-1359785.96</v>
          </cell>
        </row>
        <row r="1310">
          <cell r="Q1310">
            <v>-745021.63</v>
          </cell>
          <cell r="R1310">
            <v>-740895</v>
          </cell>
          <cell r="S1310">
            <v>-737773.73</v>
          </cell>
          <cell r="T1310">
            <v>-731890.17</v>
          </cell>
        </row>
        <row r="1311">
          <cell r="Q1311">
            <v>-239434.99</v>
          </cell>
          <cell r="R1311">
            <v>-239434.99</v>
          </cell>
          <cell r="S1311">
            <v>-239434.99</v>
          </cell>
          <cell r="T1311">
            <v>-298241.32</v>
          </cell>
        </row>
        <row r="1312">
          <cell r="Q1312">
            <v>0</v>
          </cell>
          <cell r="R1312">
            <v>0</v>
          </cell>
          <cell r="S1312">
            <v>0</v>
          </cell>
          <cell r="T1312">
            <v>0</v>
          </cell>
        </row>
        <row r="1313">
          <cell r="Q1313">
            <v>0</v>
          </cell>
          <cell r="R1313">
            <v>0</v>
          </cell>
          <cell r="S1313">
            <v>0</v>
          </cell>
          <cell r="T1313">
            <v>0</v>
          </cell>
        </row>
        <row r="1314">
          <cell r="Q1314">
            <v>0</v>
          </cell>
          <cell r="R1314">
            <v>0</v>
          </cell>
          <cell r="S1314">
            <v>0</v>
          </cell>
          <cell r="T1314">
            <v>0</v>
          </cell>
        </row>
        <row r="1315">
          <cell r="Q1315">
            <v>0</v>
          </cell>
          <cell r="R1315">
            <v>0</v>
          </cell>
          <cell r="S1315">
            <v>0</v>
          </cell>
          <cell r="T1315">
            <v>0</v>
          </cell>
        </row>
        <row r="1316">
          <cell r="Q1316">
            <v>0</v>
          </cell>
          <cell r="R1316">
            <v>0</v>
          </cell>
          <cell r="S1316">
            <v>0</v>
          </cell>
          <cell r="T1316">
            <v>0</v>
          </cell>
        </row>
        <row r="1317">
          <cell r="Q1317">
            <v>0</v>
          </cell>
          <cell r="R1317">
            <v>0</v>
          </cell>
          <cell r="S1317">
            <v>0</v>
          </cell>
          <cell r="T1317">
            <v>0</v>
          </cell>
        </row>
        <row r="1318">
          <cell r="R1318">
            <v>0</v>
          </cell>
          <cell r="S1318">
            <v>0</v>
          </cell>
          <cell r="T1318">
            <v>-385313</v>
          </cell>
        </row>
        <row r="1319">
          <cell r="Q1319">
            <v>0</v>
          </cell>
          <cell r="R1319">
            <v>0</v>
          </cell>
          <cell r="S1319">
            <v>0</v>
          </cell>
          <cell r="T1319">
            <v>0</v>
          </cell>
        </row>
        <row r="1320">
          <cell r="T1320">
            <v>-3250409</v>
          </cell>
        </row>
        <row r="1323">
          <cell r="Q1323">
            <v>-633689.45</v>
          </cell>
          <cell r="R1323">
            <v>-633689.45</v>
          </cell>
          <cell r="S1323">
            <v>-633689.45</v>
          </cell>
          <cell r="T1323">
            <v>-633689.45</v>
          </cell>
        </row>
        <row r="1324">
          <cell r="Q1324">
            <v>-3306489.7</v>
          </cell>
          <cell r="R1324">
            <v>-3254591.93</v>
          </cell>
          <cell r="S1324">
            <v>-3252247.21</v>
          </cell>
          <cell r="T1324">
            <v>-1571118.16</v>
          </cell>
        </row>
        <row r="1325">
          <cell r="Q1325">
            <v>-337286.52</v>
          </cell>
          <cell r="R1325">
            <v>-337286.52</v>
          </cell>
          <cell r="S1325">
            <v>-332898</v>
          </cell>
          <cell r="T1325">
            <v>-332898</v>
          </cell>
        </row>
        <row r="1326">
          <cell r="Q1326">
            <v>0</v>
          </cell>
          <cell r="R1326">
            <v>0</v>
          </cell>
          <cell r="S1326">
            <v>0</v>
          </cell>
          <cell r="T1326">
            <v>0</v>
          </cell>
        </row>
        <row r="1327">
          <cell r="Q1327">
            <v>0</v>
          </cell>
          <cell r="R1327">
            <v>0</v>
          </cell>
          <cell r="S1327">
            <v>0</v>
          </cell>
          <cell r="T1327">
            <v>0</v>
          </cell>
        </row>
        <row r="1328">
          <cell r="Q1328">
            <v>0</v>
          </cell>
          <cell r="R1328">
            <v>0</v>
          </cell>
          <cell r="S1328">
            <v>0</v>
          </cell>
          <cell r="T1328">
            <v>0</v>
          </cell>
        </row>
        <row r="1329">
          <cell r="Q1329">
            <v>0</v>
          </cell>
          <cell r="R1329">
            <v>0</v>
          </cell>
          <cell r="S1329">
            <v>0</v>
          </cell>
          <cell r="T1329">
            <v>0</v>
          </cell>
        </row>
        <row r="1330">
          <cell r="Q1330">
            <v>0</v>
          </cell>
          <cell r="R1330">
            <v>0</v>
          </cell>
          <cell r="S1330">
            <v>0</v>
          </cell>
          <cell r="T1330">
            <v>0</v>
          </cell>
        </row>
        <row r="1331">
          <cell r="Q1331">
            <v>0</v>
          </cell>
          <cell r="R1331">
            <v>0</v>
          </cell>
          <cell r="S1331">
            <v>0</v>
          </cell>
          <cell r="T1331">
            <v>0</v>
          </cell>
        </row>
        <row r="1332">
          <cell r="Q1332">
            <v>-3304.85</v>
          </cell>
          <cell r="R1332">
            <v>-3304.85</v>
          </cell>
          <cell r="S1332">
            <v>-3304.85</v>
          </cell>
          <cell r="T1332">
            <v>0</v>
          </cell>
        </row>
        <row r="1333">
          <cell r="Q1333">
            <v>-2555632.53</v>
          </cell>
          <cell r="R1333">
            <v>-2524598.05</v>
          </cell>
          <cell r="S1333">
            <v>-2524598.05</v>
          </cell>
          <cell r="T1333">
            <v>0</v>
          </cell>
        </row>
        <row r="1334">
          <cell r="Q1334">
            <v>-18889759.53</v>
          </cell>
          <cell r="R1334">
            <v>-18504846.4</v>
          </cell>
          <cell r="S1334">
            <v>-18318794.23</v>
          </cell>
          <cell r="T1334">
            <v>-18237691.74</v>
          </cell>
        </row>
        <row r="1335">
          <cell r="Q1335">
            <v>-12354716.17</v>
          </cell>
          <cell r="R1335">
            <v>-12395293.32</v>
          </cell>
          <cell r="S1335">
            <v>-12740467.49</v>
          </cell>
          <cell r="T1335">
            <v>-12572166.72</v>
          </cell>
        </row>
        <row r="1336">
          <cell r="Q1336">
            <v>-464683.58</v>
          </cell>
          <cell r="R1336">
            <v>-448447.58</v>
          </cell>
          <cell r="S1336">
            <v>-459289.58</v>
          </cell>
          <cell r="T1336">
            <v>-448783.58</v>
          </cell>
        </row>
        <row r="1337">
          <cell r="Q1337">
            <v>-10000</v>
          </cell>
          <cell r="R1337">
            <v>-10000</v>
          </cell>
          <cell r="S1337">
            <v>-10000</v>
          </cell>
          <cell r="T1337">
            <v>-10000</v>
          </cell>
        </row>
        <row r="1338">
          <cell r="Q1338">
            <v>-25524.85</v>
          </cell>
          <cell r="R1338">
            <v>-24066.26</v>
          </cell>
          <cell r="S1338">
            <v>-32580.98</v>
          </cell>
          <cell r="T1338">
            <v>-24591.59</v>
          </cell>
        </row>
        <row r="1339">
          <cell r="Q1339">
            <v>-42021.78</v>
          </cell>
          <cell r="R1339">
            <v>-41714.14</v>
          </cell>
          <cell r="S1339">
            <v>-64228.41</v>
          </cell>
          <cell r="T1339">
            <v>-64228.41</v>
          </cell>
        </row>
        <row r="1340">
          <cell r="Q1340">
            <v>-652279.2</v>
          </cell>
          <cell r="R1340">
            <v>-798080.24</v>
          </cell>
          <cell r="S1340">
            <v>-888659.9</v>
          </cell>
          <cell r="T1340">
            <v>-1021394.54</v>
          </cell>
        </row>
        <row r="1341">
          <cell r="Q1341">
            <v>-2851582.64</v>
          </cell>
          <cell r="R1341">
            <v>-3642130.7</v>
          </cell>
          <cell r="S1341">
            <v>-4557336.57</v>
          </cell>
          <cell r="T1341">
            <v>-5010649.67</v>
          </cell>
        </row>
        <row r="1342">
          <cell r="Q1342">
            <v>-1589346.19</v>
          </cell>
          <cell r="R1342">
            <v>-1904263.28</v>
          </cell>
          <cell r="S1342">
            <v>-2008591.19</v>
          </cell>
          <cell r="T1342">
            <v>-1856903.08</v>
          </cell>
        </row>
        <row r="1343">
          <cell r="Q1343">
            <v>-1016768.79</v>
          </cell>
          <cell r="R1343">
            <v>-1016768.79</v>
          </cell>
          <cell r="S1343">
            <v>-1016768.79</v>
          </cell>
          <cell r="T1343">
            <v>-1659473.13</v>
          </cell>
        </row>
        <row r="1344">
          <cell r="R1344">
            <v>0</v>
          </cell>
          <cell r="S1344">
            <v>0</v>
          </cell>
          <cell r="T1344">
            <v>-256699</v>
          </cell>
        </row>
        <row r="1345">
          <cell r="Q1345">
            <v>0</v>
          </cell>
          <cell r="R1345">
            <v>0</v>
          </cell>
          <cell r="S1345">
            <v>0</v>
          </cell>
          <cell r="T1345">
            <v>0</v>
          </cell>
        </row>
        <row r="1346">
          <cell r="R1346">
            <v>0</v>
          </cell>
          <cell r="S1346">
            <v>0</v>
          </cell>
          <cell r="T1346">
            <v>-15482</v>
          </cell>
        </row>
        <row r="1347">
          <cell r="Q1347">
            <v>0</v>
          </cell>
          <cell r="R1347">
            <v>0</v>
          </cell>
          <cell r="S1347">
            <v>0</v>
          </cell>
          <cell r="T1347">
            <v>0</v>
          </cell>
        </row>
        <row r="1348">
          <cell r="R1348">
            <v>0</v>
          </cell>
          <cell r="S1348">
            <v>0</v>
          </cell>
          <cell r="T1348">
            <v>-5353</v>
          </cell>
        </row>
        <row r="1350">
          <cell r="Q1350">
            <v>-3089713.86</v>
          </cell>
          <cell r="R1350">
            <v>-3178321.44</v>
          </cell>
          <cell r="S1350">
            <v>-450988.29</v>
          </cell>
          <cell r="T1350">
            <v>-521234.38</v>
          </cell>
        </row>
        <row r="1351">
          <cell r="Q1351">
            <v>0</v>
          </cell>
          <cell r="R1351">
            <v>0</v>
          </cell>
          <cell r="S1351">
            <v>0</v>
          </cell>
          <cell r="T1351">
            <v>0</v>
          </cell>
        </row>
        <row r="1352">
          <cell r="Q1352">
            <v>-5000</v>
          </cell>
          <cell r="R1352">
            <v>-5000</v>
          </cell>
          <cell r="S1352">
            <v>-5000</v>
          </cell>
          <cell r="T1352">
            <v>-5000</v>
          </cell>
        </row>
        <row r="1353">
          <cell r="Q1353">
            <v>0</v>
          </cell>
          <cell r="R1353">
            <v>0</v>
          </cell>
          <cell r="S1353">
            <v>0</v>
          </cell>
          <cell r="T1353">
            <v>0</v>
          </cell>
        </row>
        <row r="1354">
          <cell r="Q1354">
            <v>-26668727.57</v>
          </cell>
          <cell r="R1354">
            <v>-26609467.66</v>
          </cell>
          <cell r="S1354">
            <v>-26557967.81</v>
          </cell>
          <cell r="T1354">
            <v>-27795522.61</v>
          </cell>
        </row>
        <row r="1355">
          <cell r="Q1355">
            <v>0</v>
          </cell>
          <cell r="R1355">
            <v>0</v>
          </cell>
          <cell r="S1355">
            <v>0</v>
          </cell>
          <cell r="T1355">
            <v>0</v>
          </cell>
        </row>
        <row r="1356">
          <cell r="Q1356">
            <v>0</v>
          </cell>
          <cell r="R1356">
            <v>0</v>
          </cell>
          <cell r="S1356">
            <v>0</v>
          </cell>
          <cell r="T1356">
            <v>0</v>
          </cell>
        </row>
        <row r="1357">
          <cell r="Q1357">
            <v>-2410058.23</v>
          </cell>
          <cell r="R1357">
            <v>-2193006.52</v>
          </cell>
          <cell r="S1357">
            <v>-1584592.72</v>
          </cell>
          <cell r="T1357">
            <v>-1337770.54</v>
          </cell>
        </row>
        <row r="1358">
          <cell r="Q1358">
            <v>-9934029.56</v>
          </cell>
          <cell r="R1358">
            <v>-10055279.56</v>
          </cell>
          <cell r="S1358">
            <v>-10176529.56</v>
          </cell>
          <cell r="T1358">
            <v>-10190533.56</v>
          </cell>
        </row>
        <row r="1359">
          <cell r="Q1359">
            <v>-2992.04</v>
          </cell>
          <cell r="R1359">
            <v>121480.78</v>
          </cell>
          <cell r="S1359">
            <v>-53288.59</v>
          </cell>
          <cell r="T1359">
            <v>-76485.03</v>
          </cell>
        </row>
        <row r="1360">
          <cell r="Q1360">
            <v>0</v>
          </cell>
          <cell r="R1360">
            <v>0</v>
          </cell>
          <cell r="S1360">
            <v>0</v>
          </cell>
          <cell r="T1360">
            <v>0</v>
          </cell>
        </row>
        <row r="1361">
          <cell r="Q1361">
            <v>-28224</v>
          </cell>
          <cell r="R1361">
            <v>-28224</v>
          </cell>
          <cell r="S1361">
            <v>-25849.83</v>
          </cell>
          <cell r="T1361">
            <v>-7248</v>
          </cell>
        </row>
        <row r="1362">
          <cell r="Q1362">
            <v>0</v>
          </cell>
          <cell r="R1362">
            <v>0</v>
          </cell>
          <cell r="S1362">
            <v>0</v>
          </cell>
          <cell r="T1362">
            <v>0</v>
          </cell>
        </row>
        <row r="1363">
          <cell r="Q1363">
            <v>0</v>
          </cell>
          <cell r="R1363">
            <v>0</v>
          </cell>
          <cell r="S1363">
            <v>0</v>
          </cell>
          <cell r="T1363">
            <v>0</v>
          </cell>
        </row>
        <row r="1364">
          <cell r="Q1364">
            <v>-2106234.98</v>
          </cell>
          <cell r="R1364">
            <v>-2118100.98</v>
          </cell>
          <cell r="S1364">
            <v>-2117341.98</v>
          </cell>
          <cell r="T1364">
            <v>-2163988</v>
          </cell>
        </row>
        <row r="1365">
          <cell r="Q1365">
            <v>-17801000</v>
          </cell>
          <cell r="R1365">
            <v>-17801000</v>
          </cell>
          <cell r="S1365">
            <v>-17801000</v>
          </cell>
          <cell r="T1365">
            <v>-17411000</v>
          </cell>
        </row>
        <row r="1366">
          <cell r="Q1366">
            <v>-58986.21</v>
          </cell>
          <cell r="R1366">
            <v>-58986.21</v>
          </cell>
          <cell r="S1366">
            <v>-58986.21</v>
          </cell>
          <cell r="T1366">
            <v>-40198.51</v>
          </cell>
        </row>
        <row r="1367">
          <cell r="Q1367">
            <v>-8277452.45</v>
          </cell>
          <cell r="R1367">
            <v>-8273285.78</v>
          </cell>
          <cell r="S1367">
            <v>-8250942.4</v>
          </cell>
          <cell r="T1367">
            <v>-8631142</v>
          </cell>
        </row>
        <row r="1368">
          <cell r="Q1368">
            <v>-39032.26</v>
          </cell>
          <cell r="R1368">
            <v>24177.73</v>
          </cell>
          <cell r="S1368">
            <v>24162.73</v>
          </cell>
          <cell r="T1368">
            <v>-66899.4</v>
          </cell>
        </row>
        <row r="1369">
          <cell r="Q1369">
            <v>0</v>
          </cell>
          <cell r="R1369">
            <v>0</v>
          </cell>
          <cell r="S1369">
            <v>0</v>
          </cell>
          <cell r="T1369">
            <v>0</v>
          </cell>
        </row>
        <row r="1370">
          <cell r="Q1370">
            <v>0</v>
          </cell>
          <cell r="R1370">
            <v>0</v>
          </cell>
          <cell r="S1370">
            <v>0</v>
          </cell>
          <cell r="T1370">
            <v>0</v>
          </cell>
        </row>
        <row r="1371">
          <cell r="Q1371">
            <v>-222809.33</v>
          </cell>
          <cell r="R1371">
            <v>-221663.5</v>
          </cell>
          <cell r="S1371">
            <v>-220517.67</v>
          </cell>
          <cell r="T1371">
            <v>-219371.84</v>
          </cell>
        </row>
        <row r="1372">
          <cell r="Q1372">
            <v>0</v>
          </cell>
          <cell r="R1372">
            <v>0</v>
          </cell>
          <cell r="S1372">
            <v>0</v>
          </cell>
          <cell r="T1372">
            <v>-67293.86</v>
          </cell>
        </row>
        <row r="1373">
          <cell r="R1373">
            <v>0</v>
          </cell>
          <cell r="S1373">
            <v>0</v>
          </cell>
          <cell r="T1373">
            <v>-967879</v>
          </cell>
        </row>
        <row r="1374">
          <cell r="Q1374">
            <v>0</v>
          </cell>
          <cell r="R1374">
            <v>0</v>
          </cell>
          <cell r="S1374">
            <v>0</v>
          </cell>
          <cell r="T1374">
            <v>0</v>
          </cell>
        </row>
        <row r="1375">
          <cell r="Q1375">
            <v>-250015</v>
          </cell>
          <cell r="R1375">
            <v>-250015</v>
          </cell>
          <cell r="S1375">
            <v>-250015</v>
          </cell>
          <cell r="T1375">
            <v>0</v>
          </cell>
        </row>
        <row r="1376">
          <cell r="Q1376">
            <v>0</v>
          </cell>
          <cell r="R1376">
            <v>0</v>
          </cell>
          <cell r="S1376">
            <v>0</v>
          </cell>
          <cell r="T1376">
            <v>0</v>
          </cell>
        </row>
        <row r="1377">
          <cell r="Q1377">
            <v>-13807132</v>
          </cell>
          <cell r="R1377">
            <v>-13661299</v>
          </cell>
          <cell r="S1377">
            <v>-13515466</v>
          </cell>
          <cell r="T1377">
            <v>-13369633</v>
          </cell>
        </row>
        <row r="1378">
          <cell r="Q1378">
            <v>-8447.35</v>
          </cell>
          <cell r="R1378">
            <v>-37711.35</v>
          </cell>
          <cell r="S1378">
            <v>-10623.83</v>
          </cell>
          <cell r="T1378">
            <v>-3939.83</v>
          </cell>
        </row>
        <row r="1379">
          <cell r="Q1379">
            <v>0</v>
          </cell>
          <cell r="R1379">
            <v>0</v>
          </cell>
          <cell r="S1379">
            <v>0</v>
          </cell>
          <cell r="T1379">
            <v>0</v>
          </cell>
        </row>
        <row r="1380">
          <cell r="Q1380">
            <v>0</v>
          </cell>
          <cell r="R1380">
            <v>0</v>
          </cell>
          <cell r="S1380">
            <v>0</v>
          </cell>
          <cell r="T1380">
            <v>0</v>
          </cell>
        </row>
        <row r="1381">
          <cell r="Q1381">
            <v>0</v>
          </cell>
          <cell r="R1381">
            <v>0</v>
          </cell>
          <cell r="S1381">
            <v>0</v>
          </cell>
          <cell r="T1381">
            <v>0</v>
          </cell>
        </row>
        <row r="1382">
          <cell r="Q1382">
            <v>-2140.57</v>
          </cell>
          <cell r="R1382">
            <v>27518.13</v>
          </cell>
          <cell r="S1382">
            <v>27518.13</v>
          </cell>
          <cell r="T1382">
            <v>0</v>
          </cell>
        </row>
        <row r="1383">
          <cell r="Q1383">
            <v>0</v>
          </cell>
          <cell r="R1383">
            <v>0</v>
          </cell>
          <cell r="S1383">
            <v>0</v>
          </cell>
          <cell r="T1383">
            <v>0</v>
          </cell>
        </row>
        <row r="1385">
          <cell r="Q1385">
            <v>-27312000</v>
          </cell>
          <cell r="R1385">
            <v>-25354000</v>
          </cell>
          <cell r="S1385">
            <v>-25354000</v>
          </cell>
          <cell r="T1385">
            <v>0</v>
          </cell>
        </row>
        <row r="1386">
          <cell r="Q1386">
            <v>-8686177.86</v>
          </cell>
          <cell r="R1386">
            <v>-10611582.27</v>
          </cell>
          <cell r="S1386">
            <v>-7180375.75</v>
          </cell>
          <cell r="T1386">
            <v>-1284031.29</v>
          </cell>
        </row>
        <row r="1389">
          <cell r="Q1389">
            <v>-19900488.38</v>
          </cell>
          <cell r="R1389">
            <v>-20301164.41</v>
          </cell>
          <cell r="S1389">
            <v>-20701840.44</v>
          </cell>
          <cell r="T1389">
            <v>-21102516.47</v>
          </cell>
        </row>
        <row r="1390">
          <cell r="Q1390">
            <v>0</v>
          </cell>
          <cell r="R1390">
            <v>0</v>
          </cell>
          <cell r="S1390">
            <v>0</v>
          </cell>
          <cell r="T1390">
            <v>0</v>
          </cell>
        </row>
        <row r="1391">
          <cell r="Q1391">
            <v>0</v>
          </cell>
          <cell r="R1391">
            <v>0</v>
          </cell>
          <cell r="S1391">
            <v>0</v>
          </cell>
          <cell r="T1391">
            <v>0</v>
          </cell>
        </row>
        <row r="1392">
          <cell r="Q1392">
            <v>0</v>
          </cell>
          <cell r="R1392">
            <v>0</v>
          </cell>
          <cell r="S1392">
            <v>0</v>
          </cell>
          <cell r="T1392">
            <v>0</v>
          </cell>
        </row>
        <row r="1393">
          <cell r="Q1393">
            <v>0</v>
          </cell>
          <cell r="R1393">
            <v>0</v>
          </cell>
          <cell r="S1393">
            <v>0</v>
          </cell>
          <cell r="T1393">
            <v>0</v>
          </cell>
        </row>
        <row r="1394">
          <cell r="Q1394">
            <v>0</v>
          </cell>
          <cell r="R1394">
            <v>0</v>
          </cell>
          <cell r="S1394">
            <v>0</v>
          </cell>
          <cell r="T1394">
            <v>0</v>
          </cell>
        </row>
        <row r="1395">
          <cell r="Q1395">
            <v>0</v>
          </cell>
          <cell r="R1395">
            <v>0</v>
          </cell>
          <cell r="S1395">
            <v>0</v>
          </cell>
          <cell r="T1395">
            <v>0</v>
          </cell>
        </row>
        <row r="1396">
          <cell r="Q1396">
            <v>0</v>
          </cell>
          <cell r="R1396">
            <v>0</v>
          </cell>
          <cell r="S1396">
            <v>0</v>
          </cell>
          <cell r="T1396">
            <v>0</v>
          </cell>
        </row>
        <row r="1397">
          <cell r="Q1397">
            <v>0</v>
          </cell>
          <cell r="R1397">
            <v>0</v>
          </cell>
          <cell r="S1397">
            <v>0</v>
          </cell>
          <cell r="T1397">
            <v>0</v>
          </cell>
        </row>
        <row r="1398">
          <cell r="Q1398">
            <v>0</v>
          </cell>
          <cell r="R1398">
            <v>0</v>
          </cell>
          <cell r="S1398">
            <v>0</v>
          </cell>
          <cell r="T1398">
            <v>0</v>
          </cell>
        </row>
        <row r="1399">
          <cell r="Q1399">
            <v>-513276.41</v>
          </cell>
          <cell r="R1399">
            <v>-511029.97</v>
          </cell>
          <cell r="S1399">
            <v>-508783.53</v>
          </cell>
          <cell r="T1399">
            <v>-506537.09</v>
          </cell>
        </row>
        <row r="1400">
          <cell r="R1400">
            <v>0</v>
          </cell>
          <cell r="S1400">
            <v>0</v>
          </cell>
          <cell r="T1400">
            <v>-97579</v>
          </cell>
        </row>
        <row r="1401">
          <cell r="Q1401">
            <v>-225000</v>
          </cell>
          <cell r="R1401">
            <v>-225000</v>
          </cell>
          <cell r="S1401">
            <v>-225000</v>
          </cell>
          <cell r="T1401">
            <v>-225000</v>
          </cell>
        </row>
        <row r="1402">
          <cell r="Q1402">
            <v>-1982106.78</v>
          </cell>
          <cell r="R1402">
            <v>-1982106.78</v>
          </cell>
          <cell r="S1402">
            <v>-1982106.78</v>
          </cell>
          <cell r="T1402">
            <v>0</v>
          </cell>
        </row>
        <row r="1403">
          <cell r="Q1403">
            <v>0</v>
          </cell>
          <cell r="R1403">
            <v>0</v>
          </cell>
          <cell r="S1403">
            <v>0</v>
          </cell>
          <cell r="T1403">
            <v>0</v>
          </cell>
        </row>
        <row r="1404">
          <cell r="Q1404">
            <v>0</v>
          </cell>
          <cell r="R1404">
            <v>0</v>
          </cell>
          <cell r="S1404">
            <v>0</v>
          </cell>
          <cell r="T1404">
            <v>0</v>
          </cell>
        </row>
        <row r="1405">
          <cell r="Q1405">
            <v>0</v>
          </cell>
          <cell r="R1405">
            <v>0</v>
          </cell>
          <cell r="S1405">
            <v>0</v>
          </cell>
          <cell r="T1405">
            <v>0</v>
          </cell>
        </row>
        <row r="1406">
          <cell r="Q1406">
            <v>0</v>
          </cell>
          <cell r="R1406">
            <v>0</v>
          </cell>
          <cell r="S1406">
            <v>0</v>
          </cell>
          <cell r="T1406">
            <v>0</v>
          </cell>
        </row>
        <row r="1407">
          <cell r="Q1407">
            <v>0</v>
          </cell>
          <cell r="R1407">
            <v>0</v>
          </cell>
          <cell r="S1407">
            <v>0</v>
          </cell>
          <cell r="T1407">
            <v>0</v>
          </cell>
        </row>
        <row r="1408">
          <cell r="Q1408">
            <v>0</v>
          </cell>
          <cell r="R1408">
            <v>0</v>
          </cell>
          <cell r="S1408">
            <v>0</v>
          </cell>
          <cell r="T1408">
            <v>0</v>
          </cell>
        </row>
        <row r="1409">
          <cell r="Q1409">
            <v>-7416.29</v>
          </cell>
          <cell r="R1409">
            <v>-7416.29</v>
          </cell>
          <cell r="S1409">
            <v>-7416.29</v>
          </cell>
          <cell r="T1409">
            <v>-7416.29</v>
          </cell>
        </row>
        <row r="1410">
          <cell r="Q1410">
            <v>-5140.36</v>
          </cell>
          <cell r="R1410">
            <v>-5140.36</v>
          </cell>
          <cell r="S1410">
            <v>-5140.36</v>
          </cell>
          <cell r="T1410">
            <v>-5140.36</v>
          </cell>
        </row>
        <row r="1411">
          <cell r="Q1411">
            <v>-11459.63</v>
          </cell>
          <cell r="R1411">
            <v>-11459.63</v>
          </cell>
          <cell r="S1411">
            <v>-11459.63</v>
          </cell>
          <cell r="T1411">
            <v>-11459.63</v>
          </cell>
        </row>
        <row r="1412">
          <cell r="Q1412">
            <v>-1479.6</v>
          </cell>
          <cell r="R1412">
            <v>-1479.6</v>
          </cell>
          <cell r="S1412">
            <v>-1479.6</v>
          </cell>
          <cell r="T1412">
            <v>-1479.6</v>
          </cell>
        </row>
        <row r="1413">
          <cell r="Q1413">
            <v>-959.98</v>
          </cell>
          <cell r="R1413">
            <v>-959.98</v>
          </cell>
          <cell r="S1413">
            <v>-959.98</v>
          </cell>
          <cell r="T1413">
            <v>-959.98</v>
          </cell>
        </row>
        <row r="1414">
          <cell r="Q1414">
            <v>-876.25</v>
          </cell>
          <cell r="R1414">
            <v>-876.25</v>
          </cell>
          <cell r="S1414">
            <v>-876.25</v>
          </cell>
          <cell r="T1414">
            <v>-876.25</v>
          </cell>
        </row>
        <row r="1415">
          <cell r="Q1415">
            <v>-912.01</v>
          </cell>
          <cell r="R1415">
            <v>-963.45</v>
          </cell>
          <cell r="S1415">
            <v>-999.59</v>
          </cell>
          <cell r="T1415">
            <v>-982.54</v>
          </cell>
        </row>
        <row r="1417">
          <cell r="Q1417">
            <v>-12.55</v>
          </cell>
          <cell r="R1417">
            <v>-12.55</v>
          </cell>
          <cell r="S1417">
            <v>-12.55</v>
          </cell>
          <cell r="T1417">
            <v>-12.55</v>
          </cell>
        </row>
        <row r="1418">
          <cell r="Q1418">
            <v>-598.99</v>
          </cell>
          <cell r="R1418">
            <v>-598.99</v>
          </cell>
          <cell r="S1418">
            <v>-598.99</v>
          </cell>
          <cell r="T1418">
            <v>-598.99</v>
          </cell>
        </row>
        <row r="1419">
          <cell r="Q1419">
            <v>-168.86</v>
          </cell>
          <cell r="R1419">
            <v>-168.86</v>
          </cell>
          <cell r="S1419">
            <v>-168.86</v>
          </cell>
          <cell r="T1419">
            <v>-168.86</v>
          </cell>
        </row>
        <row r="1420">
          <cell r="Q1420">
            <v>0</v>
          </cell>
          <cell r="R1420">
            <v>0</v>
          </cell>
          <cell r="S1420">
            <v>0</v>
          </cell>
          <cell r="T1420">
            <v>0</v>
          </cell>
        </row>
        <row r="1421">
          <cell r="Q1421">
            <v>-123.17</v>
          </cell>
          <cell r="R1421">
            <v>-123.17</v>
          </cell>
          <cell r="S1421">
            <v>-123.17</v>
          </cell>
          <cell r="T1421">
            <v>-123.17</v>
          </cell>
        </row>
        <row r="1422">
          <cell r="Q1422">
            <v>-574.46</v>
          </cell>
          <cell r="R1422">
            <v>-574.46</v>
          </cell>
          <cell r="S1422">
            <v>-574.46</v>
          </cell>
          <cell r="T1422">
            <v>-574.46</v>
          </cell>
        </row>
        <row r="1423">
          <cell r="Q1423">
            <v>0</v>
          </cell>
          <cell r="R1423">
            <v>0</v>
          </cell>
          <cell r="S1423">
            <v>0</v>
          </cell>
          <cell r="T1423">
            <v>0</v>
          </cell>
        </row>
        <row r="1424">
          <cell r="Q1424">
            <v>-5718285</v>
          </cell>
          <cell r="R1424">
            <v>-5910020</v>
          </cell>
          <cell r="S1424">
            <v>-3742205.18</v>
          </cell>
          <cell r="T1424">
            <v>-3095341.7</v>
          </cell>
        </row>
        <row r="1425">
          <cell r="Q1425">
            <v>0</v>
          </cell>
          <cell r="R1425">
            <v>0</v>
          </cell>
          <cell r="S1425">
            <v>0</v>
          </cell>
          <cell r="T1425">
            <v>0</v>
          </cell>
        </row>
        <row r="1426">
          <cell r="Q1426">
            <v>-7074602.91</v>
          </cell>
          <cell r="R1426">
            <v>-7546837.81</v>
          </cell>
          <cell r="S1426">
            <v>-8112863.37</v>
          </cell>
          <cell r="T1426">
            <v>-7579467.56</v>
          </cell>
        </row>
        <row r="1427">
          <cell r="Q1427">
            <v>-2870186.23</v>
          </cell>
          <cell r="R1427">
            <v>-3051412.23</v>
          </cell>
          <cell r="S1427">
            <v>-3440051.23</v>
          </cell>
          <cell r="T1427">
            <v>-3236838.23</v>
          </cell>
        </row>
        <row r="1428">
          <cell r="Q1428">
            <v>5104426.16</v>
          </cell>
          <cell r="R1428">
            <v>5574310.6</v>
          </cell>
          <cell r="S1428">
            <v>5952871.33</v>
          </cell>
          <cell r="T1428">
            <v>6399631.31</v>
          </cell>
        </row>
        <row r="1429">
          <cell r="Q1429">
            <v>1100761.99</v>
          </cell>
          <cell r="R1429">
            <v>1183385.24</v>
          </cell>
          <cell r="S1429">
            <v>1221429.51</v>
          </cell>
          <cell r="T1429">
            <v>1374229.18</v>
          </cell>
        </row>
        <row r="1430">
          <cell r="Q1430">
            <v>-27589.17</v>
          </cell>
          <cell r="R1430">
            <v>-30654.63</v>
          </cell>
          <cell r="S1430">
            <v>-33720.09</v>
          </cell>
          <cell r="T1430">
            <v>-45158.6</v>
          </cell>
        </row>
        <row r="1431">
          <cell r="Q1431">
            <v>0</v>
          </cell>
          <cell r="R1431">
            <v>0</v>
          </cell>
          <cell r="S1431">
            <v>0</v>
          </cell>
          <cell r="T1431">
            <v>0</v>
          </cell>
        </row>
        <row r="1432">
          <cell r="Q1432">
            <v>0</v>
          </cell>
          <cell r="R1432">
            <v>0</v>
          </cell>
          <cell r="S1432">
            <v>0</v>
          </cell>
          <cell r="T1432">
            <v>0</v>
          </cell>
        </row>
        <row r="1434">
          <cell r="Q1434">
            <v>-1552657.3</v>
          </cell>
          <cell r="R1434">
            <v>-1535084.96</v>
          </cell>
          <cell r="S1434">
            <v>-1517512.62</v>
          </cell>
          <cell r="T1434">
            <v>-1499940.28</v>
          </cell>
        </row>
        <row r="1435">
          <cell r="Q1435">
            <v>-45410</v>
          </cell>
          <cell r="R1435">
            <v>-40869</v>
          </cell>
          <cell r="S1435">
            <v>-36328</v>
          </cell>
          <cell r="T1435">
            <v>-31787</v>
          </cell>
        </row>
        <row r="1436">
          <cell r="Q1436">
            <v>-30265.78</v>
          </cell>
          <cell r="R1436">
            <v>-29909.71</v>
          </cell>
          <cell r="S1436">
            <v>-29553.64</v>
          </cell>
          <cell r="T1436">
            <v>-29197.57</v>
          </cell>
        </row>
        <row r="1437">
          <cell r="Q1437">
            <v>0</v>
          </cell>
          <cell r="R1437">
            <v>0</v>
          </cell>
          <cell r="S1437">
            <v>0</v>
          </cell>
          <cell r="T1437">
            <v>0</v>
          </cell>
        </row>
        <row r="1438">
          <cell r="Q1438">
            <v>0</v>
          </cell>
          <cell r="R1438">
            <v>0</v>
          </cell>
          <cell r="S1438">
            <v>0</v>
          </cell>
          <cell r="T1438">
            <v>0</v>
          </cell>
        </row>
        <row r="1439">
          <cell r="Q1439">
            <v>-2702244.02</v>
          </cell>
          <cell r="R1439">
            <v>-2671954.54</v>
          </cell>
          <cell r="S1439">
            <v>-2641665.06</v>
          </cell>
          <cell r="T1439">
            <v>-2611375.58</v>
          </cell>
        </row>
        <row r="1440">
          <cell r="Q1440">
            <v>-33762.98</v>
          </cell>
          <cell r="R1440">
            <v>-33392.92</v>
          </cell>
          <cell r="S1440">
            <v>-33022.86</v>
          </cell>
          <cell r="T1440">
            <v>-32652.8</v>
          </cell>
        </row>
        <row r="1441">
          <cell r="Q1441">
            <v>0</v>
          </cell>
          <cell r="R1441">
            <v>0</v>
          </cell>
          <cell r="S1441">
            <v>0</v>
          </cell>
          <cell r="T1441">
            <v>0</v>
          </cell>
        </row>
        <row r="1442">
          <cell r="Q1442">
            <v>-92276.94</v>
          </cell>
          <cell r="R1442">
            <v>-91240.12</v>
          </cell>
          <cell r="S1442">
            <v>-90203.3</v>
          </cell>
          <cell r="T1442">
            <v>-89166.48</v>
          </cell>
        </row>
        <row r="1443">
          <cell r="Q1443">
            <v>-8165809</v>
          </cell>
          <cell r="R1443">
            <v>-8165809</v>
          </cell>
          <cell r="S1443">
            <v>-8165809</v>
          </cell>
          <cell r="T1443">
            <v>-8165809</v>
          </cell>
        </row>
        <row r="1444">
          <cell r="Q1444">
            <v>4614264</v>
          </cell>
          <cell r="R1444">
            <v>4667264</v>
          </cell>
          <cell r="S1444">
            <v>4719264</v>
          </cell>
          <cell r="T1444">
            <v>4778763</v>
          </cell>
        </row>
        <row r="1445">
          <cell r="Q1445">
            <v>-10135707.04</v>
          </cell>
          <cell r="R1445">
            <v>-9661376.11</v>
          </cell>
          <cell r="S1445">
            <v>-9241170.23</v>
          </cell>
          <cell r="T1445">
            <v>-10126911.07</v>
          </cell>
        </row>
        <row r="1447">
          <cell r="Q1447">
            <v>-887313.59</v>
          </cell>
          <cell r="R1447">
            <v>-877230.48</v>
          </cell>
          <cell r="S1447">
            <v>-867147.37</v>
          </cell>
          <cell r="T1447">
            <v>-857064.26</v>
          </cell>
        </row>
        <row r="1448">
          <cell r="Q1448">
            <v>0</v>
          </cell>
          <cell r="R1448">
            <v>0</v>
          </cell>
          <cell r="S1448">
            <v>0</v>
          </cell>
          <cell r="T1448">
            <v>0</v>
          </cell>
        </row>
        <row r="1449">
          <cell r="Q1449">
            <v>-192765.41</v>
          </cell>
          <cell r="R1449">
            <v>-192089.04</v>
          </cell>
          <cell r="S1449">
            <v>-191412.67</v>
          </cell>
          <cell r="T1449">
            <v>-190736.3</v>
          </cell>
        </row>
        <row r="1450">
          <cell r="R1450">
            <v>0</v>
          </cell>
          <cell r="S1450">
            <v>0</v>
          </cell>
          <cell r="T1450">
            <v>-13468.61</v>
          </cell>
        </row>
        <row r="1451">
          <cell r="Q1451">
            <v>-71851894.8</v>
          </cell>
          <cell r="R1451">
            <v>-71851894.8</v>
          </cell>
          <cell r="S1451">
            <v>-71851894.8</v>
          </cell>
          <cell r="T1451">
            <v>-71851894.8</v>
          </cell>
        </row>
        <row r="1452">
          <cell r="Q1452">
            <v>-3497000</v>
          </cell>
          <cell r="R1452">
            <v>-3475000</v>
          </cell>
          <cell r="S1452">
            <v>-3453000</v>
          </cell>
          <cell r="T1452">
            <v>-3436000</v>
          </cell>
        </row>
        <row r="1453">
          <cell r="Q1453">
            <v>-647743</v>
          </cell>
          <cell r="R1453">
            <v>-647743</v>
          </cell>
          <cell r="S1453">
            <v>-449743</v>
          </cell>
          <cell r="T1453">
            <v>-351092</v>
          </cell>
        </row>
        <row r="1454">
          <cell r="Q1454">
            <v>-337279618</v>
          </cell>
          <cell r="R1454">
            <v>-338717618</v>
          </cell>
          <cell r="S1454">
            <v>-340780618</v>
          </cell>
          <cell r="T1454">
            <v>-342703778</v>
          </cell>
        </row>
        <row r="1455">
          <cell r="Q1455">
            <v>-939000</v>
          </cell>
          <cell r="R1455">
            <v>-938000</v>
          </cell>
          <cell r="S1455">
            <v>-937000</v>
          </cell>
          <cell r="T1455">
            <v>-939000</v>
          </cell>
        </row>
        <row r="1456">
          <cell r="Q1456">
            <v>-32874</v>
          </cell>
          <cell r="R1456">
            <v>-32874</v>
          </cell>
          <cell r="S1456">
            <v>-32874</v>
          </cell>
          <cell r="T1456">
            <v>-32874</v>
          </cell>
        </row>
        <row r="1457">
          <cell r="Q1457">
            <v>-55683000</v>
          </cell>
          <cell r="R1457">
            <v>-57597000</v>
          </cell>
          <cell r="S1457">
            <v>-58932000</v>
          </cell>
          <cell r="T1457">
            <v>-63753000</v>
          </cell>
        </row>
        <row r="1462">
          <cell r="Q1462">
            <v>141000</v>
          </cell>
          <cell r="R1462">
            <v>141000</v>
          </cell>
          <cell r="S1462">
            <v>141000</v>
          </cell>
          <cell r="T1462">
            <v>141000</v>
          </cell>
        </row>
        <row r="1463">
          <cell r="Q1463">
            <v>904152.97</v>
          </cell>
          <cell r="R1463">
            <v>904152.97</v>
          </cell>
          <cell r="S1463">
            <v>904152.97</v>
          </cell>
          <cell r="T1463">
            <v>904152.97</v>
          </cell>
        </row>
        <row r="1464">
          <cell r="Q1464">
            <v>-796000</v>
          </cell>
          <cell r="R1464">
            <v>-881000</v>
          </cell>
          <cell r="S1464">
            <v>-966000</v>
          </cell>
          <cell r="T1464">
            <v>-1047000</v>
          </cell>
        </row>
        <row r="1465">
          <cell r="Q1465">
            <v>-27673328.77</v>
          </cell>
          <cell r="R1465">
            <v>-27673328.77</v>
          </cell>
          <cell r="S1465">
            <v>-27673328.77</v>
          </cell>
          <cell r="T1465">
            <v>-27673328.77</v>
          </cell>
        </row>
        <row r="1467">
          <cell r="Q1467">
            <v>-4489581</v>
          </cell>
          <cell r="R1467">
            <v>-4489581</v>
          </cell>
          <cell r="S1467">
            <v>-4489581</v>
          </cell>
          <cell r="T1467">
            <v>-4489581</v>
          </cell>
        </row>
        <row r="1469">
          <cell r="Q1469">
            <v>-269554.91</v>
          </cell>
          <cell r="R1469">
            <v>-269554.91</v>
          </cell>
          <cell r="S1469">
            <v>-269554.91</v>
          </cell>
          <cell r="T1469">
            <v>-269554.91</v>
          </cell>
        </row>
        <row r="1470">
          <cell r="Q1470">
            <v>-443787.06</v>
          </cell>
          <cell r="R1470">
            <v>-443787.06</v>
          </cell>
          <cell r="S1470">
            <v>-443787.06</v>
          </cell>
          <cell r="T1470">
            <v>-443787.06</v>
          </cell>
        </row>
        <row r="1471">
          <cell r="Q1471">
            <v>-1614.97</v>
          </cell>
          <cell r="R1471">
            <v>-1614.97</v>
          </cell>
          <cell r="S1471">
            <v>-1614.97</v>
          </cell>
          <cell r="T1471">
            <v>-1614.97</v>
          </cell>
        </row>
        <row r="1472">
          <cell r="Q1472">
            <v>-48687.62</v>
          </cell>
          <cell r="R1472">
            <v>-48687.62</v>
          </cell>
          <cell r="S1472">
            <v>-48687.62</v>
          </cell>
          <cell r="T1472">
            <v>-48687.62</v>
          </cell>
        </row>
        <row r="1473">
          <cell r="Q1473">
            <v>-76732.02</v>
          </cell>
          <cell r="R1473">
            <v>-76732.02</v>
          </cell>
          <cell r="S1473">
            <v>-76732.02</v>
          </cell>
          <cell r="T1473">
            <v>-76732.02</v>
          </cell>
        </row>
        <row r="1474">
          <cell r="Q1474">
            <v>-2475</v>
          </cell>
          <cell r="R1474">
            <v>-2475</v>
          </cell>
          <cell r="S1474">
            <v>-2475</v>
          </cell>
          <cell r="T1474">
            <v>-2475</v>
          </cell>
        </row>
        <row r="1475">
          <cell r="Q1475">
            <v>97405</v>
          </cell>
          <cell r="R1475">
            <v>97405</v>
          </cell>
          <cell r="S1475">
            <v>97405</v>
          </cell>
          <cell r="T1475">
            <v>97405</v>
          </cell>
        </row>
        <row r="1476">
          <cell r="Q1476">
            <v>-4106</v>
          </cell>
          <cell r="R1476">
            <v>-4106</v>
          </cell>
          <cell r="S1476">
            <v>-4106</v>
          </cell>
          <cell r="T1476">
            <v>-4106</v>
          </cell>
        </row>
        <row r="1477">
          <cell r="Q1477">
            <v>-171529</v>
          </cell>
          <cell r="R1477">
            <v>-171529</v>
          </cell>
          <cell r="S1477">
            <v>-171529</v>
          </cell>
          <cell r="T1477">
            <v>-171529</v>
          </cell>
        </row>
        <row r="1478">
          <cell r="R1478">
            <v>0</v>
          </cell>
          <cell r="S1478">
            <v>0</v>
          </cell>
          <cell r="T1478">
            <v>8644960</v>
          </cell>
        </row>
        <row r="1479">
          <cell r="Q1479">
            <v>-152467</v>
          </cell>
          <cell r="R1479">
            <v>-152467</v>
          </cell>
          <cell r="S1479">
            <v>-152467</v>
          </cell>
          <cell r="T1479">
            <v>-152467</v>
          </cell>
        </row>
        <row r="1480">
          <cell r="Q1480">
            <v>1365117.79</v>
          </cell>
          <cell r="R1480">
            <v>1365117.79</v>
          </cell>
          <cell r="S1480">
            <v>1365117.79</v>
          </cell>
          <cell r="T1480">
            <v>1365117.79</v>
          </cell>
        </row>
        <row r="1481">
          <cell r="Q1481">
            <v>0</v>
          </cell>
          <cell r="R1481">
            <v>0</v>
          </cell>
          <cell r="S1481">
            <v>0</v>
          </cell>
          <cell r="T1481">
            <v>0</v>
          </cell>
        </row>
        <row r="1482">
          <cell r="Q1482">
            <v>0</v>
          </cell>
          <cell r="R1482">
            <v>0</v>
          </cell>
          <cell r="S1482">
            <v>0</v>
          </cell>
          <cell r="T1482">
            <v>0</v>
          </cell>
        </row>
        <row r="1483">
          <cell r="Q1483">
            <v>-477999.57</v>
          </cell>
          <cell r="R1483">
            <v>-477999.57</v>
          </cell>
          <cell r="S1483">
            <v>-477999.57</v>
          </cell>
          <cell r="T1483">
            <v>-477999.57</v>
          </cell>
        </row>
        <row r="1484">
          <cell r="Q1484">
            <v>-3665</v>
          </cell>
          <cell r="R1484">
            <v>-3665</v>
          </cell>
          <cell r="S1484">
            <v>-3665</v>
          </cell>
          <cell r="T1484">
            <v>-3665</v>
          </cell>
        </row>
        <row r="1485">
          <cell r="Q1485">
            <v>-7054000</v>
          </cell>
          <cell r="R1485">
            <v>-6931000</v>
          </cell>
          <cell r="S1485">
            <v>-6808000</v>
          </cell>
          <cell r="T1485">
            <v>-6685000</v>
          </cell>
        </row>
        <row r="1486">
          <cell r="Q1486">
            <v>-947000</v>
          </cell>
          <cell r="R1486">
            <v>-947000</v>
          </cell>
          <cell r="S1486">
            <v>-947000</v>
          </cell>
          <cell r="T1486">
            <v>-947000</v>
          </cell>
        </row>
        <row r="1487">
          <cell r="Q1487">
            <v>-4409226</v>
          </cell>
          <cell r="R1487">
            <v>-4374226</v>
          </cell>
          <cell r="S1487">
            <v>-4339226</v>
          </cell>
          <cell r="T1487">
            <v>-4292226</v>
          </cell>
        </row>
        <row r="1488">
          <cell r="Q1488">
            <v>0</v>
          </cell>
          <cell r="R1488">
            <v>0</v>
          </cell>
          <cell r="S1488">
            <v>0</v>
          </cell>
          <cell r="T1488">
            <v>0</v>
          </cell>
        </row>
        <row r="1489">
          <cell r="R1489">
            <v>0</v>
          </cell>
          <cell r="S1489">
            <v>0</v>
          </cell>
          <cell r="T1489">
            <v>-3551000</v>
          </cell>
        </row>
        <row r="1490">
          <cell r="Q1490">
            <v>-68738.99</v>
          </cell>
          <cell r="R1490">
            <v>-63587.75</v>
          </cell>
          <cell r="S1490">
            <v>-58436.51</v>
          </cell>
          <cell r="T1490">
            <v>-53285.27</v>
          </cell>
        </row>
        <row r="1491">
          <cell r="Q1491">
            <v>16256</v>
          </cell>
          <cell r="R1491">
            <v>16256</v>
          </cell>
          <cell r="S1491">
            <v>16256</v>
          </cell>
          <cell r="T1491">
            <v>-53286</v>
          </cell>
        </row>
        <row r="1492">
          <cell r="Q1492">
            <v>-148493689</v>
          </cell>
          <cell r="R1492">
            <v>-148493689</v>
          </cell>
          <cell r="S1492">
            <v>-148493689</v>
          </cell>
          <cell r="T1492">
            <v>-132630689</v>
          </cell>
        </row>
        <row r="1494">
          <cell r="Q1494">
            <v>353000</v>
          </cell>
          <cell r="R1494">
            <v>353000</v>
          </cell>
          <cell r="S1494">
            <v>353000</v>
          </cell>
          <cell r="T1494">
            <v>546000</v>
          </cell>
        </row>
        <row r="1495">
          <cell r="Q1495">
            <v>0</v>
          </cell>
          <cell r="R1495">
            <v>0</v>
          </cell>
          <cell r="S1495">
            <v>0</v>
          </cell>
          <cell r="T1495">
            <v>0</v>
          </cell>
        </row>
        <row r="1496">
          <cell r="Q1496">
            <v>-3454000</v>
          </cell>
          <cell r="R1496">
            <v>-3279000</v>
          </cell>
          <cell r="S1496">
            <v>-3104000</v>
          </cell>
          <cell r="T1496">
            <v>-2929000</v>
          </cell>
        </row>
        <row r="1497">
          <cell r="Q1497">
            <v>-1673000</v>
          </cell>
          <cell r="R1497">
            <v>-1673000</v>
          </cell>
          <cell r="S1497">
            <v>-1673000</v>
          </cell>
          <cell r="T1497">
            <v>-1673000</v>
          </cell>
        </row>
        <row r="1498">
          <cell r="Q1498">
            <v>0</v>
          </cell>
          <cell r="R1498">
            <v>0</v>
          </cell>
          <cell r="S1498">
            <v>0</v>
          </cell>
          <cell r="T1498">
            <v>0</v>
          </cell>
        </row>
        <row r="1499">
          <cell r="Q1499">
            <v>-15485174</v>
          </cell>
          <cell r="R1499">
            <v>-15391174</v>
          </cell>
          <cell r="S1499">
            <v>-15297174</v>
          </cell>
          <cell r="T1499">
            <v>-15203956</v>
          </cell>
        </row>
        <row r="1500">
          <cell r="Q1500">
            <v>-41303000</v>
          </cell>
          <cell r="R1500">
            <v>-41617000</v>
          </cell>
          <cell r="S1500">
            <v>-41940000</v>
          </cell>
          <cell r="T1500">
            <v>-43839000</v>
          </cell>
        </row>
        <row r="1501">
          <cell r="Q1501">
            <v>-13198000</v>
          </cell>
          <cell r="R1501">
            <v>-13139000</v>
          </cell>
          <cell r="S1501">
            <v>-13080000</v>
          </cell>
          <cell r="T1501">
            <v>-12256000</v>
          </cell>
        </row>
        <row r="1502">
          <cell r="Q1502">
            <v>1332692</v>
          </cell>
          <cell r="R1502">
            <v>1332692</v>
          </cell>
          <cell r="S1502">
            <v>1332692</v>
          </cell>
          <cell r="T1502">
            <v>1332692</v>
          </cell>
        </row>
        <row r="1503">
          <cell r="Q1503">
            <v>-3727000</v>
          </cell>
          <cell r="R1503">
            <v>-3679000</v>
          </cell>
          <cell r="S1503">
            <v>-3631000</v>
          </cell>
          <cell r="T1503">
            <v>-3503000</v>
          </cell>
        </row>
        <row r="1504">
          <cell r="Q1504">
            <v>5635154.54</v>
          </cell>
          <cell r="R1504">
            <v>5635154.54</v>
          </cell>
          <cell r="S1504">
            <v>5635154.54</v>
          </cell>
          <cell r="T1504">
            <v>5635154.54</v>
          </cell>
        </row>
        <row r="1505">
          <cell r="Q1505">
            <v>-10664000</v>
          </cell>
          <cell r="R1505">
            <v>-10845000</v>
          </cell>
          <cell r="S1505">
            <v>-10898000</v>
          </cell>
          <cell r="T1505">
            <v>-10961000</v>
          </cell>
        </row>
        <row r="1506">
          <cell r="Q1506">
            <v>98028</v>
          </cell>
          <cell r="R1506">
            <v>69764</v>
          </cell>
          <cell r="S1506">
            <v>101684</v>
          </cell>
          <cell r="T1506">
            <v>879</v>
          </cell>
        </row>
        <row r="1507">
          <cell r="Q1507">
            <v>0</v>
          </cell>
          <cell r="R1507">
            <v>0</v>
          </cell>
          <cell r="S1507">
            <v>0</v>
          </cell>
          <cell r="T1507">
            <v>0</v>
          </cell>
        </row>
        <row r="1508">
          <cell r="Q1508">
            <v>-33312000</v>
          </cell>
          <cell r="R1508">
            <v>-33312000</v>
          </cell>
          <cell r="S1508">
            <v>-33312000</v>
          </cell>
          <cell r="T1508">
            <v>-33312000</v>
          </cell>
        </row>
        <row r="1509">
          <cell r="Q1509">
            <v>-1430000</v>
          </cell>
          <cell r="R1509">
            <v>-1430000</v>
          </cell>
          <cell r="S1509">
            <v>-1430000</v>
          </cell>
          <cell r="T1509">
            <v>-1243000</v>
          </cell>
        </row>
        <row r="1510">
          <cell r="Q1510">
            <v>-72564653</v>
          </cell>
          <cell r="R1510">
            <v>-72912653</v>
          </cell>
          <cell r="S1510">
            <v>-73260653</v>
          </cell>
          <cell r="T1510">
            <v>-70833653</v>
          </cell>
        </row>
        <row r="1511">
          <cell r="Q1511">
            <v>12663.58</v>
          </cell>
          <cell r="R1511">
            <v>12663.58</v>
          </cell>
          <cell r="S1511">
            <v>12663.58</v>
          </cell>
          <cell r="T1511">
            <v>12663.58</v>
          </cell>
        </row>
        <row r="1512">
          <cell r="Q1512">
            <v>44658.07</v>
          </cell>
          <cell r="R1512">
            <v>44658.07</v>
          </cell>
          <cell r="S1512">
            <v>44658.07</v>
          </cell>
          <cell r="T1512">
            <v>44658.07</v>
          </cell>
        </row>
        <row r="1513">
          <cell r="Q1513">
            <v>1780078.13</v>
          </cell>
          <cell r="R1513">
            <v>1780078.13</v>
          </cell>
          <cell r="S1513">
            <v>1780078.13</v>
          </cell>
          <cell r="T1513">
            <v>1780078.13</v>
          </cell>
        </row>
        <row r="1514">
          <cell r="Q1514">
            <v>0</v>
          </cell>
          <cell r="R1514">
            <v>0</v>
          </cell>
          <cell r="S1514">
            <v>0</v>
          </cell>
          <cell r="T1514">
            <v>0</v>
          </cell>
        </row>
        <row r="1515">
          <cell r="Q1515">
            <v>3724980.33</v>
          </cell>
          <cell r="R1515">
            <v>3724980.44</v>
          </cell>
          <cell r="S1515">
            <v>3724980.44</v>
          </cell>
          <cell r="T1515">
            <v>3724980.44</v>
          </cell>
        </row>
        <row r="1516">
          <cell r="Q1516">
            <v>0</v>
          </cell>
          <cell r="R1516">
            <v>0</v>
          </cell>
          <cell r="S1516">
            <v>0</v>
          </cell>
          <cell r="T1516">
            <v>0</v>
          </cell>
        </row>
        <row r="1517">
          <cell r="Q1517">
            <v>0</v>
          </cell>
          <cell r="R1517">
            <v>0</v>
          </cell>
          <cell r="S1517">
            <v>0</v>
          </cell>
          <cell r="T1517">
            <v>0</v>
          </cell>
        </row>
        <row r="1518">
          <cell r="Q1518">
            <v>60710442.05</v>
          </cell>
          <cell r="R1518">
            <v>60710442.05</v>
          </cell>
          <cell r="S1518">
            <v>81108562.74</v>
          </cell>
          <cell r="T1518">
            <v>81108562.74</v>
          </cell>
        </row>
        <row r="1519">
          <cell r="Q1519">
            <v>0</v>
          </cell>
          <cell r="R1519">
            <v>0</v>
          </cell>
          <cell r="S1519">
            <v>0</v>
          </cell>
          <cell r="T1519">
            <v>0</v>
          </cell>
        </row>
        <row r="1520">
          <cell r="Q1520">
            <v>-5176339752.4699955</v>
          </cell>
          <cell r="R1520">
            <v>-5103066150.020001</v>
          </cell>
          <cell r="S1520">
            <v>-5248037725.640003</v>
          </cell>
          <cell r="T1520">
            <v>-5202564468.220001</v>
          </cell>
        </row>
        <row r="1521">
          <cell r="Q1521">
            <v>9.5367431640625E-06</v>
          </cell>
          <cell r="R1521">
            <v>0</v>
          </cell>
          <cell r="S1521">
            <v>0</v>
          </cell>
          <cell r="T1521">
            <v>0</v>
          </cell>
        </row>
        <row r="1536">
          <cell r="Q1536">
            <v>2.574920654296875E-05</v>
          </cell>
          <cell r="R1536">
            <v>1.1444091796875E-05</v>
          </cell>
          <cell r="S1536">
            <v>2.86102294921875E-06</v>
          </cell>
          <cell r="T1536">
            <v>1.049041748046875E-05</v>
          </cell>
        </row>
        <row r="1542">
          <cell r="S1542">
            <v>18230001</v>
          </cell>
          <cell r="T1542" t="str">
            <v>Tenaska</v>
          </cell>
        </row>
        <row r="1543">
          <cell r="S1543">
            <v>18230171</v>
          </cell>
          <cell r="T1543" t="str">
            <v>Cabot</v>
          </cell>
        </row>
        <row r="1544">
          <cell r="S1544">
            <v>18230041</v>
          </cell>
          <cell r="T1544" t="str">
            <v>Colstrip Common FERC Adj - Reg Asset</v>
          </cell>
        </row>
        <row r="1545">
          <cell r="S1545">
            <v>18230051</v>
          </cell>
          <cell r="T1545" t="str">
            <v>Accum Amortization Colstrip-Common FERC</v>
          </cell>
        </row>
        <row r="1546">
          <cell r="S1546">
            <v>18230061</v>
          </cell>
          <cell r="T1546" t="str">
            <v>Colstrip Def Depr FERC Adj - Reg</v>
          </cell>
        </row>
        <row r="1547">
          <cell r="S1547">
            <v>18230071</v>
          </cell>
          <cell r="T1547" t="str">
            <v>BPA Power Exch Invstmt - Reg Asset</v>
          </cell>
        </row>
        <row r="1548">
          <cell r="S1548">
            <v>18230081</v>
          </cell>
          <cell r="T1548" t="str">
            <v>BPA Power Exch Inv Amortization - Reg Asset</v>
          </cell>
        </row>
        <row r="1549">
          <cell r="S1549">
            <v>18230031</v>
          </cell>
          <cell r="T1549" t="str">
            <v>Electric - Def AFUDC - Regulatory Asset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Board"/>
      <sheetName val="Exhibit C"/>
      <sheetName val="Drivers of Value"/>
      <sheetName val="Graph"/>
      <sheetName val="Compare Contract w Owning"/>
      <sheetName val="Case I Summary"/>
      <sheetName val="Assumptions of Purchase"/>
      <sheetName val="Plant Financials"/>
      <sheetName val="Existing Debt"/>
      <sheetName val="Gas Sales and Transmission"/>
      <sheetName val="Displacement"/>
      <sheetName val="Boiler Margin"/>
      <sheetName val="Post 2008"/>
      <sheetName val="Book and Tax Depreciation"/>
      <sheetName val="Overhaul Costs"/>
      <sheetName val="Income"/>
      <sheetName val="Cash Flow"/>
      <sheetName val="Income $1"/>
      <sheetName val="Cash Flow $1"/>
      <sheetName val="Plant Financials (2)"/>
    </sheetNames>
    <sheetDataSet>
      <sheetData sheetId="6">
        <row r="42">
          <cell r="B42">
            <v>0.16153846153846152</v>
          </cell>
        </row>
        <row r="45">
          <cell r="B45">
            <v>0.07316875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Prices Transposed"/>
      <sheetName val="Monthly Price Summary"/>
      <sheetName val="Area Price - 071703a"/>
      <sheetName val="Area Price Cond - 071703a"/>
      <sheetName val="Forward Prices"/>
      <sheetName val="Sumas Chart"/>
      <sheetName val="Hydro"/>
      <sheetName val="Sumas Prices"/>
      <sheetName val="TY v PCORC Prices"/>
      <sheetName val="HR Compare"/>
      <sheetName val="WAG-8 page 1 Precip"/>
      <sheetName val="WAG-8 Page 2 Hydro"/>
      <sheetName val="WAG-9 page 1 Gas Prices"/>
      <sheetName val="GRC v TY Heat Rate"/>
      <sheetName val="GRC v TY Prices "/>
      <sheetName val="WAG-9 page 2 Heat Rate"/>
      <sheetName val="Electric Prices"/>
      <sheetName val="Data"/>
    </sheetNames>
    <sheetDataSet>
      <sheetData sheetId="1">
        <row r="4">
          <cell r="B4">
            <v>37987</v>
          </cell>
          <cell r="C4">
            <v>39.17664</v>
          </cell>
          <cell r="D4">
            <v>42.19</v>
          </cell>
          <cell r="E4">
            <v>35.00437</v>
          </cell>
          <cell r="F4">
            <v>5.2663</v>
          </cell>
          <cell r="G4">
            <v>4.991099999999999</v>
          </cell>
          <cell r="H4">
            <v>7.439120445094278</v>
          </cell>
        </row>
        <row r="5">
          <cell r="B5">
            <v>38018</v>
          </cell>
          <cell r="C5">
            <v>39.40437</v>
          </cell>
          <cell r="D5">
            <v>41.47747</v>
          </cell>
          <cell r="E5">
            <v>36.85291</v>
          </cell>
          <cell r="F5">
            <v>5.0219000000000005</v>
          </cell>
          <cell r="G5">
            <v>4.8822</v>
          </cell>
          <cell r="H5">
            <v>7.846506302395507</v>
          </cell>
        </row>
        <row r="6">
          <cell r="B6">
            <v>38047</v>
          </cell>
          <cell r="C6">
            <v>36.95374</v>
          </cell>
          <cell r="D6">
            <v>40.10224</v>
          </cell>
          <cell r="E6">
            <v>32.59429</v>
          </cell>
          <cell r="F6">
            <v>4.7445</v>
          </cell>
          <cell r="G6">
            <v>4.6963</v>
          </cell>
          <cell r="H6">
            <v>7.788753293286964</v>
          </cell>
        </row>
        <row r="7">
          <cell r="B7">
            <v>38078</v>
          </cell>
          <cell r="C7">
            <v>33.32847</v>
          </cell>
          <cell r="D7">
            <v>36.76641</v>
          </cell>
          <cell r="E7">
            <v>28.62387</v>
          </cell>
          <cell r="F7">
            <v>4.0925</v>
          </cell>
          <cell r="G7">
            <v>4.0851</v>
          </cell>
          <cell r="H7">
            <v>8.143792302993281</v>
          </cell>
        </row>
        <row r="8">
          <cell r="B8">
            <v>38108</v>
          </cell>
          <cell r="C8">
            <v>25.42792</v>
          </cell>
          <cell r="D8">
            <v>27.76834</v>
          </cell>
          <cell r="E8">
            <v>22.45955</v>
          </cell>
          <cell r="F8">
            <v>3.9844999999999997</v>
          </cell>
          <cell r="G8">
            <v>4.0101</v>
          </cell>
          <cell r="H8">
            <v>6.381709122851048</v>
          </cell>
        </row>
        <row r="9">
          <cell r="B9">
            <v>38139</v>
          </cell>
          <cell r="C9">
            <v>24.46627</v>
          </cell>
          <cell r="D9">
            <v>24.7635</v>
          </cell>
          <cell r="E9">
            <v>24.05955</v>
          </cell>
          <cell r="F9">
            <v>3.9931000000000005</v>
          </cell>
          <cell r="G9">
            <v>4.047199999999999</v>
          </cell>
          <cell r="H9">
            <v>6.127136810998973</v>
          </cell>
        </row>
        <row r="10">
          <cell r="B10">
            <v>38169</v>
          </cell>
          <cell r="C10">
            <v>38.75232</v>
          </cell>
          <cell r="D10">
            <v>40.77219</v>
          </cell>
          <cell r="E10">
            <v>35.9557</v>
          </cell>
          <cell r="F10">
            <v>4.1988</v>
          </cell>
          <cell r="G10">
            <v>4.0464</v>
          </cell>
          <cell r="H10">
            <v>9.229379822806514</v>
          </cell>
        </row>
        <row r="11">
          <cell r="B11">
            <v>38200</v>
          </cell>
          <cell r="C11">
            <v>45.31782</v>
          </cell>
          <cell r="D11">
            <v>49.28526</v>
          </cell>
          <cell r="E11">
            <v>40.28597</v>
          </cell>
          <cell r="F11">
            <v>4.193299999999999</v>
          </cell>
          <cell r="G11">
            <v>4.0924</v>
          </cell>
          <cell r="H11">
            <v>10.807197195526198</v>
          </cell>
        </row>
        <row r="12">
          <cell r="B12">
            <v>38231</v>
          </cell>
          <cell r="C12">
            <v>47.74405</v>
          </cell>
          <cell r="D12">
            <v>50.8201</v>
          </cell>
          <cell r="E12">
            <v>43.53482</v>
          </cell>
          <cell r="F12">
            <v>4.1754999999999995</v>
          </cell>
          <cell r="G12">
            <v>4.0816</v>
          </cell>
          <cell r="H12">
            <v>11.434331217818228</v>
          </cell>
        </row>
        <row r="13">
          <cell r="B13">
            <v>38261</v>
          </cell>
          <cell r="C13">
            <v>42.09536</v>
          </cell>
          <cell r="D13">
            <v>44.05708</v>
          </cell>
          <cell r="E13">
            <v>39.60743</v>
          </cell>
          <cell r="F13">
            <v>4.197</v>
          </cell>
          <cell r="G13">
            <v>4.1196</v>
          </cell>
          <cell r="H13">
            <v>10.029868954014772</v>
          </cell>
        </row>
        <row r="14">
          <cell r="B14">
            <v>38292</v>
          </cell>
          <cell r="C14">
            <v>41.22456</v>
          </cell>
          <cell r="D14">
            <v>43.19208</v>
          </cell>
          <cell r="E14">
            <v>38.53219</v>
          </cell>
          <cell r="F14">
            <v>4.451400000000001</v>
          </cell>
          <cell r="G14">
            <v>4.2835</v>
          </cell>
          <cell r="H14">
            <v>9.261032484162282</v>
          </cell>
        </row>
        <row r="15">
          <cell r="B15">
            <v>38322</v>
          </cell>
          <cell r="C15">
            <v>41.98825</v>
          </cell>
          <cell r="D15">
            <v>44.75999</v>
          </cell>
          <cell r="E15">
            <v>38.15046</v>
          </cell>
          <cell r="F15">
            <v>4.773200000000001</v>
          </cell>
          <cell r="G15">
            <v>4.4853000000000005</v>
          </cell>
          <cell r="H15">
            <v>8.79666680633537</v>
          </cell>
        </row>
        <row r="16">
          <cell r="B16">
            <v>38353</v>
          </cell>
          <cell r="C16">
            <v>41.49961</v>
          </cell>
          <cell r="D16">
            <v>44.22619</v>
          </cell>
          <cell r="E16">
            <v>38.04152</v>
          </cell>
          <cell r="F16">
            <v>4.947</v>
          </cell>
          <cell r="G16">
            <v>4.6511</v>
          </cell>
          <cell r="H16">
            <v>8.38884374368304</v>
          </cell>
        </row>
        <row r="17">
          <cell r="B17">
            <v>38384</v>
          </cell>
          <cell r="C17">
            <v>39.47995</v>
          </cell>
          <cell r="D17">
            <v>41.22335</v>
          </cell>
          <cell r="E17">
            <v>37.15538</v>
          </cell>
          <cell r="F17">
            <v>4.7565</v>
          </cell>
          <cell r="G17">
            <v>4.5221</v>
          </cell>
          <cell r="H17">
            <v>8.300210238620835</v>
          </cell>
        </row>
        <row r="18">
          <cell r="B18">
            <v>38412</v>
          </cell>
          <cell r="C18">
            <v>37.59672</v>
          </cell>
          <cell r="D18">
            <v>39.52715</v>
          </cell>
          <cell r="E18">
            <v>34.92384</v>
          </cell>
          <cell r="F18">
            <v>4.458200000000001</v>
          </cell>
          <cell r="G18">
            <v>4.299300000000001</v>
          </cell>
          <cell r="H18">
            <v>8.433161365573548</v>
          </cell>
        </row>
        <row r="19">
          <cell r="B19">
            <v>38443</v>
          </cell>
          <cell r="C19">
            <v>34.90058</v>
          </cell>
          <cell r="D19">
            <v>37.94429</v>
          </cell>
          <cell r="E19">
            <v>30.73551</v>
          </cell>
          <cell r="F19">
            <v>3.9565999999999995</v>
          </cell>
          <cell r="G19">
            <v>3.8695999999999997</v>
          </cell>
          <cell r="H19">
            <v>8.82085123590962</v>
          </cell>
        </row>
        <row r="20">
          <cell r="B20">
            <v>38473</v>
          </cell>
          <cell r="C20">
            <v>27.753</v>
          </cell>
          <cell r="D20">
            <v>30.35071</v>
          </cell>
          <cell r="E20">
            <v>24.45834</v>
          </cell>
          <cell r="F20">
            <v>3.8623000000000003</v>
          </cell>
          <cell r="G20">
            <v>3.7753</v>
          </cell>
          <cell r="H20">
            <v>7.185614789115293</v>
          </cell>
        </row>
        <row r="21">
          <cell r="B21">
            <v>38504</v>
          </cell>
          <cell r="C21">
            <v>27.04305</v>
          </cell>
          <cell r="D21">
            <v>27.64748</v>
          </cell>
          <cell r="E21">
            <v>26.21593</v>
          </cell>
          <cell r="F21">
            <v>3.8573999999999997</v>
          </cell>
          <cell r="G21">
            <v>3.7704</v>
          </cell>
          <cell r="H21">
            <v>7.01069373152901</v>
          </cell>
        </row>
        <row r="22">
          <cell r="B22">
            <v>38534</v>
          </cell>
          <cell r="C22">
            <v>37.02167</v>
          </cell>
          <cell r="D22">
            <v>39.61342</v>
          </cell>
          <cell r="E22">
            <v>33.73462</v>
          </cell>
          <cell r="F22">
            <v>3.8649</v>
          </cell>
          <cell r="G22">
            <v>3.7779</v>
          </cell>
          <cell r="H22">
            <v>9.57894641517245</v>
          </cell>
        </row>
        <row r="23">
          <cell r="B23">
            <v>38565</v>
          </cell>
          <cell r="C23">
            <v>42.32841</v>
          </cell>
          <cell r="D23">
            <v>46.31932</v>
          </cell>
          <cell r="E23">
            <v>36.80256</v>
          </cell>
          <cell r="F23">
            <v>3.8588999999999998</v>
          </cell>
          <cell r="G23">
            <v>3.7719</v>
          </cell>
          <cell r="H23">
            <v>10.969035217289901</v>
          </cell>
        </row>
        <row r="24">
          <cell r="B24">
            <v>38596</v>
          </cell>
          <cell r="C24">
            <v>46.03081</v>
          </cell>
          <cell r="D24">
            <v>48.70933</v>
          </cell>
          <cell r="E24">
            <v>42.36545</v>
          </cell>
          <cell r="F24">
            <v>3.8584000000000005</v>
          </cell>
          <cell r="G24">
            <v>3.7714000000000008</v>
          </cell>
          <cell r="H24">
            <v>11.930025399129171</v>
          </cell>
        </row>
        <row r="25">
          <cell r="B25">
            <v>38626</v>
          </cell>
          <cell r="C25">
            <v>42.18787</v>
          </cell>
          <cell r="D25">
            <v>43.81466</v>
          </cell>
          <cell r="E25">
            <v>40.12469</v>
          </cell>
          <cell r="F25">
            <v>3.8989000000000003</v>
          </cell>
          <cell r="G25">
            <v>3.8119</v>
          </cell>
          <cell r="H25">
            <v>10.820454487163044</v>
          </cell>
        </row>
        <row r="26">
          <cell r="B26">
            <v>38657</v>
          </cell>
          <cell r="C26">
            <v>44.06923</v>
          </cell>
          <cell r="D26">
            <v>45.90159</v>
          </cell>
          <cell r="E26">
            <v>41.56183</v>
          </cell>
          <cell r="F26">
            <v>4.8037</v>
          </cell>
          <cell r="G26">
            <v>4.1947</v>
          </cell>
          <cell r="H26">
            <v>9.174017944501113</v>
          </cell>
        </row>
        <row r="27">
          <cell r="B27">
            <v>38687</v>
          </cell>
          <cell r="C27">
            <v>45.4031</v>
          </cell>
          <cell r="D27">
            <v>47.66645</v>
          </cell>
          <cell r="E27">
            <v>42.26926</v>
          </cell>
          <cell r="F27">
            <v>4.988899999999999</v>
          </cell>
          <cell r="G27">
            <v>4.379900000000001</v>
          </cell>
          <cell r="H27">
            <v>9.10082382890016</v>
          </cell>
        </row>
        <row r="28">
          <cell r="C28">
            <v>37.30259714285714</v>
          </cell>
          <cell r="D28">
            <v>39.11635</v>
          </cell>
          <cell r="E28">
            <v>34.88426</v>
          </cell>
          <cell r="F28">
            <v>4.15445441688321</v>
          </cell>
          <cell r="G28">
            <v>3.886646968071966</v>
          </cell>
          <cell r="H28">
            <v>8.978940048364427</v>
          </cell>
        </row>
        <row r="29">
          <cell r="C29">
            <v>35.586639999999996</v>
          </cell>
          <cell r="D29">
            <v>37.1431</v>
          </cell>
          <cell r="E29">
            <v>33.51136</v>
          </cell>
          <cell r="F29">
            <v>3.8224354832672676</v>
          </cell>
          <cell r="G29">
            <v>3.5760308793656628</v>
          </cell>
          <cell r="H29">
            <v>9.309938691125256</v>
          </cell>
        </row>
        <row r="30">
          <cell r="C30">
            <v>32.02798</v>
          </cell>
          <cell r="D30">
            <v>33.29773</v>
          </cell>
          <cell r="E30">
            <v>30.33498</v>
          </cell>
          <cell r="F30">
            <v>3.53043643122269</v>
          </cell>
          <cell r="G30">
            <v>3.302854881646959</v>
          </cell>
          <cell r="H30">
            <v>9.071960541974072</v>
          </cell>
        </row>
        <row r="31">
          <cell r="C31">
            <v>32.43072</v>
          </cell>
          <cell r="D31">
            <v>34.37577</v>
          </cell>
          <cell r="E31">
            <v>29.83732</v>
          </cell>
          <cell r="F31">
            <v>3.67262743044842</v>
          </cell>
          <cell r="G31">
            <v>3.435879861721819</v>
          </cell>
          <cell r="H31">
            <v>8.830386586760389</v>
          </cell>
        </row>
        <row r="32">
          <cell r="C32">
            <v>27.722384285714284</v>
          </cell>
          <cell r="D32">
            <v>30.26698</v>
          </cell>
          <cell r="E32">
            <v>24.32959</v>
          </cell>
          <cell r="F32">
            <v>3.598411247905516</v>
          </cell>
          <cell r="G32">
            <v>3.3664478564770355</v>
          </cell>
          <cell r="H32">
            <v>7.70406225854544</v>
          </cell>
        </row>
        <row r="33">
          <cell r="C33">
            <v>26.474161428571428</v>
          </cell>
          <cell r="D33">
            <v>27.19261</v>
          </cell>
          <cell r="E33">
            <v>25.51623</v>
          </cell>
          <cell r="F33">
            <v>3.4157113219827635</v>
          </cell>
          <cell r="G33">
            <v>3.195525265469918</v>
          </cell>
          <cell r="H33">
            <v>7.750702249979257</v>
          </cell>
        </row>
        <row r="34">
          <cell r="C34">
            <v>36.27896428571428</v>
          </cell>
          <cell r="D34">
            <v>38.5175</v>
          </cell>
          <cell r="E34">
            <v>33.29425</v>
          </cell>
          <cell r="F34">
            <v>3.3325989552633013</v>
          </cell>
          <cell r="G34">
            <v>3.1177705483145837</v>
          </cell>
          <cell r="H34">
            <v>10.886087636922985</v>
          </cell>
        </row>
        <row r="35">
          <cell r="C35">
            <v>43.95462857142857</v>
          </cell>
          <cell r="D35">
            <v>48.21252</v>
          </cell>
          <cell r="E35">
            <v>38.27744</v>
          </cell>
          <cell r="F35">
            <v>3.5203659374755376</v>
          </cell>
          <cell r="G35">
            <v>3.2934335593596575</v>
          </cell>
          <cell r="H35">
            <v>12.485812370673186</v>
          </cell>
        </row>
        <row r="36">
          <cell r="C36">
            <v>48.290775714285715</v>
          </cell>
          <cell r="D36">
            <v>51.7658</v>
          </cell>
          <cell r="E36">
            <v>43.65741</v>
          </cell>
          <cell r="F36">
            <v>3.619549393544618</v>
          </cell>
          <cell r="G36">
            <v>3.386223379666074</v>
          </cell>
          <cell r="H36">
            <v>13.341654019257533</v>
          </cell>
        </row>
        <row r="37">
          <cell r="C37">
            <v>44.45857714285714</v>
          </cell>
          <cell r="D37">
            <v>46.34418</v>
          </cell>
          <cell r="E37">
            <v>41.94444</v>
          </cell>
          <cell r="F37">
            <v>4.02654574427646</v>
          </cell>
          <cell r="G37">
            <v>3.7669836369359126</v>
          </cell>
          <cell r="H37">
            <v>11.041368946584765</v>
          </cell>
        </row>
        <row r="38">
          <cell r="C38">
            <v>45.10565857142856</v>
          </cell>
          <cell r="D38">
            <v>47.48381</v>
          </cell>
          <cell r="E38">
            <v>41.93479</v>
          </cell>
          <cell r="F38">
            <v>4.52777937876902</v>
          </cell>
          <cell r="G38">
            <v>4.23590638594461</v>
          </cell>
          <cell r="H38">
            <v>9.96198241966718</v>
          </cell>
        </row>
        <row r="39">
          <cell r="C39">
            <v>47.31153</v>
          </cell>
          <cell r="D39">
            <v>50.05539</v>
          </cell>
          <cell r="E39">
            <v>43.65305</v>
          </cell>
          <cell r="F39">
            <v>4.8875276023090315</v>
          </cell>
          <cell r="G39">
            <v>4.572464259009454</v>
          </cell>
          <cell r="H39">
            <v>9.680053771491428</v>
          </cell>
        </row>
        <row r="40">
          <cell r="C40">
            <v>37.08998285714286</v>
          </cell>
          <cell r="D40">
            <v>39.25579</v>
          </cell>
          <cell r="E40">
            <v>34.20224</v>
          </cell>
          <cell r="F40">
            <v>4.06412548583391</v>
          </cell>
          <cell r="G40">
            <v>3.7301653122988565</v>
          </cell>
          <cell r="H40">
            <v>9.126190366519266</v>
          </cell>
        </row>
        <row r="41">
          <cell r="C41">
            <v>35.25208714285714</v>
          </cell>
          <cell r="D41">
            <v>36.96162</v>
          </cell>
          <cell r="E41">
            <v>32.97271</v>
          </cell>
          <cell r="F41">
            <v>3.7393255302959973</v>
          </cell>
          <cell r="G41">
            <v>3.4320550468046473</v>
          </cell>
          <cell r="H41">
            <v>9.427391880499545</v>
          </cell>
        </row>
        <row r="42">
          <cell r="C42">
            <v>31.166675714285713</v>
          </cell>
          <cell r="D42">
            <v>32.72302</v>
          </cell>
          <cell r="E42">
            <v>29.09155</v>
          </cell>
          <cell r="F42">
            <v>3.4536753172545405</v>
          </cell>
          <cell r="G42">
            <v>3.169877483672787</v>
          </cell>
          <cell r="H42">
            <v>9.024205477155654</v>
          </cell>
        </row>
        <row r="43">
          <cell r="C43">
            <v>31.833902857142853</v>
          </cell>
          <cell r="D43">
            <v>33.70142</v>
          </cell>
          <cell r="E43">
            <v>29.34388</v>
          </cell>
          <cell r="F43">
            <v>3.5927747045196976</v>
          </cell>
          <cell r="G43">
            <v>3.2975466984022743</v>
          </cell>
          <cell r="H43">
            <v>8.860534120632702</v>
          </cell>
        </row>
        <row r="44">
          <cell r="C44">
            <v>26.86353857142857</v>
          </cell>
          <cell r="D44">
            <v>28.58538</v>
          </cell>
          <cell r="E44">
            <v>24.56775</v>
          </cell>
          <cell r="F44">
            <v>3.520172179935927</v>
          </cell>
          <cell r="G44">
            <v>3.2309101194551717</v>
          </cell>
          <cell r="H44">
            <v>7.631313810314111</v>
          </cell>
        </row>
        <row r="45">
          <cell r="C45">
            <v>25.917077142857142</v>
          </cell>
          <cell r="D45">
            <v>26.29317</v>
          </cell>
          <cell r="E45">
            <v>25.41562</v>
          </cell>
          <cell r="F45">
            <v>3.341444638195396</v>
          </cell>
          <cell r="G45">
            <v>3.066869102789521</v>
          </cell>
          <cell r="H45">
            <v>7.756249152418727</v>
          </cell>
        </row>
        <row r="46">
          <cell r="C46">
            <v>36.544448571428575</v>
          </cell>
          <cell r="D46">
            <v>38.97816</v>
          </cell>
          <cell r="E46">
            <v>33.2995</v>
          </cell>
          <cell r="F46">
            <v>3.260139356231092</v>
          </cell>
          <cell r="G46">
            <v>2.9922448955530414</v>
          </cell>
          <cell r="H46">
            <v>11.209474374640246</v>
          </cell>
        </row>
        <row r="47">
          <cell r="C47">
            <v>46.86511285714286</v>
          </cell>
          <cell r="D47">
            <v>53.3661</v>
          </cell>
          <cell r="E47">
            <v>38.19713</v>
          </cell>
          <cell r="F47">
            <v>3.44382378292878</v>
          </cell>
          <cell r="G47">
            <v>3.160835476544079</v>
          </cell>
          <cell r="H47">
            <v>13.60845264193126</v>
          </cell>
        </row>
        <row r="48">
          <cell r="C48">
            <v>52.34204142857142</v>
          </cell>
          <cell r="D48">
            <v>58.31604</v>
          </cell>
          <cell r="E48">
            <v>44.37671</v>
          </cell>
          <cell r="F48">
            <v>3.540850725851853</v>
          </cell>
          <cell r="G48">
            <v>3.2498894533741733</v>
          </cell>
          <cell r="H48">
            <v>14.782334947480464</v>
          </cell>
        </row>
        <row r="49">
          <cell r="C49">
            <v>44.499747142857146</v>
          </cell>
          <cell r="D49">
            <v>46.45432</v>
          </cell>
          <cell r="E49">
            <v>41.89365</v>
          </cell>
          <cell r="F49">
            <v>3.938997889274485</v>
          </cell>
          <cell r="G49">
            <v>3.6153197884772617</v>
          </cell>
          <cell r="H49">
            <v>11.297225434932502</v>
          </cell>
        </row>
        <row r="50">
          <cell r="C50">
            <v>44.95249571428571</v>
          </cell>
          <cell r="D50">
            <v>47.2172</v>
          </cell>
          <cell r="E50">
            <v>41.93289</v>
          </cell>
          <cell r="F50">
            <v>4.4293333663036565</v>
          </cell>
          <cell r="G50">
            <v>4.065363074340132</v>
          </cell>
          <cell r="H50">
            <v>10.148817439722137</v>
          </cell>
        </row>
        <row r="51">
          <cell r="C51">
            <v>47.25863714285714</v>
          </cell>
          <cell r="D51">
            <v>49.5814</v>
          </cell>
          <cell r="E51">
            <v>44.16162</v>
          </cell>
          <cell r="F51">
            <v>4.781259702967933</v>
          </cell>
          <cell r="G51">
            <v>4.388370672920749</v>
          </cell>
          <cell r="H51">
            <v>9.88413934376367</v>
          </cell>
        </row>
        <row r="52">
          <cell r="C52">
            <v>35.58406857142857</v>
          </cell>
          <cell r="D52">
            <v>37.15696</v>
          </cell>
          <cell r="E52">
            <v>33.48688</v>
          </cell>
          <cell r="F52">
            <v>3.9814788280768263</v>
          </cell>
          <cell r="G52">
            <v>3.694866304533617</v>
          </cell>
          <cell r="H52">
            <v>8.937399922987092</v>
          </cell>
        </row>
        <row r="53">
          <cell r="C53">
            <v>33.65109285714286</v>
          </cell>
          <cell r="D53">
            <v>34.79543</v>
          </cell>
          <cell r="E53">
            <v>32.12531</v>
          </cell>
          <cell r="F53">
            <v>3.66328389269846</v>
          </cell>
          <cell r="G53">
            <v>3.39957709271815</v>
          </cell>
          <cell r="H53">
            <v>9.18604559264848</v>
          </cell>
        </row>
        <row r="54">
          <cell r="C54">
            <v>30.22406</v>
          </cell>
          <cell r="D54">
            <v>31.46186</v>
          </cell>
          <cell r="E54">
            <v>28.57366</v>
          </cell>
          <cell r="F54">
            <v>3.3834425641212658</v>
          </cell>
          <cell r="G54">
            <v>3.139880547734829</v>
          </cell>
          <cell r="H54">
            <v>8.932931305086207</v>
          </cell>
        </row>
        <row r="55">
          <cell r="C55">
            <v>30.63569857142857</v>
          </cell>
          <cell r="D55">
            <v>32.25284</v>
          </cell>
          <cell r="E55">
            <v>28.47951</v>
          </cell>
          <cell r="F55">
            <v>3.519713274099367</v>
          </cell>
          <cell r="G55">
            <v>3.2663416131666803</v>
          </cell>
          <cell r="H55">
            <v>8.704032455390193</v>
          </cell>
        </row>
        <row r="56">
          <cell r="C56">
            <v>26.30063714285714</v>
          </cell>
          <cell r="D56">
            <v>27.99463</v>
          </cell>
          <cell r="E56">
            <v>24.04198</v>
          </cell>
          <cell r="F56">
            <v>3.448587169479126</v>
          </cell>
          <cell r="G56">
            <v>3.200335624266069</v>
          </cell>
          <cell r="H56">
            <v>7.626496257836969</v>
          </cell>
        </row>
        <row r="57">
          <cell r="C57">
            <v>26.42565714285714</v>
          </cell>
          <cell r="D57">
            <v>27.25043</v>
          </cell>
          <cell r="E57">
            <v>25.32596</v>
          </cell>
          <cell r="F57">
            <v>3.2734941695423565</v>
          </cell>
          <cell r="G57">
            <v>3.0378469476808982</v>
          </cell>
          <cell r="H57">
            <v>8.072614696775684</v>
          </cell>
        </row>
        <row r="58">
          <cell r="C58">
            <v>35.69510571428572</v>
          </cell>
          <cell r="D58">
            <v>38.19084</v>
          </cell>
          <cell r="E58">
            <v>32.36746</v>
          </cell>
          <cell r="F58">
            <v>3.1938422838217875</v>
          </cell>
          <cell r="G58">
            <v>2.9639289183883375</v>
          </cell>
          <cell r="H58">
            <v>11.176226795886913</v>
          </cell>
        </row>
        <row r="59">
          <cell r="C59">
            <v>52.87256571428571</v>
          </cell>
          <cell r="D59">
            <v>64.18821</v>
          </cell>
          <cell r="E59">
            <v>37.78504</v>
          </cell>
          <cell r="F59">
            <v>3.3737913672084723</v>
          </cell>
          <cell r="G59">
            <v>3.130924106218668</v>
          </cell>
          <cell r="H59">
            <v>15.671557591906847</v>
          </cell>
        </row>
        <row r="60">
          <cell r="C60">
            <v>54.69925285714285</v>
          </cell>
          <cell r="D60">
            <v>63.0075</v>
          </cell>
          <cell r="E60">
            <v>43.62159</v>
          </cell>
          <cell r="F60">
            <v>3.46884520359905</v>
          </cell>
          <cell r="G60">
            <v>3.219135354441189</v>
          </cell>
          <cell r="H60">
            <v>15.768721187209632</v>
          </cell>
        </row>
        <row r="61">
          <cell r="C61">
            <v>43.879859999999994</v>
          </cell>
          <cell r="D61">
            <v>45.8622</v>
          </cell>
          <cell r="E61">
            <v>41.23674</v>
          </cell>
          <cell r="F61">
            <v>3.8588957832751802</v>
          </cell>
          <cell r="G61">
            <v>3.5811075778638304</v>
          </cell>
          <cell r="H61">
            <v>11.371092266906887</v>
          </cell>
        </row>
        <row r="62">
          <cell r="C62">
            <v>44.269641428571425</v>
          </cell>
          <cell r="D62">
            <v>46.17453</v>
          </cell>
          <cell r="E62">
            <v>41.72979</v>
          </cell>
          <cell r="F62">
            <v>4.339259966726572</v>
          </cell>
          <cell r="G62">
            <v>4.0268920494082066</v>
          </cell>
          <cell r="H62">
            <v>10.202117819174434</v>
          </cell>
        </row>
        <row r="63">
          <cell r="C63">
            <v>46.51470714285714</v>
          </cell>
          <cell r="D63">
            <v>48.52691</v>
          </cell>
          <cell r="E63">
            <v>43.83177</v>
          </cell>
          <cell r="F63">
            <v>4.684029650476617</v>
          </cell>
          <cell r="G63">
            <v>4.346842987820724</v>
          </cell>
          <cell r="H63">
            <v>9.9304894746181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Cost of service"/>
      <sheetName val="Inputs"/>
      <sheetName val="Expense"/>
      <sheetName val="Revenue"/>
      <sheetName val="Debt Service"/>
      <sheetName val="not used"/>
      <sheetName val="Depreciation tables"/>
      <sheetName val="Modified Financial Statements"/>
      <sheetName val="Module2"/>
    </sheetNames>
    <sheetDataSet>
      <sheetData sheetId="1">
        <row r="111">
          <cell r="E111">
            <v>0.003</v>
          </cell>
        </row>
        <row r="112">
          <cell r="E112">
            <v>0.00225</v>
          </cell>
        </row>
        <row r="129">
          <cell r="E129">
            <v>0.55</v>
          </cell>
        </row>
      </sheetData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Recon"/>
      <sheetName val="GRC"/>
      <sheetName val="Aurora &amp; Non Aurora"/>
      <sheetName val="New Resources"/>
      <sheetName val="Non AURORA FERC Summary"/>
      <sheetName val="AURORA FERC Summary"/>
      <sheetName val="Summary by Contract Update"/>
      <sheetName val="Summary by Contract"/>
      <sheetName val="Summary by TY"/>
      <sheetName val="TY actual"/>
      <sheetName val="TY SAP"/>
      <sheetName val="RPC Disallowance"/>
      <sheetName val="AURORA Input=&gt;&gt;&gt;"/>
      <sheetName val="Summary"/>
      <sheetName val="Summary wo WH"/>
      <sheetName val="Energy Pivot"/>
      <sheetName val="Cost Pivot"/>
      <sheetName val="Portfolio Average"/>
      <sheetName val="Map Table"/>
    </sheetNames>
    <sheetDataSet>
      <sheetData sheetId="18">
        <row r="2">
          <cell r="E2" t="str">
            <v>APS Contract</v>
          </cell>
          <cell r="F2">
            <v>555</v>
          </cell>
        </row>
        <row r="3">
          <cell r="E3" t="str">
            <v>Baker Replacement</v>
          </cell>
          <cell r="F3">
            <v>555</v>
          </cell>
        </row>
        <row r="4">
          <cell r="E4" t="str">
            <v>BC Hydro Point Roberts</v>
          </cell>
          <cell r="F4">
            <v>555</v>
          </cell>
        </row>
        <row r="5">
          <cell r="E5" t="str">
            <v>BPA Firm - WNP #3 Exchange</v>
          </cell>
          <cell r="F5">
            <v>555</v>
          </cell>
        </row>
        <row r="6">
          <cell r="E6" t="str">
            <v>BPA Snohomish Conservation</v>
          </cell>
          <cell r="F6">
            <v>555</v>
          </cell>
        </row>
        <row r="7">
          <cell r="E7" t="str">
            <v>BPA SP Contract</v>
          </cell>
          <cell r="F7">
            <v>555</v>
          </cell>
        </row>
        <row r="8">
          <cell r="E8" t="str">
            <v>Canadian EA</v>
          </cell>
          <cell r="F8">
            <v>555</v>
          </cell>
        </row>
        <row r="9">
          <cell r="E9" t="str">
            <v>Colstrip 1&amp;2</v>
          </cell>
          <cell r="F9">
            <v>501</v>
          </cell>
        </row>
        <row r="10">
          <cell r="E10" t="str">
            <v>Colstrip 3&amp;4</v>
          </cell>
          <cell r="F10">
            <v>501</v>
          </cell>
        </row>
        <row r="11">
          <cell r="E11" t="str">
            <v>Columbia Storage Power Exchange (CSPE)</v>
          </cell>
          <cell r="F11">
            <v>555</v>
          </cell>
        </row>
        <row r="12">
          <cell r="E12" t="str">
            <v>Encogen</v>
          </cell>
          <cell r="F12">
            <v>547</v>
          </cell>
        </row>
        <row r="13">
          <cell r="E13" t="str">
            <v>Fred 1</v>
          </cell>
          <cell r="F13">
            <v>547</v>
          </cell>
        </row>
        <row r="14">
          <cell r="E14" t="str">
            <v>Fred 1</v>
          </cell>
          <cell r="F14">
            <v>547</v>
          </cell>
        </row>
        <row r="15">
          <cell r="E15" t="str">
            <v>Frederickson 1&amp;2</v>
          </cell>
          <cell r="F15">
            <v>547</v>
          </cell>
        </row>
        <row r="16">
          <cell r="E16" t="str">
            <v>Fredonia 1&amp;2</v>
          </cell>
          <cell r="F16">
            <v>547</v>
          </cell>
        </row>
        <row r="17">
          <cell r="E17" t="str">
            <v>Fredonia 3&amp;4</v>
          </cell>
          <cell r="F17">
            <v>547</v>
          </cell>
        </row>
        <row r="18">
          <cell r="E18" t="str">
            <v>Hopkins Ridge Wind</v>
          </cell>
          <cell r="F18">
            <v>555</v>
          </cell>
        </row>
        <row r="19">
          <cell r="E19" t="str">
            <v>Market Purchase</v>
          </cell>
          <cell r="F19" t="str">
            <v>555MP</v>
          </cell>
        </row>
        <row r="20">
          <cell r="E20" t="str">
            <v>Market Sale</v>
          </cell>
          <cell r="F20">
            <v>447</v>
          </cell>
        </row>
        <row r="21">
          <cell r="E21" t="str">
            <v>Mid Columbia</v>
          </cell>
          <cell r="F21">
            <v>555</v>
          </cell>
        </row>
        <row r="22">
          <cell r="E22" t="str">
            <v>MPC Firm Contract</v>
          </cell>
          <cell r="F22">
            <v>555</v>
          </cell>
        </row>
        <row r="23">
          <cell r="E23" t="str">
            <v>New PSE Resource</v>
          </cell>
          <cell r="F23">
            <v>547</v>
          </cell>
        </row>
        <row r="24">
          <cell r="E24" t="str">
            <v>Nooksack Hydro</v>
          </cell>
          <cell r="F24">
            <v>555</v>
          </cell>
        </row>
        <row r="25">
          <cell r="E25" t="str">
            <v>PG&amp;E Exchange</v>
          </cell>
          <cell r="F25">
            <v>555</v>
          </cell>
        </row>
        <row r="26">
          <cell r="E26" t="str">
            <v>PPL 15 year contract</v>
          </cell>
          <cell r="F26">
            <v>555</v>
          </cell>
        </row>
        <row r="27">
          <cell r="E27" t="str">
            <v>Puget's Hydro</v>
          </cell>
          <cell r="F27">
            <v>555</v>
          </cell>
        </row>
        <row r="28">
          <cell r="E28" t="str">
            <v>QF Koma Kulshan Hydro</v>
          </cell>
          <cell r="F28">
            <v>555</v>
          </cell>
        </row>
        <row r="29">
          <cell r="E29" t="str">
            <v>QF March Point Cogen Phase1</v>
          </cell>
          <cell r="F29">
            <v>555</v>
          </cell>
        </row>
        <row r="30">
          <cell r="E30" t="str">
            <v>QF March Point Cogen Phase2</v>
          </cell>
          <cell r="F30">
            <v>555</v>
          </cell>
        </row>
        <row r="31">
          <cell r="E31" t="str">
            <v>QF Port Townsend Hydro</v>
          </cell>
          <cell r="F31">
            <v>555</v>
          </cell>
        </row>
        <row r="32">
          <cell r="E32" t="str">
            <v>QF Puyallup Energy Recovery Co. (PERC)</v>
          </cell>
          <cell r="F32">
            <v>555</v>
          </cell>
        </row>
        <row r="33">
          <cell r="E33" t="str">
            <v>QF Spokane MSW</v>
          </cell>
          <cell r="F33">
            <v>555</v>
          </cell>
        </row>
        <row r="34">
          <cell r="E34" t="str">
            <v>QF Sumas</v>
          </cell>
          <cell r="F34">
            <v>555</v>
          </cell>
        </row>
        <row r="35">
          <cell r="E35" t="str">
            <v>QF Sygitowicz</v>
          </cell>
          <cell r="F35">
            <v>555</v>
          </cell>
        </row>
        <row r="36">
          <cell r="E36" t="str">
            <v>QF Tenaska</v>
          </cell>
          <cell r="F36">
            <v>555</v>
          </cell>
        </row>
        <row r="37">
          <cell r="E37" t="str">
            <v>QF Twin Falls</v>
          </cell>
          <cell r="F37">
            <v>555</v>
          </cell>
        </row>
        <row r="38">
          <cell r="E38" t="str">
            <v>QF Weeks Falls</v>
          </cell>
          <cell r="F38">
            <v>555</v>
          </cell>
        </row>
        <row r="39">
          <cell r="E39" t="str">
            <v>Skookumchuck Hydro</v>
          </cell>
          <cell r="F39">
            <v>555</v>
          </cell>
        </row>
        <row r="40">
          <cell r="E40" t="str">
            <v>Supplemental Capacity</v>
          </cell>
          <cell r="F40">
            <v>555</v>
          </cell>
        </row>
        <row r="41">
          <cell r="E41" t="str">
            <v>Tenaska Excess Energy</v>
          </cell>
          <cell r="F41">
            <v>555</v>
          </cell>
        </row>
        <row r="42">
          <cell r="E42" t="str">
            <v>Undistributed Oil/Gas Expenses</v>
          </cell>
          <cell r="F42">
            <v>555</v>
          </cell>
        </row>
        <row r="43">
          <cell r="E43" t="str">
            <v>Wasco Hydro</v>
          </cell>
          <cell r="F43">
            <v>555</v>
          </cell>
        </row>
        <row r="44">
          <cell r="E44" t="str">
            <v>Whitehorn 2&amp;3</v>
          </cell>
          <cell r="F44">
            <v>547</v>
          </cell>
        </row>
        <row r="45">
          <cell r="E45" t="str">
            <v>Wild Horse Wind</v>
          </cell>
          <cell r="F45">
            <v>555</v>
          </cell>
        </row>
        <row r="46">
          <cell r="E46" t="str">
            <v>WNP-3 Return</v>
          </cell>
          <cell r="F46">
            <v>555</v>
          </cell>
        </row>
        <row r="47">
          <cell r="E47" t="str">
            <v>WWP 15 year contract</v>
          </cell>
          <cell r="F47">
            <v>555</v>
          </cell>
        </row>
        <row r="48">
          <cell r="E48" t="str">
            <v>PR Displacement Product</v>
          </cell>
          <cell r="F48">
            <v>555</v>
          </cell>
        </row>
        <row r="49">
          <cell r="E49" t="str">
            <v>Fixed OnPeak Contract</v>
          </cell>
          <cell r="F49">
            <v>555</v>
          </cell>
        </row>
        <row r="50">
          <cell r="E50" t="str">
            <v>Fixed OffPeak Contract</v>
          </cell>
          <cell r="F50">
            <v>555</v>
          </cell>
        </row>
      </sheetData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Menu"/>
      <sheetName val="Goldendale"/>
      <sheetName val="Mint Farm"/>
      <sheetName val="Summt White River"/>
    </sheetNames>
    <sheetDataSet>
      <sheetData sheetId="0">
        <row r="13">
          <cell r="B13">
            <v>45000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Confidential"/>
      <sheetName val="JHS-4"/>
      <sheetName val="JHS-4 Adjstmts"/>
      <sheetName val="JHS-5"/>
      <sheetName val="JHS-5 compare"/>
      <sheetName val="JHS-5 Ex A-2 (TRB)"/>
      <sheetName val="JHS-5 Ex A-3 (C)"/>
      <sheetName val="JHS-5 Ex A-4 (ProdAdj)"/>
      <sheetName val="JHS-5 Ex A-5 (PwrCsts)"/>
      <sheetName val="JHS-5 Ex D"/>
      <sheetName val="JHS-6"/>
      <sheetName val="Golden-RevReq"/>
      <sheetName val="DWH-4"/>
      <sheetName val="Pwr Csts"/>
      <sheetName val="RY Pwr Cst"/>
      <sheetName val="PC TY"/>
      <sheetName val="(C) Production OM"/>
      <sheetName val="PC Recon"/>
      <sheetName val="Beg Prod Plant"/>
      <sheetName val="Beg Prod Ratebase"/>
      <sheetName val="EB&amp;Taxes"/>
      <sheetName val="557"/>
      <sheetName val="ProdFctr"/>
      <sheetName val="Rlfwd"/>
      <sheetName val="Diff"/>
      <sheetName val="JHS-4 Orig"/>
      <sheetName val="JHS-6 Change"/>
      <sheetName val="Change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oute Slip"/>
      <sheetName val=" Confidential"/>
      <sheetName val="Lead"/>
      <sheetName val="DFIT"/>
      <sheetName val="MF DFIT"/>
      <sheetName val="MF Exp - Book"/>
      <sheetName val="Mint Farm RY Plant"/>
      <sheetName val="Deprec Rate"/>
      <sheetName val="Prove DFIT"/>
      <sheetName val="Deferral Lead Sheet"/>
      <sheetName val="Mint Farm Deferral"/>
      <sheetName val="From Diane Chen"/>
    </sheetNames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Financial Statements"/>
      <sheetName val="General Inputs"/>
      <sheetName val="Revenue Calculation"/>
      <sheetName val="Expenses"/>
      <sheetName val="Major Maint"/>
      <sheetName val="Generation &amp; Fuel"/>
      <sheetName val="Depreciation"/>
      <sheetName val="CapEx"/>
      <sheetName val="Constr. Cash Flow"/>
      <sheetName val="Error Checks &amp; Notes"/>
      <sheetName val="Links to Notes"/>
    </sheetNames>
    <sheetDataSet>
      <sheetData sheetId="1">
        <row r="9">
          <cell r="E9">
            <v>252</v>
          </cell>
        </row>
      </sheetData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R1_Budget"/>
      <sheetName val="R2_Budget"/>
      <sheetName val="Lookup_Tbl"/>
      <sheetName val="Rock_Island_1"/>
      <sheetName val="Rock_Island_2"/>
      <sheetName val="55 Series_JunPmt-OLD"/>
      <sheetName val="RI1 55 - 97B"/>
      <sheetName val="RI 1&amp;2 97AB"/>
      <sheetName val="2001A_RI1_Estimate"/>
      <sheetName val="2001A_RI2_Estimate"/>
    </sheetNames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3">
          <cell r="E3" t="str">
            <v>PAGE 3.02</v>
          </cell>
          <cell r="AJ3" t="str">
            <v>PAGE 2.16</v>
          </cell>
        </row>
        <row r="4">
          <cell r="A4" t="str">
            <v>PUGET SOUND ENERGY-ELECTRIC ONLY</v>
          </cell>
          <cell r="AF4" t="str">
            <v>PUGET SOUND ENERGY-ELECTRIC ONLY</v>
          </cell>
        </row>
        <row r="5">
          <cell r="A5" t="str">
            <v>PROFORMA SALES FOR RESALE - SECONDARY</v>
          </cell>
          <cell r="AF5" t="str">
            <v>MERGER COST RESTATEMENT</v>
          </cell>
        </row>
        <row r="6">
          <cell r="A6" t="str">
            <v>FOR THE TWELVE MONTHS ENDED JUNE 30, 2001</v>
          </cell>
          <cell r="AF6" t="str">
            <v>FOR THE TWELVE MONTHS ENDED JUNE 30, 2001</v>
          </cell>
        </row>
        <row r="7">
          <cell r="A7" t="str">
            <v>GENERAL RATE INCREASE</v>
          </cell>
          <cell r="AF7" t="str">
            <v>GENERAL RATE INCREASE</v>
          </cell>
        </row>
        <row r="9">
          <cell r="AF9" t="str">
            <v>LINE</v>
          </cell>
        </row>
        <row r="10">
          <cell r="A10" t="str">
            <v>NO.</v>
          </cell>
          <cell r="AF10" t="str">
            <v>NO.</v>
          </cell>
          <cell r="AG10" t="str">
            <v>DESCRIPTION</v>
          </cell>
          <cell r="AH10" t="str">
            <v>ACTUAL</v>
          </cell>
          <cell r="AI10" t="str">
            <v>RESTATED</v>
          </cell>
          <cell r="AJ10" t="str">
            <v>ADJUSTMENT</v>
          </cell>
        </row>
        <row r="12">
          <cell r="A12">
            <v>1</v>
          </cell>
          <cell r="B12" t="str">
            <v>PROFORMA SALES FOR RESALE - OTHER UTILITIES</v>
          </cell>
          <cell r="AF12">
            <v>1</v>
          </cell>
          <cell r="AG12" t="str">
            <v>OPERATING EXPENSES</v>
          </cell>
        </row>
        <row r="13">
          <cell r="A13">
            <v>2</v>
          </cell>
          <cell r="B13" t="str">
            <v>RESTATED SALES FOR RESALE - OTHER UTIL. - in revenue adj.</v>
          </cell>
          <cell r="AF13">
            <v>2</v>
          </cell>
          <cell r="AG13" t="str">
            <v>MERGER COSTS AMORTIZED</v>
          </cell>
          <cell r="AH13">
            <v>0</v>
          </cell>
          <cell r="AI13">
            <v>8524719.85</v>
          </cell>
          <cell r="AJ13">
            <v>8524719.85</v>
          </cell>
        </row>
        <row r="14">
          <cell r="A14">
            <v>3</v>
          </cell>
          <cell r="B14" t="str">
            <v>INCREASE (DECREASE) REVENUES - OTHER UTILITIES</v>
          </cell>
          <cell r="E14">
            <v>0</v>
          </cell>
          <cell r="AF14">
            <v>3</v>
          </cell>
        </row>
        <row r="15">
          <cell r="A15">
            <v>4</v>
          </cell>
          <cell r="AF15">
            <v>4</v>
          </cell>
        </row>
        <row r="16">
          <cell r="A16">
            <v>5</v>
          </cell>
          <cell r="B16" t="str">
            <v>PROFORMA REV. - WHEELING FOR OTHERS</v>
          </cell>
          <cell r="AF16">
            <v>5</v>
          </cell>
        </row>
        <row r="17">
          <cell r="A17">
            <v>6</v>
          </cell>
          <cell r="B17" t="str">
            <v>RESTATED REV. - WHEELING FOR OTHERS - in revenue adj.</v>
          </cell>
          <cell r="AF17">
            <v>6</v>
          </cell>
        </row>
        <row r="18">
          <cell r="A18">
            <v>7</v>
          </cell>
          <cell r="B18" t="str">
            <v>INCREASE (DECREASE) OTHER OPERATING REVENUES</v>
          </cell>
          <cell r="E18">
            <v>0</v>
          </cell>
          <cell r="AF18">
            <v>7</v>
          </cell>
          <cell r="AG18" t="str">
            <v>SUBTOTAL MERGER COSTS EXPENSED</v>
          </cell>
          <cell r="AH18">
            <v>0</v>
          </cell>
          <cell r="AI18">
            <v>8524719.85</v>
          </cell>
          <cell r="AJ18">
            <v>8524719.85</v>
          </cell>
        </row>
        <row r="19">
          <cell r="A19">
            <v>8</v>
          </cell>
          <cell r="B19" t="str">
            <v>INCREASE (DECREASE) REVENUE</v>
          </cell>
          <cell r="E19">
            <v>0</v>
          </cell>
          <cell r="AF19">
            <v>8</v>
          </cell>
        </row>
        <row r="20">
          <cell r="A20">
            <v>9</v>
          </cell>
          <cell r="AF20">
            <v>9</v>
          </cell>
        </row>
        <row r="21">
          <cell r="A21">
            <v>10</v>
          </cell>
          <cell r="B21" t="str">
            <v>STATE UTILITY TAX</v>
          </cell>
          <cell r="AF21">
            <v>10</v>
          </cell>
        </row>
        <row r="22">
          <cell r="A22">
            <v>11</v>
          </cell>
          <cell r="B22" t="str">
            <v>(APPLICABLE TO LINE 7)</v>
          </cell>
          <cell r="C22">
            <v>0</v>
          </cell>
          <cell r="D22">
            <v>0</v>
          </cell>
          <cell r="AF22">
            <v>11</v>
          </cell>
        </row>
        <row r="23">
          <cell r="A23">
            <v>12</v>
          </cell>
          <cell r="B23" t="str">
            <v>INCREASE (DECREASE) STATE UTILITY TAX</v>
          </cell>
          <cell r="E23">
            <v>0</v>
          </cell>
          <cell r="AF23">
            <v>12</v>
          </cell>
        </row>
        <row r="24">
          <cell r="A24">
            <v>13</v>
          </cell>
          <cell r="B24" t="str">
            <v>INCREASE (DECREASE) INCOME</v>
          </cell>
          <cell r="E24">
            <v>0</v>
          </cell>
          <cell r="AF24">
            <v>13</v>
          </cell>
          <cell r="AG24" t="str">
            <v>INCREASE(DECREASE) INCOME</v>
          </cell>
          <cell r="AJ24">
            <v>-8524719.85</v>
          </cell>
        </row>
        <row r="25">
          <cell r="A25">
            <v>14</v>
          </cell>
          <cell r="AF25">
            <v>14</v>
          </cell>
          <cell r="AG25" t="str">
            <v>INCREASE(DECREASE) FIT@</v>
          </cell>
          <cell r="AH25">
            <v>0.35</v>
          </cell>
          <cell r="AJ25">
            <v>-2983651.9475</v>
          </cell>
        </row>
        <row r="26">
          <cell r="A26">
            <v>15</v>
          </cell>
          <cell r="B26" t="str">
            <v>INCREASE (DECREASE) FIT @</v>
          </cell>
          <cell r="D26">
            <v>0</v>
          </cell>
          <cell r="E26">
            <v>0</v>
          </cell>
          <cell r="AF26">
            <v>15</v>
          </cell>
        </row>
        <row r="27">
          <cell r="A27">
            <v>16</v>
          </cell>
          <cell r="B27" t="str">
            <v>INCREASE (DECREASE) NOI</v>
          </cell>
          <cell r="E27">
            <v>0</v>
          </cell>
          <cell r="AF27">
            <v>16</v>
          </cell>
          <cell r="AG27" t="str">
            <v>INCREASE (DECREASE) NOI</v>
          </cell>
          <cell r="AJ27">
            <v>-5541067.9025</v>
          </cell>
        </row>
      </sheetData>
    </sheetDataSet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Trans RB Exh. A-2"/>
      <sheetName val="Plant Balances"/>
      <sheetName val="Accum. Deprec."/>
      <sheetName val="FERCAdj.line 48"/>
      <sheetName val="DFIT"/>
      <sheetName val="DFIT.Colstrip T &amp; D.Mike"/>
      <sheetName val="Transmission 2005"/>
      <sheetName val="Transmission 2004"/>
      <sheetName val="BS"/>
      <sheetName val="Sheet1"/>
      <sheetName val="DWNLD"/>
      <sheetName val="3_2005 Colstrip T&amp;D"/>
    </sheetNames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Whitehorn Emission Calcs"/>
      <sheetName val="Fredonia Emission Calcs"/>
      <sheetName val="Load Shape"/>
      <sheetName val="Load Source Data"/>
      <sheetName val="Reduced Load Points"/>
      <sheetName val="Plant Summary"/>
      <sheetName val="Emissions"/>
      <sheetName val="Data for Port. Screening Model"/>
    </sheetNames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Mthly"/>
      <sheetName val="Mthly Detail"/>
      <sheetName val="QTD"/>
      <sheetName val="QTD Detail"/>
      <sheetName val="YTD"/>
      <sheetName val="YTD Detail"/>
      <sheetName val="12ME"/>
      <sheetName val="12ME Detail"/>
    </sheetNames>
    <sheetDataSet>
      <sheetData sheetId="0">
        <row r="11">
          <cell r="B11">
            <v>38315912.89</v>
          </cell>
          <cell r="D11">
            <v>38617570.92</v>
          </cell>
        </row>
        <row r="35">
          <cell r="B35">
            <v>3291140.23</v>
          </cell>
          <cell r="D35">
            <v>2850009.59</v>
          </cell>
        </row>
      </sheetData>
      <sheetData sheetId="2">
        <row r="11">
          <cell r="B11">
            <v>114544123.58</v>
          </cell>
          <cell r="D11">
            <v>115427962.81</v>
          </cell>
        </row>
        <row r="35">
          <cell r="B35">
            <v>9477596.22</v>
          </cell>
          <cell r="D35">
            <v>8390085.57</v>
          </cell>
        </row>
      </sheetData>
      <sheetData sheetId="4">
        <row r="13">
          <cell r="B13">
            <v>442274679.98</v>
          </cell>
          <cell r="D13">
            <v>456053669.91</v>
          </cell>
        </row>
        <row r="36">
          <cell r="B36">
            <v>30680704.5</v>
          </cell>
          <cell r="D36">
            <v>28211360.78</v>
          </cell>
        </row>
      </sheetData>
    </sheetDataSet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Variance with Sept 30"/>
      <sheetName val="Vs Prior"/>
      <sheetName val="Amounts v BOD 8-1"/>
      <sheetName val="MWH v BOD 8-1"/>
      <sheetName val="Amounts v 2002"/>
      <sheetName val="MWH v 2002"/>
      <sheetName val="datamwh"/>
      <sheetName val="pivot"/>
      <sheetName val="pivoted data"/>
      <sheetName val="dataamounts"/>
      <sheetName val="pivot amounts"/>
      <sheetName val="pivoted amounts"/>
    </sheetNames>
    <sheetDataSet>
      <sheetData sheetId="8">
        <row r="3">
          <cell r="D3" t="str">
            <v>System Load</v>
          </cell>
          <cell r="E3">
            <v>2169059.4329818</v>
          </cell>
          <cell r="F3">
            <v>1828113.09075708</v>
          </cell>
          <cell r="G3">
            <v>1879661.32709383</v>
          </cell>
          <cell r="H3">
            <v>1617039.768805</v>
          </cell>
          <cell r="I3">
            <v>1557605.31231483</v>
          </cell>
          <cell r="J3">
            <v>1464758.78510336</v>
          </cell>
          <cell r="K3">
            <v>1482934.45913102</v>
          </cell>
          <cell r="L3">
            <v>1515097.78186169</v>
          </cell>
          <cell r="M3">
            <v>1496389.61866799</v>
          </cell>
          <cell r="N3">
            <v>1722035.105688</v>
          </cell>
          <cell r="O3">
            <v>1876095.69033931</v>
          </cell>
          <cell r="P3">
            <v>2190998.16123006</v>
          </cell>
        </row>
        <row r="4">
          <cell r="D4" t="str">
            <v>New Turbines</v>
          </cell>
          <cell r="E4">
            <v>8461.47460639118</v>
          </cell>
          <cell r="F4">
            <v>7857.06598038689</v>
          </cell>
          <cell r="G4">
            <v>7453.2269189113</v>
          </cell>
          <cell r="H4">
            <v>3687.07729645045</v>
          </cell>
          <cell r="I4">
            <v>1067.12344125654</v>
          </cell>
          <cell r="J4">
            <v>1567.05374239131</v>
          </cell>
          <cell r="K4">
            <v>16483.8817527416</v>
          </cell>
          <cell r="L4">
            <v>20462.0824179683</v>
          </cell>
          <cell r="M4">
            <v>25301.4048550936</v>
          </cell>
          <cell r="N4">
            <v>33521.1363336184</v>
          </cell>
          <cell r="O4">
            <v>20368.928977153</v>
          </cell>
          <cell r="P4">
            <v>18183.8629366315</v>
          </cell>
        </row>
        <row r="5">
          <cell r="D5" t="str">
            <v>Colstrip 1&amp;2</v>
          </cell>
          <cell r="E5">
            <v>198648</v>
          </cell>
          <cell r="F5">
            <v>179424</v>
          </cell>
          <cell r="G5">
            <v>198648</v>
          </cell>
          <cell r="H5">
            <v>172560</v>
          </cell>
          <cell r="I5">
            <v>105648</v>
          </cell>
          <cell r="J5">
            <v>121680</v>
          </cell>
          <cell r="K5">
            <v>198648</v>
          </cell>
          <cell r="L5">
            <v>198648</v>
          </cell>
          <cell r="M5">
            <v>192240</v>
          </cell>
          <cell r="N5">
            <v>198915</v>
          </cell>
          <cell r="O5">
            <v>192240</v>
          </cell>
          <cell r="P5">
            <v>198648</v>
          </cell>
        </row>
        <row r="6">
          <cell r="D6" t="str">
            <v>Colstrip 3&amp;4</v>
          </cell>
          <cell r="E6">
            <v>246264</v>
          </cell>
          <cell r="F6">
            <v>222432</v>
          </cell>
          <cell r="G6">
            <v>151032</v>
          </cell>
          <cell r="H6">
            <v>118635</v>
          </cell>
          <cell r="I6">
            <v>230640</v>
          </cell>
          <cell r="J6">
            <v>238320</v>
          </cell>
          <cell r="K6">
            <v>246264</v>
          </cell>
          <cell r="L6">
            <v>246264</v>
          </cell>
          <cell r="M6">
            <v>238320</v>
          </cell>
          <cell r="N6">
            <v>246595</v>
          </cell>
          <cell r="O6">
            <v>238320</v>
          </cell>
          <cell r="P6">
            <v>246264</v>
          </cell>
        </row>
        <row r="7">
          <cell r="D7" t="str">
            <v>Encogen CCCT</v>
          </cell>
          <cell r="E7">
            <v>98750.7447685908</v>
          </cell>
          <cell r="F7">
            <v>85741.5958919533</v>
          </cell>
          <cell r="G7">
            <v>96655.0533095064</v>
          </cell>
          <cell r="H7">
            <v>73857.0766084874</v>
          </cell>
          <cell r="I7">
            <v>58807.5119798328</v>
          </cell>
          <cell r="J7">
            <v>64533.640530937</v>
          </cell>
          <cell r="K7">
            <v>106250.291992776</v>
          </cell>
          <cell r="L7">
            <v>114686.546744746</v>
          </cell>
          <cell r="M7">
            <v>112845.606482456</v>
          </cell>
          <cell r="N7">
            <v>110591.627486719</v>
          </cell>
          <cell r="O7">
            <v>97347.8128559496</v>
          </cell>
          <cell r="P7">
            <v>96427.5058996681</v>
          </cell>
        </row>
        <row r="8">
          <cell r="D8" t="str">
            <v>CT Total for Load</v>
          </cell>
          <cell r="E8">
            <v>16743.17249288</v>
          </cell>
          <cell r="F8">
            <v>15522.7778898842</v>
          </cell>
          <cell r="G8">
            <v>13731.8301860421</v>
          </cell>
          <cell r="H8">
            <v>7373.27045063083</v>
          </cell>
          <cell r="I8">
            <v>0</v>
          </cell>
          <cell r="J8">
            <v>1764.67665193272</v>
          </cell>
          <cell r="K8">
            <v>46644.9855165112</v>
          </cell>
          <cell r="L8">
            <v>62265.0795522021</v>
          </cell>
          <cell r="M8">
            <v>80835.8620151669</v>
          </cell>
          <cell r="N8">
            <v>114280.638406006</v>
          </cell>
          <cell r="O8">
            <v>62896.8090585472</v>
          </cell>
          <cell r="P8">
            <v>50345.6063422809</v>
          </cell>
        </row>
        <row r="9">
          <cell r="D9" t="str">
            <v>PSPL Hydro</v>
          </cell>
          <cell r="E9">
            <v>111434.44784132</v>
          </cell>
          <cell r="F9">
            <v>101367.394418512</v>
          </cell>
          <cell r="G9">
            <v>113457.899713867</v>
          </cell>
          <cell r="H9">
            <v>97592.2461868</v>
          </cell>
          <cell r="I9">
            <v>128521.354983667</v>
          </cell>
          <cell r="J9">
            <v>156598.904126333</v>
          </cell>
          <cell r="K9">
            <v>148927.155065</v>
          </cell>
          <cell r="L9">
            <v>87823.7827908</v>
          </cell>
          <cell r="M9">
            <v>52673.504</v>
          </cell>
          <cell r="N9">
            <v>90601.804</v>
          </cell>
          <cell r="O9">
            <v>134578.1243236</v>
          </cell>
          <cell r="P9">
            <v>138751.6796556</v>
          </cell>
        </row>
        <row r="10">
          <cell r="D10" t="str">
            <v>Mid-Columbia</v>
          </cell>
          <cell r="E10">
            <v>676705.2</v>
          </cell>
          <cell r="F10">
            <v>497795.2</v>
          </cell>
          <cell r="G10">
            <v>597580.8</v>
          </cell>
          <cell r="H10">
            <v>563130</v>
          </cell>
          <cell r="I10">
            <v>657708.4</v>
          </cell>
          <cell r="J10">
            <v>668016</v>
          </cell>
          <cell r="K10">
            <v>574058</v>
          </cell>
          <cell r="L10">
            <v>464932</v>
          </cell>
          <cell r="M10">
            <v>346164</v>
          </cell>
          <cell r="N10">
            <v>384052.8</v>
          </cell>
          <cell r="O10">
            <v>452700</v>
          </cell>
          <cell r="P10">
            <v>509020</v>
          </cell>
        </row>
        <row r="11">
          <cell r="D11" t="str">
            <v>Canadian Allocation</v>
          </cell>
          <cell r="E11">
            <v>-20832</v>
          </cell>
          <cell r="F11">
            <v>-19488</v>
          </cell>
          <cell r="G11">
            <v>-21576</v>
          </cell>
          <cell r="H11">
            <v>-30198</v>
          </cell>
          <cell r="I11">
            <v>-31248</v>
          </cell>
          <cell r="J11">
            <v>-30240</v>
          </cell>
          <cell r="K11">
            <v>-31248</v>
          </cell>
          <cell r="L11">
            <v>-28272</v>
          </cell>
          <cell r="M11">
            <v>-27360</v>
          </cell>
          <cell r="N11">
            <v>-28310</v>
          </cell>
          <cell r="O11">
            <v>-27360</v>
          </cell>
          <cell r="P11">
            <v>-28272</v>
          </cell>
        </row>
        <row r="12">
          <cell r="D12" t="str">
            <v>Baker Replacement</v>
          </cell>
          <cell r="E12">
            <v>1750</v>
          </cell>
          <cell r="F12">
            <v>1750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1750</v>
          </cell>
          <cell r="P12">
            <v>1750</v>
          </cell>
        </row>
        <row r="13">
          <cell r="D13" t="str">
            <v>BC Hydro Point Roberts</v>
          </cell>
          <cell r="E13">
            <v>2455.2</v>
          </cell>
          <cell r="F13">
            <v>2150.4</v>
          </cell>
          <cell r="G13">
            <v>1934.4</v>
          </cell>
          <cell r="H13">
            <v>1725.6</v>
          </cell>
          <cell r="I13">
            <v>1413.6</v>
          </cell>
          <cell r="J13">
            <v>1224</v>
          </cell>
          <cell r="K13">
            <v>1339.2</v>
          </cell>
          <cell r="L13">
            <v>1413.6</v>
          </cell>
          <cell r="M13">
            <v>1296</v>
          </cell>
          <cell r="N13">
            <v>1564.5</v>
          </cell>
          <cell r="O13">
            <v>2088</v>
          </cell>
          <cell r="P13">
            <v>2827.2</v>
          </cell>
        </row>
        <row r="14">
          <cell r="D14" t="str">
            <v>BPA Snohomish Conservation</v>
          </cell>
          <cell r="E14">
            <v>7616</v>
          </cell>
          <cell r="F14">
            <v>6912</v>
          </cell>
          <cell r="G14">
            <v>7616</v>
          </cell>
          <cell r="H14">
            <v>7424</v>
          </cell>
          <cell r="I14">
            <v>7616</v>
          </cell>
          <cell r="J14">
            <v>7360</v>
          </cell>
          <cell r="K14">
            <v>7616</v>
          </cell>
          <cell r="L14">
            <v>7680</v>
          </cell>
          <cell r="M14">
            <v>7296</v>
          </cell>
          <cell r="N14">
            <v>7680</v>
          </cell>
          <cell r="O14">
            <v>7360</v>
          </cell>
          <cell r="P14">
            <v>7552</v>
          </cell>
        </row>
        <row r="15">
          <cell r="D15" t="str">
            <v>Capacity Purchase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</row>
        <row r="16">
          <cell r="D16" t="str">
            <v>CSPE</v>
          </cell>
          <cell r="E16">
            <v>11904</v>
          </cell>
          <cell r="F16">
            <v>10012.8</v>
          </cell>
          <cell r="G16">
            <v>11904</v>
          </cell>
        </row>
        <row r="17">
          <cell r="D17" t="str">
            <v>MPC Firm Contract</v>
          </cell>
          <cell r="E17">
            <v>66216</v>
          </cell>
          <cell r="F17">
            <v>59808</v>
          </cell>
          <cell r="G17">
            <v>40920</v>
          </cell>
          <cell r="H17">
            <v>32355</v>
          </cell>
          <cell r="I17">
            <v>61752</v>
          </cell>
          <cell r="J17">
            <v>64080</v>
          </cell>
          <cell r="K17">
            <v>66216</v>
          </cell>
          <cell r="L17">
            <v>66216</v>
          </cell>
          <cell r="M17">
            <v>64080</v>
          </cell>
          <cell r="N17">
            <v>66305</v>
          </cell>
          <cell r="O17">
            <v>64080</v>
          </cell>
          <cell r="P17">
            <v>66216</v>
          </cell>
        </row>
        <row r="18">
          <cell r="D18" t="str">
            <v>North Wasco</v>
          </cell>
          <cell r="E18">
            <v>2889.1</v>
          </cell>
          <cell r="F18">
            <v>2800.2</v>
          </cell>
          <cell r="G18">
            <v>3382.4</v>
          </cell>
          <cell r="H18">
            <v>3271.2</v>
          </cell>
          <cell r="I18">
            <v>3486.8</v>
          </cell>
          <cell r="J18">
            <v>3370.6</v>
          </cell>
          <cell r="K18">
            <v>3603</v>
          </cell>
          <cell r="L18">
            <v>3577.2</v>
          </cell>
          <cell r="M18">
            <v>3548.1</v>
          </cell>
          <cell r="N18">
            <v>3703.83333333333</v>
          </cell>
          <cell r="O18">
            <v>3452.93333333333</v>
          </cell>
          <cell r="P18">
            <v>1942.475</v>
          </cell>
        </row>
        <row r="19">
          <cell r="D19" t="str">
            <v>PG&amp;E Exchange Storage Acctg</v>
          </cell>
          <cell r="E19">
            <v>86400</v>
          </cell>
          <cell r="F19">
            <v>81000</v>
          </cell>
          <cell r="G19">
            <v>0</v>
          </cell>
          <cell r="H19">
            <v>0</v>
          </cell>
          <cell r="I19">
            <v>0</v>
          </cell>
          <cell r="J19">
            <v>-10800</v>
          </cell>
          <cell r="K19">
            <v>-66600</v>
          </cell>
          <cell r="L19">
            <v>-189000</v>
          </cell>
          <cell r="M19">
            <v>-146600</v>
          </cell>
          <cell r="N19">
            <v>0</v>
          </cell>
          <cell r="O19">
            <v>97200</v>
          </cell>
          <cell r="P19">
            <v>148400</v>
          </cell>
        </row>
        <row r="20">
          <cell r="D20" t="str">
            <v>PPL Contract 15 yr</v>
          </cell>
          <cell r="E20">
            <v>98885.6</v>
          </cell>
          <cell r="F20">
            <v>87945.6</v>
          </cell>
          <cell r="G20">
            <v>98699.2</v>
          </cell>
          <cell r="H20">
            <v>78194.4</v>
          </cell>
          <cell r="I20">
            <v>76808</v>
          </cell>
          <cell r="J20">
            <v>74920</v>
          </cell>
          <cell r="K20">
            <v>94923.2</v>
          </cell>
          <cell r="L20">
            <v>82751.2</v>
          </cell>
          <cell r="M20">
            <v>85128</v>
          </cell>
          <cell r="N20">
            <v>97185.1</v>
          </cell>
        </row>
        <row r="21">
          <cell r="D21" t="str">
            <v>QF Koma Kulshan Hydro</v>
          </cell>
          <cell r="E21">
            <v>1621.33333333333</v>
          </cell>
          <cell r="F21">
            <v>133</v>
          </cell>
          <cell r="G21">
            <v>503</v>
          </cell>
          <cell r="H21">
            <v>1350</v>
          </cell>
          <cell r="I21">
            <v>3583.33333333333</v>
          </cell>
          <cell r="J21">
            <v>8683.66666666667</v>
          </cell>
          <cell r="K21">
            <v>6824.33333333333</v>
          </cell>
          <cell r="L21">
            <v>3325</v>
          </cell>
          <cell r="M21">
            <v>1128.77222222222</v>
          </cell>
          <cell r="N21">
            <v>1744</v>
          </cell>
          <cell r="O21">
            <v>3958.55962962963</v>
          </cell>
          <cell r="P21">
            <v>2678.66666666667</v>
          </cell>
        </row>
        <row r="22">
          <cell r="D22" t="str">
            <v>QF March Point Cogen Phase 1</v>
          </cell>
          <cell r="E22">
            <v>63113.52</v>
          </cell>
          <cell r="F22">
            <v>55781.76</v>
          </cell>
          <cell r="G22">
            <v>63113.52</v>
          </cell>
          <cell r="H22">
            <v>59037.6</v>
          </cell>
          <cell r="I22">
            <v>49853.52</v>
          </cell>
          <cell r="J22">
            <v>61077.6</v>
          </cell>
          <cell r="K22">
            <v>63113.52</v>
          </cell>
          <cell r="L22">
            <v>61889.52</v>
          </cell>
          <cell r="M22">
            <v>61077.6</v>
          </cell>
          <cell r="N22">
            <v>63113.52</v>
          </cell>
          <cell r="O22">
            <v>61077.6</v>
          </cell>
          <cell r="P22">
            <v>63113.52</v>
          </cell>
        </row>
        <row r="23">
          <cell r="D23" t="str">
            <v>QF March Point Cogen Phase 2</v>
          </cell>
          <cell r="E23">
            <v>37611.3083500275</v>
          </cell>
          <cell r="F23">
            <v>33598.9370361768</v>
          </cell>
          <cell r="G23">
            <v>37830.7546333429</v>
          </cell>
          <cell r="H23">
            <v>34461.591989947</v>
          </cell>
          <cell r="I23">
            <v>32211.3142857143</v>
          </cell>
          <cell r="J23">
            <v>35928</v>
          </cell>
          <cell r="K23">
            <v>38504.8462796595</v>
          </cell>
          <cell r="L23">
            <v>38905.4965106786</v>
          </cell>
          <cell r="M23">
            <v>39209.8374784686</v>
          </cell>
          <cell r="N23">
            <v>41268.6803084002</v>
          </cell>
          <cell r="O23">
            <v>38187.7519283833</v>
          </cell>
          <cell r="P23">
            <v>38848.8750596487</v>
          </cell>
        </row>
        <row r="24">
          <cell r="D24" t="str">
            <v>QF Port Townsend Hydro</v>
          </cell>
          <cell r="E24">
            <v>248.92</v>
          </cell>
          <cell r="F24">
            <v>225.659925925926</v>
          </cell>
          <cell r="G24">
            <v>274.800074074074</v>
          </cell>
          <cell r="H24">
            <v>258.06</v>
          </cell>
          <cell r="I24">
            <v>246.34</v>
          </cell>
          <cell r="J24">
            <v>259.273333333333</v>
          </cell>
          <cell r="K24">
            <v>258.813333333333</v>
          </cell>
          <cell r="L24">
            <v>262.486666666667</v>
          </cell>
          <cell r="M24">
            <v>167.746666666667</v>
          </cell>
          <cell r="N24">
            <v>166.766666666667</v>
          </cell>
          <cell r="O24">
            <v>161.891111111111</v>
          </cell>
          <cell r="P24">
            <v>162.767407407407</v>
          </cell>
        </row>
        <row r="25">
          <cell r="D25" t="str">
            <v>QF Shipp Hutch Creek</v>
          </cell>
          <cell r="E25">
            <v>122.069</v>
          </cell>
          <cell r="F25">
            <v>0</v>
          </cell>
          <cell r="G25">
            <v>48.723</v>
          </cell>
          <cell r="H25">
            <v>137.284</v>
          </cell>
          <cell r="I25">
            <v>209.811</v>
          </cell>
          <cell r="J25">
            <v>374.701</v>
          </cell>
          <cell r="K25">
            <v>282.743</v>
          </cell>
          <cell r="L25">
            <v>281.776</v>
          </cell>
          <cell r="M25">
            <v>0</v>
          </cell>
          <cell r="N25">
            <v>25.204</v>
          </cell>
          <cell r="O25">
            <v>190.742</v>
          </cell>
          <cell r="P25">
            <v>58.034</v>
          </cell>
        </row>
        <row r="26">
          <cell r="D26" t="str">
            <v>QF PERC Puyallup</v>
          </cell>
          <cell r="E26">
            <v>1302</v>
          </cell>
          <cell r="F26">
            <v>1176</v>
          </cell>
          <cell r="G26">
            <v>1302</v>
          </cell>
          <cell r="H26">
            <v>1260</v>
          </cell>
          <cell r="I26">
            <v>1302</v>
          </cell>
          <cell r="J26">
            <v>1260</v>
          </cell>
          <cell r="K26">
            <v>1302</v>
          </cell>
          <cell r="L26">
            <v>1302</v>
          </cell>
          <cell r="M26">
            <v>1260</v>
          </cell>
          <cell r="N26">
            <v>1302</v>
          </cell>
          <cell r="O26">
            <v>1260</v>
          </cell>
          <cell r="P26">
            <v>1302</v>
          </cell>
        </row>
        <row r="27">
          <cell r="D27" t="str">
            <v>QF Spokane MSW</v>
          </cell>
          <cell r="E27">
            <v>12033</v>
          </cell>
          <cell r="F27">
            <v>7718</v>
          </cell>
          <cell r="G27">
            <v>12385</v>
          </cell>
          <cell r="H27">
            <v>12913</v>
          </cell>
          <cell r="I27">
            <v>12105</v>
          </cell>
          <cell r="J27">
            <v>12307</v>
          </cell>
          <cell r="K27">
            <v>11912</v>
          </cell>
          <cell r="L27">
            <v>12753</v>
          </cell>
          <cell r="M27">
            <v>12301.5789473684</v>
          </cell>
          <cell r="N27">
            <v>9912</v>
          </cell>
          <cell r="O27">
            <v>12240</v>
          </cell>
          <cell r="P27">
            <v>12602</v>
          </cell>
        </row>
        <row r="28">
          <cell r="D28" t="str">
            <v>QF Sumas</v>
          </cell>
          <cell r="E28">
            <v>65303.357239475</v>
          </cell>
          <cell r="F28">
            <v>54826.4938214916</v>
          </cell>
          <cell r="G28">
            <v>63344.1857438774</v>
          </cell>
          <cell r="H28">
            <v>38225.0904979396</v>
          </cell>
          <cell r="I28">
            <v>27273.1586670872</v>
          </cell>
          <cell r="J28">
            <v>25787.0410950464</v>
          </cell>
          <cell r="K28">
            <v>74572.9302870183</v>
          </cell>
          <cell r="L28">
            <v>84858.994806611</v>
          </cell>
          <cell r="M28">
            <v>84644.2485452319</v>
          </cell>
          <cell r="N28">
            <v>80614.0946928175</v>
          </cell>
          <cell r="O28">
            <v>66561.0175921833</v>
          </cell>
          <cell r="P28">
            <v>63912.4759386389</v>
          </cell>
        </row>
        <row r="29">
          <cell r="D29" t="str">
            <v>QF Sygitowicz</v>
          </cell>
          <cell r="E29">
            <v>225</v>
          </cell>
          <cell r="F29">
            <v>251</v>
          </cell>
          <cell r="G29">
            <v>255</v>
          </cell>
          <cell r="H29">
            <v>182</v>
          </cell>
          <cell r="I29">
            <v>80</v>
          </cell>
          <cell r="J29">
            <v>35</v>
          </cell>
          <cell r="K29">
            <v>13</v>
          </cell>
          <cell r="L29">
            <v>1</v>
          </cell>
          <cell r="M29">
            <v>7</v>
          </cell>
          <cell r="N29">
            <v>49</v>
          </cell>
          <cell r="O29">
            <v>118</v>
          </cell>
          <cell r="P29">
            <v>205</v>
          </cell>
        </row>
        <row r="30">
          <cell r="D30" t="str">
            <v>QF Tenaska</v>
          </cell>
          <cell r="E30">
            <v>120063.991834918</v>
          </cell>
          <cell r="F30">
            <v>101917.370241471</v>
          </cell>
          <cell r="G30">
            <v>116645.25301077</v>
          </cell>
          <cell r="H30">
            <v>72266.2553144782</v>
          </cell>
          <cell r="I30">
            <v>0</v>
          </cell>
          <cell r="J30">
            <v>51480.230259994</v>
          </cell>
          <cell r="K30">
            <v>137872.391878534</v>
          </cell>
          <cell r="L30">
            <v>157546.856102751</v>
          </cell>
          <cell r="M30">
            <v>157448.394698906</v>
          </cell>
          <cell r="N30">
            <v>149865.71757899</v>
          </cell>
          <cell r="O30">
            <v>123291.932409453</v>
          </cell>
          <cell r="P30">
            <v>118195.434134207</v>
          </cell>
        </row>
        <row r="31">
          <cell r="D31" t="str">
            <v>QF Twin Falls</v>
          </cell>
          <cell r="E31">
            <v>7581.27272727273</v>
          </cell>
          <cell r="F31">
            <v>6831.63636363636</v>
          </cell>
          <cell r="G31">
            <v>6760.36363636364</v>
          </cell>
          <cell r="H31">
            <v>8090.45454545455</v>
          </cell>
          <cell r="I31">
            <v>11196.4545454545</v>
          </cell>
          <cell r="J31">
            <v>9688.90909090909</v>
          </cell>
          <cell r="K31">
            <v>4124.72727272727</v>
          </cell>
          <cell r="L31">
            <v>575.818181818182</v>
          </cell>
          <cell r="M31">
            <v>189</v>
          </cell>
          <cell r="N31">
            <v>1933.36363636364</v>
          </cell>
          <cell r="O31">
            <v>4917.27272727273</v>
          </cell>
          <cell r="P31">
            <v>8057.18181818182</v>
          </cell>
        </row>
        <row r="32">
          <cell r="D32" t="str">
            <v>QF Weeks Falls</v>
          </cell>
          <cell r="E32">
            <v>1157.8</v>
          </cell>
          <cell r="F32">
            <v>1188.34545454545</v>
          </cell>
          <cell r="G32">
            <v>1036.76363636364</v>
          </cell>
          <cell r="H32">
            <v>1387.01818181818</v>
          </cell>
          <cell r="I32">
            <v>2139.07272727273</v>
          </cell>
          <cell r="J32">
            <v>1896.23636363636</v>
          </cell>
          <cell r="K32">
            <v>756.654545454545</v>
          </cell>
          <cell r="L32">
            <v>283.454545454546</v>
          </cell>
          <cell r="M32">
            <v>11.5818181818182</v>
          </cell>
          <cell r="N32">
            <v>341.218181818182</v>
          </cell>
          <cell r="O32">
            <v>918.145454545455</v>
          </cell>
          <cell r="P32">
            <v>1424.69090909091</v>
          </cell>
        </row>
        <row r="33">
          <cell r="D33" t="str">
            <v>WNP-3 BPA Exchange Power</v>
          </cell>
          <cell r="E33">
            <v>79709</v>
          </cell>
          <cell r="F33">
            <v>72025</v>
          </cell>
          <cell r="G33">
            <v>39352</v>
          </cell>
          <cell r="H33">
            <v>38113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77148</v>
          </cell>
          <cell r="P33">
            <v>79709</v>
          </cell>
        </row>
        <row r="34">
          <cell r="D34" t="str">
            <v>WNP3 Return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</row>
        <row r="35">
          <cell r="D35" t="str">
            <v>WWP Contract 15 yr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D36" t="str">
            <v>Interchange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</row>
      </sheetData>
    </sheetDataSet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Appendix Title Page"/>
      <sheetName val="Pro Forma Income Statement"/>
      <sheetName val="Pro Forma IS Summary"/>
      <sheetName val="BS-INPUT"/>
      <sheetName val="CF-Input"/>
      <sheetName val="Assumptions (Input)"/>
      <sheetName val="Crystal Ball In Out"/>
      <sheetName val="Sensitivity"/>
      <sheetName val="Results-Print"/>
      <sheetName val="Summary of Results"/>
      <sheetName val="Income Statement (Results)"/>
      <sheetName val="Cash Flow Statement (Results)"/>
      <sheetName val="Tax Statement (Results)"/>
      <sheetName val="MiscItems(Input)"/>
      <sheetName val="Capital Projects(Input)"/>
      <sheetName val="Plant(Input)"/>
      <sheetName val="Capital Projects(Results)"/>
      <sheetName val="Book Depreciation"/>
      <sheetName val="Tax Depreciation"/>
      <sheetName val="MACRS RATES"/>
    </sheetNames>
    <sheetDataSet>
      <sheetData sheetId="15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</row>
      </sheetData>
    </sheetDataSet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pivot"/>
      <sheetName val="pivoted data"/>
      <sheetName val="$Comp to Orig"/>
      <sheetName val="$Comp to Prior"/>
    </sheetNames>
    <sheetDataSet>
      <sheetData sheetId="2">
        <row r="3">
          <cell r="D3" t="str">
            <v>New Turbines</v>
          </cell>
          <cell r="E3">
            <v>16785081.419999998</v>
          </cell>
          <cell r="F3">
            <v>5386267.870000001</v>
          </cell>
          <cell r="G3">
            <v>1868046.44033134</v>
          </cell>
          <cell r="H3">
            <v>27569.4659116951</v>
          </cell>
          <cell r="I3">
            <v>53077.8881573025</v>
          </cell>
          <cell r="J3">
            <v>214677.050683852</v>
          </cell>
          <cell r="K3">
            <v>809096.63523382</v>
          </cell>
          <cell r="L3">
            <v>2029492.19614232</v>
          </cell>
          <cell r="M3">
            <v>1312661.97559335</v>
          </cell>
          <cell r="N3">
            <v>907588.105074792</v>
          </cell>
          <cell r="O3">
            <v>764518.71465521</v>
          </cell>
          <cell r="P3">
            <v>895841.757280436</v>
          </cell>
        </row>
        <row r="4">
          <cell r="D4" t="str">
            <v>Colstrip 1&amp;2</v>
          </cell>
          <cell r="E4">
            <v>1012817.55</v>
          </cell>
          <cell r="F4">
            <v>904007.35</v>
          </cell>
          <cell r="G4">
            <v>1125734.9</v>
          </cell>
          <cell r="H4">
            <v>977142.6</v>
          </cell>
          <cell r="I4">
            <v>749818.1</v>
          </cell>
          <cell r="J4">
            <v>751284</v>
          </cell>
          <cell r="K4">
            <v>1011118.3</v>
          </cell>
          <cell r="L4">
            <v>1011118.3</v>
          </cell>
          <cell r="M4">
            <v>978501.6</v>
          </cell>
          <cell r="N4">
            <v>1012477.4</v>
          </cell>
          <cell r="O4">
            <v>978501.6</v>
          </cell>
          <cell r="P4">
            <v>1011118.3</v>
          </cell>
        </row>
        <row r="5">
          <cell r="D5" t="str">
            <v>Colstrip 3&amp;4</v>
          </cell>
          <cell r="E5">
            <v>442702.79</v>
          </cell>
          <cell r="F5">
            <v>972456.94</v>
          </cell>
          <cell r="G5">
            <v>1446157.5</v>
          </cell>
          <cell r="H5">
            <v>1451732.9</v>
          </cell>
          <cell r="I5">
            <v>1502210.4</v>
          </cell>
          <cell r="J5">
            <v>1453752</v>
          </cell>
          <cell r="K5">
            <v>1502210.4</v>
          </cell>
          <cell r="L5">
            <v>1502210.4</v>
          </cell>
          <cell r="M5">
            <v>1453752</v>
          </cell>
          <cell r="N5">
            <v>1504229.5</v>
          </cell>
          <cell r="O5">
            <v>1453752</v>
          </cell>
          <cell r="P5">
            <v>1502210.4</v>
          </cell>
        </row>
        <row r="6">
          <cell r="D6" t="str">
            <v>Encogen CCCT</v>
          </cell>
          <cell r="E6">
            <v>3329316.07</v>
          </cell>
          <cell r="F6">
            <v>2912815.44</v>
          </cell>
          <cell r="G6">
            <v>3853527.40942216</v>
          </cell>
          <cell r="H6">
            <v>3442125.57782035</v>
          </cell>
          <cell r="I6">
            <v>2518481.39349017</v>
          </cell>
          <cell r="J6">
            <v>2931341.02229607</v>
          </cell>
          <cell r="K6">
            <v>3432449.72530822</v>
          </cell>
          <cell r="L6">
            <v>3715174.19670905</v>
          </cell>
          <cell r="M6">
            <v>3514962.96497305</v>
          </cell>
          <cell r="N6">
            <v>3611747.64512834</v>
          </cell>
          <cell r="O6">
            <v>3025484.74993503</v>
          </cell>
          <cell r="P6">
            <v>3090343.6104933</v>
          </cell>
        </row>
        <row r="7">
          <cell r="D7" t="str">
            <v>CT Total Fuel for Load</v>
          </cell>
          <cell r="E7">
            <v>128149.4</v>
          </cell>
          <cell r="F7">
            <v>11502084.78</v>
          </cell>
          <cell r="G7">
            <v>14717714</v>
          </cell>
          <cell r="H7">
            <v>6646.4</v>
          </cell>
          <cell r="I7">
            <v>32802.9</v>
          </cell>
          <cell r="J7">
            <v>159899.9</v>
          </cell>
          <cell r="K7">
            <v>1205586.7</v>
          </cell>
          <cell r="L7">
            <v>4169854.8</v>
          </cell>
          <cell r="M7">
            <v>2591863</v>
          </cell>
          <cell r="N7">
            <v>3133184.3</v>
          </cell>
          <cell r="O7">
            <v>1880228</v>
          </cell>
          <cell r="P7">
            <v>2110753.9</v>
          </cell>
        </row>
        <row r="8">
          <cell r="D8" t="str">
            <v>Baker Replacement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</row>
        <row r="9">
          <cell r="D9" t="str">
            <v>BC Hydro Point Roberts</v>
          </cell>
          <cell r="E9">
            <v>149222.4</v>
          </cell>
          <cell r="F9">
            <v>126319.5</v>
          </cell>
          <cell r="G9">
            <v>129600</v>
          </cell>
          <cell r="H9">
            <v>110800</v>
          </cell>
          <cell r="I9">
            <v>94700</v>
          </cell>
          <cell r="J9">
            <v>82000</v>
          </cell>
          <cell r="K9">
            <v>89700</v>
          </cell>
          <cell r="L9">
            <v>94700</v>
          </cell>
          <cell r="M9">
            <v>82000</v>
          </cell>
          <cell r="N9">
            <v>104800</v>
          </cell>
          <cell r="O9">
            <v>139900</v>
          </cell>
          <cell r="P9">
            <v>184400</v>
          </cell>
        </row>
        <row r="10">
          <cell r="D10" t="str">
            <v>BPA 20 Year SP Contracts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</row>
        <row r="11">
          <cell r="D11" t="str">
            <v>BPA Snohomish Conservation</v>
          </cell>
          <cell r="E11">
            <v>308448</v>
          </cell>
          <cell r="F11">
            <v>279936</v>
          </cell>
          <cell r="G11">
            <v>461700</v>
          </cell>
          <cell r="H11">
            <v>374300</v>
          </cell>
          <cell r="I11">
            <v>331600</v>
          </cell>
          <cell r="J11">
            <v>290200</v>
          </cell>
          <cell r="K11">
            <v>277700</v>
          </cell>
          <cell r="L11">
            <v>280800</v>
          </cell>
          <cell r="M11">
            <v>304000</v>
          </cell>
          <cell r="N11">
            <v>318700</v>
          </cell>
          <cell r="O11">
            <v>429800</v>
          </cell>
          <cell r="P11">
            <v>606500</v>
          </cell>
        </row>
        <row r="12">
          <cell r="D12" t="str">
            <v>CSPE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</row>
        <row r="13">
          <cell r="D13" t="str">
            <v>Mid-Columbia</v>
          </cell>
          <cell r="E13">
            <v>4640209.02</v>
          </cell>
          <cell r="F13">
            <v>4732709.29</v>
          </cell>
          <cell r="G13">
            <v>4559964.9</v>
          </cell>
          <cell r="H13">
            <v>5694487.2</v>
          </cell>
          <cell r="I13">
            <v>6521798</v>
          </cell>
          <cell r="J13">
            <v>16596856.1</v>
          </cell>
          <cell r="K13">
            <v>5179529</v>
          </cell>
          <cell r="L13">
            <v>5489525.6</v>
          </cell>
          <cell r="M13">
            <v>5676120.9</v>
          </cell>
          <cell r="N13">
            <v>6158769.2</v>
          </cell>
          <cell r="O13">
            <v>6158769.2</v>
          </cell>
          <cell r="P13">
            <v>15140172</v>
          </cell>
        </row>
        <row r="14">
          <cell r="D14" t="str">
            <v>MPC Firm Contract</v>
          </cell>
          <cell r="E14">
            <v>2568482.3</v>
          </cell>
          <cell r="F14">
            <v>2582370.9</v>
          </cell>
          <cell r="G14">
            <v>2598497.8</v>
          </cell>
          <cell r="H14">
            <v>2696947.8</v>
          </cell>
          <cell r="I14">
            <v>2711542.8</v>
          </cell>
          <cell r="J14">
            <v>2702407.8</v>
          </cell>
          <cell r="K14">
            <v>2718155.8</v>
          </cell>
          <cell r="L14">
            <v>2722447.8</v>
          </cell>
          <cell r="M14">
            <v>2715399.8</v>
          </cell>
          <cell r="N14">
            <v>2724480.8</v>
          </cell>
          <cell r="O14">
            <v>2707366.8</v>
          </cell>
          <cell r="P14">
            <v>2714368.8</v>
          </cell>
        </row>
        <row r="15">
          <cell r="D15" t="str">
            <v>North Wasco</v>
          </cell>
          <cell r="E15">
            <v>114913.28</v>
          </cell>
          <cell r="G15">
            <v>264600</v>
          </cell>
          <cell r="H15">
            <v>141600</v>
          </cell>
          <cell r="I15">
            <v>150900</v>
          </cell>
          <cell r="J15">
            <v>145900</v>
          </cell>
          <cell r="K15">
            <v>155900</v>
          </cell>
          <cell r="L15">
            <v>154800</v>
          </cell>
          <cell r="M15">
            <v>277600</v>
          </cell>
          <cell r="N15">
            <v>289700</v>
          </cell>
          <cell r="O15">
            <v>270100</v>
          </cell>
          <cell r="P15">
            <v>152000</v>
          </cell>
        </row>
        <row r="16">
          <cell r="D16" t="str">
            <v>PG&amp;E Exchange Storage Acctg</v>
          </cell>
          <cell r="E16">
            <v>1658360.1</v>
          </cell>
          <cell r="F16">
            <v>1289581.44</v>
          </cell>
          <cell r="G16">
            <v>0</v>
          </cell>
          <cell r="H16">
            <v>0</v>
          </cell>
          <cell r="I16">
            <v>0</v>
          </cell>
          <cell r="J16">
            <v>-271500</v>
          </cell>
          <cell r="K16">
            <v>-1558700</v>
          </cell>
          <cell r="L16">
            <v>-5107300</v>
          </cell>
          <cell r="M16">
            <v>-3564300</v>
          </cell>
          <cell r="N16">
            <v>0</v>
          </cell>
          <cell r="O16">
            <v>4572400</v>
          </cell>
          <cell r="P16">
            <v>2981400</v>
          </cell>
        </row>
        <row r="17">
          <cell r="D17" t="str">
            <v>PPL Contract 15 yr</v>
          </cell>
          <cell r="E17">
            <v>4748714.76</v>
          </cell>
          <cell r="F17">
            <v>4622864</v>
          </cell>
          <cell r="G17">
            <v>4538107</v>
          </cell>
          <cell r="H17">
            <v>4121861</v>
          </cell>
          <cell r="I17">
            <v>4049757</v>
          </cell>
          <cell r="J17">
            <v>3999808</v>
          </cell>
          <cell r="K17">
            <v>4202882</v>
          </cell>
          <cell r="L17">
            <v>4950251</v>
          </cell>
          <cell r="M17">
            <v>4887856</v>
          </cell>
          <cell r="N17">
            <v>4952851</v>
          </cell>
          <cell r="O17">
            <v>4887856</v>
          </cell>
          <cell r="P17">
            <v>4950251</v>
          </cell>
        </row>
        <row r="18">
          <cell r="D18" t="str">
            <v>QF Koma Kulshan Hydro</v>
          </cell>
          <cell r="E18">
            <v>176862.71</v>
          </cell>
          <cell r="F18">
            <v>14543.59</v>
          </cell>
          <cell r="G18">
            <v>102574</v>
          </cell>
          <cell r="H18">
            <v>154977.6</v>
          </cell>
          <cell r="I18">
            <v>419287.1</v>
          </cell>
          <cell r="J18">
            <v>583347.3</v>
          </cell>
          <cell r="K18">
            <v>449545.4</v>
          </cell>
          <cell r="L18">
            <v>213681.2</v>
          </cell>
          <cell r="M18">
            <v>94560.2</v>
          </cell>
          <cell r="N18">
            <v>165748.5</v>
          </cell>
          <cell r="O18">
            <v>245359.3</v>
          </cell>
          <cell r="P18">
            <v>229503.6</v>
          </cell>
        </row>
        <row r="19">
          <cell r="D19" t="str">
            <v>QF Louis Kahn</v>
          </cell>
          <cell r="F19">
            <v>865.01</v>
          </cell>
        </row>
        <row r="20">
          <cell r="D20" t="str">
            <v>QF March Point Cogen Phase 1</v>
          </cell>
          <cell r="E20">
            <v>3829336.67</v>
          </cell>
          <cell r="F20">
            <v>3458781.94</v>
          </cell>
          <cell r="G20">
            <v>3851864.1</v>
          </cell>
          <cell r="H20">
            <v>1654635.6</v>
          </cell>
          <cell r="I20">
            <v>2745438.1</v>
          </cell>
          <cell r="J20">
            <v>2322795.6</v>
          </cell>
          <cell r="K20">
            <v>2745438.1</v>
          </cell>
          <cell r="L20">
            <v>2703678.1</v>
          </cell>
          <cell r="M20">
            <v>3719625.8</v>
          </cell>
          <cell r="N20">
            <v>3843613.4</v>
          </cell>
          <cell r="O20">
            <v>3719625.8</v>
          </cell>
          <cell r="P20">
            <v>3843613.4</v>
          </cell>
        </row>
        <row r="21">
          <cell r="D21" t="str">
            <v>QF March Point Cogen Phase 2</v>
          </cell>
          <cell r="E21">
            <v>2907563.06</v>
          </cell>
          <cell r="F21">
            <v>2634281.46</v>
          </cell>
          <cell r="G21">
            <v>2894801.7</v>
          </cell>
          <cell r="H21">
            <v>2167935.8</v>
          </cell>
          <cell r="I21">
            <v>2260142.6</v>
          </cell>
          <cell r="J21">
            <v>1950091.8</v>
          </cell>
          <cell r="K21">
            <v>2262595.6</v>
          </cell>
          <cell r="L21">
            <v>2343396.1</v>
          </cell>
          <cell r="M21">
            <v>2740931.1</v>
          </cell>
          <cell r="N21">
            <v>2843045.5</v>
          </cell>
          <cell r="O21">
            <v>2686757.6</v>
          </cell>
          <cell r="P21">
            <v>2753737.1</v>
          </cell>
        </row>
        <row r="22">
          <cell r="D22" t="str">
            <v>QF Port Townsend Hydro</v>
          </cell>
          <cell r="F22">
            <v>7896.53</v>
          </cell>
          <cell r="G22">
            <v>6327.3</v>
          </cell>
          <cell r="H22">
            <v>5217.9</v>
          </cell>
          <cell r="I22">
            <v>4543.1</v>
          </cell>
          <cell r="J22">
            <v>5180.9</v>
          </cell>
          <cell r="K22">
            <v>6704.4</v>
          </cell>
          <cell r="L22">
            <v>7187.6</v>
          </cell>
          <cell r="M22">
            <v>5616</v>
          </cell>
          <cell r="N22">
            <v>5171.6</v>
          </cell>
          <cell r="O22">
            <v>3495</v>
          </cell>
          <cell r="P22">
            <v>4275.6</v>
          </cell>
        </row>
        <row r="23">
          <cell r="D23" t="str">
            <v>QF Shipp Hutch Creek</v>
          </cell>
          <cell r="F23">
            <v>-0.07</v>
          </cell>
          <cell r="G23">
            <v>3622.9</v>
          </cell>
          <cell r="H23">
            <v>2803.2</v>
          </cell>
          <cell r="I23">
            <v>4248.7</v>
          </cell>
          <cell r="J23">
            <v>8237.7</v>
          </cell>
          <cell r="K23">
            <v>10734.4</v>
          </cell>
          <cell r="L23">
            <v>9017</v>
          </cell>
          <cell r="M23">
            <v>3218.5</v>
          </cell>
          <cell r="N23">
            <v>1798.6</v>
          </cell>
          <cell r="O23">
            <v>13379.8</v>
          </cell>
          <cell r="P23">
            <v>2139.8</v>
          </cell>
        </row>
        <row r="24">
          <cell r="D24" t="str">
            <v>QF PERC Puyallup</v>
          </cell>
          <cell r="E24">
            <v>46311.78</v>
          </cell>
          <cell r="F24">
            <v>45374.36</v>
          </cell>
          <cell r="G24">
            <v>72015.6</v>
          </cell>
          <cell r="H24">
            <v>62300</v>
          </cell>
          <cell r="I24">
            <v>56783</v>
          </cell>
          <cell r="J24">
            <v>57575</v>
          </cell>
          <cell r="K24">
            <v>63094</v>
          </cell>
          <cell r="L24">
            <v>75161.1</v>
          </cell>
          <cell r="M24">
            <v>67936.3</v>
          </cell>
          <cell r="N24">
            <v>72340</v>
          </cell>
          <cell r="O24">
            <v>67997</v>
          </cell>
          <cell r="P24">
            <v>72771.6</v>
          </cell>
        </row>
        <row r="25">
          <cell r="D25" t="str">
            <v>QF Spokane MSW</v>
          </cell>
          <cell r="E25">
            <v>1289937.6</v>
          </cell>
          <cell r="F25">
            <v>827369.6</v>
          </cell>
          <cell r="G25">
            <v>1243152.4</v>
          </cell>
          <cell r="H25">
            <v>853498.3</v>
          </cell>
          <cell r="I25">
            <v>863971.8</v>
          </cell>
          <cell r="J25">
            <v>694935.2</v>
          </cell>
          <cell r="K25">
            <v>824997.6</v>
          </cell>
          <cell r="L25">
            <v>815666.6</v>
          </cell>
          <cell r="M25">
            <v>1111341.8</v>
          </cell>
          <cell r="N25">
            <v>1061337.3</v>
          </cell>
          <cell r="O25">
            <v>1310610.2</v>
          </cell>
          <cell r="P25">
            <v>1349371.8</v>
          </cell>
        </row>
        <row r="26">
          <cell r="D26" t="str">
            <v>QF Sumas</v>
          </cell>
          <cell r="E26">
            <v>7988458.44</v>
          </cell>
          <cell r="F26">
            <v>7210950.57</v>
          </cell>
          <cell r="G26">
            <v>7946502.4</v>
          </cell>
          <cell r="H26">
            <v>4971531.3</v>
          </cell>
          <cell r="I26">
            <v>4965193.1</v>
          </cell>
          <cell r="J26">
            <v>4029615.3</v>
          </cell>
          <cell r="K26">
            <v>5396484.2</v>
          </cell>
          <cell r="L26">
            <v>5536933.2</v>
          </cell>
          <cell r="M26">
            <v>7506756.6</v>
          </cell>
          <cell r="N26">
            <v>7584124.1</v>
          </cell>
          <cell r="O26">
            <v>7171850.5</v>
          </cell>
          <cell r="P26">
            <v>7382332.8</v>
          </cell>
        </row>
        <row r="27">
          <cell r="D27" t="str">
            <v>QF Sygitowicz</v>
          </cell>
          <cell r="E27">
            <v>6102.78</v>
          </cell>
          <cell r="F27">
            <v>6578.94</v>
          </cell>
          <cell r="G27">
            <v>12648</v>
          </cell>
          <cell r="H27">
            <v>9027.2</v>
          </cell>
          <cell r="I27">
            <v>3968</v>
          </cell>
          <cell r="J27">
            <v>1736</v>
          </cell>
          <cell r="K27">
            <v>644.8</v>
          </cell>
          <cell r="L27">
            <v>49.6</v>
          </cell>
          <cell r="M27">
            <v>347.2</v>
          </cell>
          <cell r="N27">
            <v>2430.4</v>
          </cell>
          <cell r="O27">
            <v>5852.8</v>
          </cell>
          <cell r="P27">
            <v>10168</v>
          </cell>
        </row>
        <row r="28">
          <cell r="D28" t="str">
            <v>QF Tenaska</v>
          </cell>
          <cell r="E28">
            <v>9526760.79</v>
          </cell>
          <cell r="F28">
            <v>9103545.43</v>
          </cell>
          <cell r="G28">
            <v>10976058.9</v>
          </cell>
          <cell r="H28">
            <v>8534090.7</v>
          </cell>
          <cell r="I28">
            <v>1770019.9</v>
          </cell>
          <cell r="J28">
            <v>9059685.4</v>
          </cell>
          <cell r="K28">
            <v>10507392</v>
          </cell>
          <cell r="L28">
            <v>11468167.4</v>
          </cell>
          <cell r="M28">
            <v>10854333.6</v>
          </cell>
          <cell r="N28">
            <v>11297442.8</v>
          </cell>
          <cell r="O28">
            <v>10313631.4</v>
          </cell>
          <cell r="P28">
            <v>10888598.9</v>
          </cell>
        </row>
        <row r="29">
          <cell r="D29" t="str">
            <v>QF Twin Falls</v>
          </cell>
          <cell r="E29">
            <v>661530</v>
          </cell>
          <cell r="F29">
            <v>374700</v>
          </cell>
          <cell r="G29">
            <v>507027.3</v>
          </cell>
          <cell r="H29">
            <v>606784.1</v>
          </cell>
          <cell r="I29">
            <v>839734.1</v>
          </cell>
          <cell r="J29">
            <v>726668.2</v>
          </cell>
          <cell r="K29">
            <v>309354.5</v>
          </cell>
          <cell r="L29">
            <v>43186.4</v>
          </cell>
          <cell r="M29">
            <v>14175</v>
          </cell>
          <cell r="N29">
            <v>145002.3</v>
          </cell>
          <cell r="O29">
            <v>368795.5</v>
          </cell>
          <cell r="P29">
            <v>604288.6</v>
          </cell>
        </row>
        <row r="30">
          <cell r="D30" t="str">
            <v>QF Weeks Falls</v>
          </cell>
          <cell r="F30">
            <v>62790</v>
          </cell>
          <cell r="G30">
            <v>77757.3</v>
          </cell>
          <cell r="H30">
            <v>104026.4</v>
          </cell>
          <cell r="I30">
            <v>160430.5</v>
          </cell>
          <cell r="J30">
            <v>142217.7</v>
          </cell>
          <cell r="K30">
            <v>56749.1</v>
          </cell>
          <cell r="L30">
            <v>21259.1</v>
          </cell>
          <cell r="M30">
            <v>868.6</v>
          </cell>
          <cell r="N30">
            <v>25591.4</v>
          </cell>
          <cell r="O30">
            <v>68860.9</v>
          </cell>
          <cell r="P30">
            <v>106851.8</v>
          </cell>
        </row>
        <row r="31">
          <cell r="D31" t="str">
            <v>Skookumchuck</v>
          </cell>
          <cell r="E31">
            <v>5683.2</v>
          </cell>
          <cell r="F31">
            <v>5924.2</v>
          </cell>
        </row>
        <row r="32">
          <cell r="D32" t="str">
            <v>Supplemental Entitl Cap</v>
          </cell>
          <cell r="E32">
            <v>8880</v>
          </cell>
          <cell r="F32">
            <v>8880</v>
          </cell>
          <cell r="G32">
            <v>9000</v>
          </cell>
          <cell r="H32">
            <v>8000</v>
          </cell>
          <cell r="I32">
            <v>8000</v>
          </cell>
          <cell r="J32">
            <v>8000</v>
          </cell>
          <cell r="K32">
            <v>8000</v>
          </cell>
          <cell r="L32">
            <v>8000</v>
          </cell>
          <cell r="M32">
            <v>8000</v>
          </cell>
          <cell r="N32">
            <v>8000</v>
          </cell>
          <cell r="O32">
            <v>8000</v>
          </cell>
          <cell r="P32">
            <v>8000</v>
          </cell>
        </row>
        <row r="33">
          <cell r="D33" t="str">
            <v>WNP-3 BPA Exchange Power</v>
          </cell>
          <cell r="E33">
            <v>2229461</v>
          </cell>
          <cell r="F33">
            <v>2014539</v>
          </cell>
          <cell r="G33">
            <v>1100700</v>
          </cell>
          <cell r="H33">
            <v>1066000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2179400</v>
          </cell>
          <cell r="P33">
            <v>2251800</v>
          </cell>
        </row>
        <row r="34">
          <cell r="D34" t="str">
            <v>WWP Contract 15 yr</v>
          </cell>
          <cell r="E34">
            <v>441032</v>
          </cell>
          <cell r="F34">
            <v>385862.4</v>
          </cell>
          <cell r="G34">
            <v>428056.6</v>
          </cell>
          <cell r="H34">
            <v>572544.8</v>
          </cell>
          <cell r="I34">
            <v>592452.5</v>
          </cell>
          <cell r="J34">
            <v>573341.1</v>
          </cell>
          <cell r="K34">
            <v>592452.5</v>
          </cell>
          <cell r="L34">
            <v>592452.5</v>
          </cell>
          <cell r="M34">
            <v>573341.1</v>
          </cell>
          <cell r="N34">
            <v>593248.8</v>
          </cell>
          <cell r="O34">
            <v>573341.1</v>
          </cell>
          <cell r="P34">
            <v>592452.5</v>
          </cell>
        </row>
        <row r="35">
          <cell r="D35" t="str">
            <v>WNP3 Return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D36" t="str">
            <v>Secondary Purchase</v>
          </cell>
          <cell r="E36">
            <v>20585359.44</v>
          </cell>
          <cell r="F36">
            <v>13888070.575</v>
          </cell>
          <cell r="G36">
            <v>8195084.06</v>
          </cell>
          <cell r="H36">
            <v>2314000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2510825.02</v>
          </cell>
          <cell r="N36">
            <v>179218.68</v>
          </cell>
          <cell r="O36">
            <v>2666500</v>
          </cell>
          <cell r="P36">
            <v>6646236</v>
          </cell>
        </row>
        <row r="37">
          <cell r="D37" t="str">
            <v>Secondary Sales</v>
          </cell>
          <cell r="E37">
            <v>-9672661</v>
          </cell>
          <cell r="F37">
            <v>-8805361.14</v>
          </cell>
          <cell r="G37">
            <v>-4892268.8</v>
          </cell>
          <cell r="H37">
            <v>-5717742.70000001</v>
          </cell>
          <cell r="I37">
            <v>-2437888.94</v>
          </cell>
          <cell r="J37">
            <v>-6003885.61</v>
          </cell>
          <cell r="K37">
            <v>-12206586.67</v>
          </cell>
          <cell r="L37">
            <v>-7344071.45</v>
          </cell>
          <cell r="M37">
            <v>-1606725.15</v>
          </cell>
          <cell r="N37">
            <v>-1606417.44</v>
          </cell>
          <cell r="O37">
            <v>-3902278.36000001</v>
          </cell>
          <cell r="P37">
            <v>0</v>
          </cell>
        </row>
        <row r="38">
          <cell r="D38" t="str">
            <v>Broker Fees</v>
          </cell>
          <cell r="E38">
            <v>16723</v>
          </cell>
          <cell r="G38">
            <v>27768.9166666667</v>
          </cell>
          <cell r="H38">
            <v>27768.9166666667</v>
          </cell>
          <cell r="I38">
            <v>27768.9166666667</v>
          </cell>
          <cell r="J38">
            <v>27768.9166666667</v>
          </cell>
          <cell r="K38">
            <v>27768.9166666667</v>
          </cell>
          <cell r="L38">
            <v>27768.9166666667</v>
          </cell>
          <cell r="M38">
            <v>27768.9166666667</v>
          </cell>
          <cell r="N38">
            <v>27768.9166666667</v>
          </cell>
          <cell r="O38">
            <v>27768.9166666667</v>
          </cell>
          <cell r="P38">
            <v>27768.9166666667</v>
          </cell>
        </row>
        <row r="39">
          <cell r="D39" t="str">
            <v>Interchange</v>
          </cell>
          <cell r="E39">
            <v>-437722.18</v>
          </cell>
          <cell r="F39">
            <v>-705885.98</v>
          </cell>
          <cell r="G39">
            <v>-337400</v>
          </cell>
          <cell r="H39">
            <v>-350000</v>
          </cell>
          <cell r="I39">
            <v>-350000</v>
          </cell>
          <cell r="J39">
            <v>-350000</v>
          </cell>
          <cell r="K39">
            <v>-350000</v>
          </cell>
          <cell r="L39">
            <v>-350000</v>
          </cell>
          <cell r="M39">
            <v>-350000</v>
          </cell>
          <cell r="N39">
            <v>-350000</v>
          </cell>
          <cell r="O39">
            <v>-350000</v>
          </cell>
          <cell r="P39">
            <v>-350000</v>
          </cell>
        </row>
        <row r="40">
          <cell r="D40" t="str">
            <v>Wheeling by Others</v>
          </cell>
          <cell r="E40">
            <v>3160371</v>
          </cell>
          <cell r="F40">
            <v>3273882.76</v>
          </cell>
          <cell r="G40">
            <v>3546816</v>
          </cell>
          <cell r="H40">
            <v>3546816</v>
          </cell>
          <cell r="I40">
            <v>3546816</v>
          </cell>
          <cell r="J40">
            <v>3546816</v>
          </cell>
          <cell r="K40">
            <v>3546816</v>
          </cell>
          <cell r="L40">
            <v>3546816</v>
          </cell>
          <cell r="M40">
            <v>3638755</v>
          </cell>
          <cell r="N40">
            <v>3546591</v>
          </cell>
          <cell r="O40">
            <v>3546591</v>
          </cell>
          <cell r="P40">
            <v>3546591</v>
          </cell>
        </row>
        <row r="41">
          <cell r="D41" t="str">
            <v>Colstrip 1&amp;2 Fixed Coal</v>
          </cell>
          <cell r="E41">
            <v>137424.5</v>
          </cell>
          <cell r="F41">
            <v>137424.5</v>
          </cell>
          <cell r="G41">
            <v>225096.5</v>
          </cell>
          <cell r="H41">
            <v>225096.5</v>
          </cell>
          <cell r="I41">
            <v>225096.5</v>
          </cell>
          <cell r="J41">
            <v>225096.5</v>
          </cell>
          <cell r="K41">
            <v>225096.5</v>
          </cell>
          <cell r="L41">
            <v>225096.5</v>
          </cell>
          <cell r="M41">
            <v>225096.5</v>
          </cell>
          <cell r="N41">
            <v>225096.5</v>
          </cell>
          <cell r="O41">
            <v>225096.5</v>
          </cell>
          <cell r="P41">
            <v>225096.5</v>
          </cell>
        </row>
        <row r="42">
          <cell r="D42" t="str">
            <v>Colstrip 3&amp;4 Fixed Coal</v>
          </cell>
          <cell r="E42">
            <v>243500.04</v>
          </cell>
          <cell r="F42">
            <v>-63960.67</v>
          </cell>
          <cell r="G42">
            <v>274940.4</v>
          </cell>
          <cell r="H42">
            <v>274940.4</v>
          </cell>
          <cell r="I42">
            <v>274940.4</v>
          </cell>
          <cell r="J42">
            <v>274940.4</v>
          </cell>
          <cell r="K42">
            <v>274940.4</v>
          </cell>
          <cell r="L42">
            <v>274940.4</v>
          </cell>
          <cell r="M42">
            <v>274940.4</v>
          </cell>
          <cell r="N42">
            <v>274940.4</v>
          </cell>
          <cell r="O42">
            <v>274940.4</v>
          </cell>
          <cell r="P42">
            <v>274940.4</v>
          </cell>
        </row>
        <row r="43">
          <cell r="D43" t="str">
            <v>New Turbines Fixed Fuel</v>
          </cell>
          <cell r="G43">
            <v>28489</v>
          </cell>
          <cell r="H43">
            <v>28489</v>
          </cell>
          <cell r="I43">
            <v>28489</v>
          </cell>
          <cell r="J43">
            <v>28489</v>
          </cell>
          <cell r="K43">
            <v>28489</v>
          </cell>
          <cell r="L43">
            <v>28489</v>
          </cell>
          <cell r="M43">
            <v>28489</v>
          </cell>
          <cell r="N43">
            <v>28489</v>
          </cell>
          <cell r="O43">
            <v>28489</v>
          </cell>
          <cell r="P43">
            <v>28489</v>
          </cell>
        </row>
        <row r="44">
          <cell r="D44" t="str">
            <v>Colstrip 1&amp;2 Fuel Other</v>
          </cell>
          <cell r="E44">
            <v>95973.19</v>
          </cell>
          <cell r="F44">
            <v>64406.42</v>
          </cell>
        </row>
        <row r="45">
          <cell r="D45" t="str">
            <v>Colstrip 3&amp;4 Fuel Other</v>
          </cell>
          <cell r="E45">
            <v>282295.84</v>
          </cell>
          <cell r="F45">
            <v>26024.7</v>
          </cell>
        </row>
        <row r="46">
          <cell r="D46" t="str">
            <v>CT Pipeline</v>
          </cell>
          <cell r="G46">
            <v>127928.2</v>
          </cell>
          <cell r="H46">
            <v>127928.2</v>
          </cell>
          <cell r="I46">
            <v>127928.2</v>
          </cell>
          <cell r="J46">
            <v>127928.2</v>
          </cell>
          <cell r="K46">
            <v>127928.2</v>
          </cell>
          <cell r="L46">
            <v>127928.2</v>
          </cell>
          <cell r="M46">
            <v>127928.2</v>
          </cell>
          <cell r="N46">
            <v>127928.2</v>
          </cell>
          <cell r="O46">
            <v>127928.2</v>
          </cell>
          <cell r="P46">
            <v>127928.2</v>
          </cell>
        </row>
        <row r="47">
          <cell r="D47" t="str">
            <v>Shaping &amp; Transmission Arb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</row>
        <row r="48">
          <cell r="D48" t="str">
            <v>MEGA Benefits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D49" t="str">
            <v>Hedging Costs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0">
          <cell r="D50" t="str">
            <v>Contract Restructure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  <row r="51">
          <cell r="D51" t="str">
            <v>Douglas Settlement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-1700000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2">
          <cell r="D52" t="str">
            <v>BEP Amort</v>
          </cell>
          <cell r="E52">
            <v>293885</v>
          </cell>
          <cell r="F52">
            <v>293885</v>
          </cell>
          <cell r="G52">
            <v>293885</v>
          </cell>
          <cell r="H52">
            <v>293885</v>
          </cell>
          <cell r="I52">
            <v>293885</v>
          </cell>
          <cell r="J52">
            <v>293885</v>
          </cell>
          <cell r="K52">
            <v>293885</v>
          </cell>
          <cell r="L52">
            <v>293885</v>
          </cell>
          <cell r="M52">
            <v>293885</v>
          </cell>
          <cell r="N52">
            <v>293885</v>
          </cell>
          <cell r="O52">
            <v>293885</v>
          </cell>
          <cell r="P52">
            <v>293885</v>
          </cell>
        </row>
        <row r="53">
          <cell r="D53" t="str">
            <v>Other Power Costs</v>
          </cell>
          <cell r="E53">
            <v>559525.51</v>
          </cell>
          <cell r="F53">
            <v>575530.92</v>
          </cell>
          <cell r="G53">
            <v>616104.1425000001</v>
          </cell>
          <cell r="H53">
            <v>616104.1425000001</v>
          </cell>
          <cell r="I53">
            <v>616104.1425000001</v>
          </cell>
          <cell r="J53">
            <v>616104.1425000001</v>
          </cell>
          <cell r="K53">
            <v>616104.1425000001</v>
          </cell>
          <cell r="L53">
            <v>616104.1425000001</v>
          </cell>
          <cell r="M53">
            <v>616104.1425000001</v>
          </cell>
          <cell r="N53">
            <v>616104.1425000001</v>
          </cell>
          <cell r="O53">
            <v>616104.1425000001</v>
          </cell>
          <cell r="P53">
            <v>616104.1425000001</v>
          </cell>
        </row>
        <row r="54">
          <cell r="D54" t="str">
            <v>NonCore Gas</v>
          </cell>
          <cell r="G54">
            <v>6517750</v>
          </cell>
          <cell r="H54">
            <v>268650</v>
          </cell>
          <cell r="I54">
            <v>280705</v>
          </cell>
          <cell r="J54">
            <v>277650</v>
          </cell>
          <cell r="K54">
            <v>268305</v>
          </cell>
          <cell r="L54">
            <v>249705</v>
          </cell>
          <cell r="M54">
            <v>241650</v>
          </cell>
          <cell r="N54">
            <v>243505</v>
          </cell>
          <cell r="O54">
            <v>-4350</v>
          </cell>
          <cell r="P54">
            <v>-140895</v>
          </cell>
        </row>
      </sheetData>
    </sheetDataSet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Summary of Rate Input"/>
      <sheetName val="PCA Graphs all periods"/>
      <sheetName val="PCA Summary Rates Chg on Date"/>
      <sheetName val="JHS-5"/>
      <sheetName val="Schedule_A-1 PCORC"/>
      <sheetName val="Schedule_A-1 GRC"/>
      <sheetName val="Reg Assets new Ex D"/>
      <sheetName val="Exhibit A-1 Original"/>
      <sheetName val="Exhibit A-2"/>
      <sheetName val="Exhibit A-3"/>
      <sheetName val="Exhibit A-4"/>
      <sheetName val="Exhibit A-5"/>
      <sheetName val="Exhibit B PCA RO RY"/>
      <sheetName val="Exhibit B PCA period 1"/>
      <sheetName val="Exh B PCA period 2"/>
      <sheetName val="Exhibit B PCA period 3"/>
      <sheetName val="Exhibit B PCA period 4"/>
      <sheetName val="Actuals PCA 1"/>
      <sheetName val="Actuals PCA 2"/>
      <sheetName val="Exhibit C"/>
      <sheetName val="Sch_X NUG Prudence 03-04"/>
      <sheetName val="Sch_X NUG Prudence 04-05"/>
      <sheetName val="Sch_X NUG Prudence 05-06"/>
      <sheetName val="Schedule_E 03-04"/>
      <sheetName val="Schedule_E 03-04 Rate Change"/>
      <sheetName val="Schedule_E 03-04 post Mar04"/>
      <sheetName val="Schedule_E 04-05 post Mar04"/>
      <sheetName val="Exhibit D NEW"/>
      <sheetName val="Exhibit E OLD"/>
      <sheetName val="Exhibit F "/>
      <sheetName val="Exhibit F data"/>
      <sheetName val="Exhibit G"/>
      <sheetName val="Reg Assets"/>
      <sheetName val="BEP  (2)"/>
      <sheetName val="Tenaska  (2)"/>
      <sheetName val="Cabot  (2)"/>
    </sheetNames>
    <sheetDataSet>
      <sheetData sheetId="7">
        <row r="77">
          <cell r="A77" t="str">
            <v>Line 12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PXLFunctions"/>
      <sheetName val="PPXLSaveData0"/>
      <sheetName val="PPXLOpen"/>
      <sheetName val="Cover"/>
      <sheetName val="2.26"/>
      <sheetName val="Ex D"/>
      <sheetName val="Ex D-1"/>
      <sheetName val="ERB"/>
      <sheetName val="Cabot "/>
      <sheetName val="Cabot.Backup"/>
      <sheetName val="Tenaska"/>
      <sheetName val="Tenaska.Backup"/>
      <sheetName val="BEP"/>
      <sheetName val="WR Relic"/>
      <sheetName val="WRPC"/>
      <sheetName val="WR.DFIT.Backup"/>
      <sheetName val="Canwest Liab"/>
      <sheetName val="HR"/>
      <sheetName val="BS"/>
      <sheetName val="Rate"/>
      <sheetName val="Timeline"/>
      <sheetName val="Tax.WR"/>
    </sheetNames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Tab_1"/>
      <sheetName val="CAPACITY_A"/>
      <sheetName val="2006-07"/>
      <sheetName val="Peak Resources"/>
      <sheetName val="F05Peak"/>
      <sheetName val="Peak Resources 07.05 Update"/>
      <sheetName val="7.05 05 PCORCJMR_ Peak Capacity"/>
      <sheetName val="05 PCORC JMR__ Peak Capacity"/>
      <sheetName val="05 PCORC2 JMR__ Peak Capacity"/>
      <sheetName val="Peak Resources Strat Plan"/>
      <sheetName val="04 GRC JMR24C Peak Capacity"/>
      <sheetName val="Winter On-peak Cap - 2005+PCORC"/>
      <sheetName val="Plant Capacities 11.16.05 TomLe"/>
      <sheetName val="Mid-C Generation"/>
      <sheetName val="Westside Plants 011904"/>
      <sheetName val="Winter On-peak Cap - 2004-05"/>
      <sheetName val="Loads"/>
      <sheetName val="PSE % of Rock Island"/>
      <sheetName val="04_05 Prem Update"/>
      <sheetName val="CAPACITY_DAmounts"/>
      <sheetName val="2008 Extreme Peaks - 080403"/>
      <sheetName val="MidC Capacity - New"/>
      <sheetName val="2005 Budget Update"/>
      <sheetName val="2002 Frcst vs Actual MWh"/>
      <sheetName val="Peaks - 071503"/>
      <sheetName val="Peaks-FO2"/>
      <sheetName val="Peaks-F01"/>
      <sheetName val="MidC Capacity - Old"/>
      <sheetName val="CAPACITY_DAmounts OLD"/>
      <sheetName val="2006"/>
      <sheetName val="05 GRC JMR__ Peak Capacity"/>
      <sheetName val="Sheet1"/>
      <sheetName val="Frcst vs Actual MWh"/>
      <sheetName val="chg in 04"/>
      <sheetName val="2008 Extreme Peaks - 091803"/>
      <sheetName val="Peaks-New"/>
      <sheetName val="2008 Extreme Peaks - 071503"/>
      <sheetName val="Peaks-Old"/>
      <sheetName val="Mid-C Generation06GRC"/>
    </sheetNames>
    <sheetDataSet>
      <sheetData sheetId="20">
        <row r="5">
          <cell r="E5">
            <v>36099</v>
          </cell>
          <cell r="F5">
            <v>36129</v>
          </cell>
          <cell r="G5">
            <v>36160</v>
          </cell>
          <cell r="H5">
            <v>36191</v>
          </cell>
          <cell r="I5">
            <v>36464</v>
          </cell>
          <cell r="J5">
            <v>36494</v>
          </cell>
          <cell r="K5">
            <v>36525</v>
          </cell>
          <cell r="L5">
            <v>36556</v>
          </cell>
          <cell r="M5">
            <v>36830</v>
          </cell>
          <cell r="N5">
            <v>36860</v>
          </cell>
          <cell r="O5">
            <v>36891</v>
          </cell>
          <cell r="P5">
            <v>36922</v>
          </cell>
          <cell r="Q5">
            <v>37195</v>
          </cell>
          <cell r="R5">
            <v>37225</v>
          </cell>
          <cell r="S5">
            <v>37256</v>
          </cell>
          <cell r="T5">
            <v>37287</v>
          </cell>
          <cell r="U5">
            <v>37560</v>
          </cell>
          <cell r="V5">
            <v>37590</v>
          </cell>
          <cell r="W5">
            <v>37621</v>
          </cell>
          <cell r="X5">
            <v>37652</v>
          </cell>
          <cell r="Y5">
            <v>37925</v>
          </cell>
          <cell r="Z5">
            <v>37955</v>
          </cell>
          <cell r="AA5">
            <v>37986</v>
          </cell>
          <cell r="AB5">
            <v>38017</v>
          </cell>
          <cell r="AC5">
            <v>38291</v>
          </cell>
          <cell r="AD5">
            <v>38321</v>
          </cell>
        </row>
        <row r="6">
          <cell r="E6">
            <v>2570.773536058058</v>
          </cell>
          <cell r="F6">
            <v>2816.6719238560922</v>
          </cell>
          <cell r="G6">
            <v>2884.4517302600407</v>
          </cell>
          <cell r="H6">
            <v>2719.5451206742555</v>
          </cell>
          <cell r="I6">
            <v>2584.0666666666666</v>
          </cell>
          <cell r="J6">
            <v>2875.1384408602153</v>
          </cell>
          <cell r="K6">
            <v>2881.8047580645166</v>
          </cell>
          <cell r="L6">
            <v>2711.74066091954</v>
          </cell>
          <cell r="M6">
            <v>2585.5042083333333</v>
          </cell>
          <cell r="N6">
            <v>2857.5044892473115</v>
          </cell>
          <cell r="O6">
            <v>2888.8676836196305</v>
          </cell>
          <cell r="P6">
            <v>2731.651198560922</v>
          </cell>
          <cell r="Q6">
            <v>2598.580745404891</v>
          </cell>
          <cell r="R6">
            <v>2863.0480052799267</v>
          </cell>
          <cell r="S6">
            <v>2897.854541147841</v>
          </cell>
          <cell r="T6">
            <v>2740.1489779079748</v>
          </cell>
          <cell r="U6">
            <v>2606.664561450506</v>
          </cell>
          <cell r="V6">
            <v>2871.954541451787</v>
          </cell>
          <cell r="W6">
            <v>2923.4876569936223</v>
          </cell>
          <cell r="X6">
            <v>2764.3871013845223</v>
          </cell>
          <cell r="Y6">
            <v>2629.7219419111166</v>
          </cell>
          <cell r="Z6">
            <v>2897.358557567686</v>
          </cell>
          <cell r="AA6">
            <v>2951.1749854031737</v>
          </cell>
          <cell r="AB6">
            <v>2694.341173628677</v>
          </cell>
          <cell r="AC6">
            <v>2654.6271180480226</v>
          </cell>
          <cell r="AD6">
            <v>2924.798426421484</v>
          </cell>
        </row>
        <row r="7">
          <cell r="E7">
            <v>4282.433400379121</v>
          </cell>
          <cell r="F7">
            <v>4577.405770967726</v>
          </cell>
          <cell r="G7">
            <v>4772.959700280023</v>
          </cell>
          <cell r="H7">
            <v>4469.69611558058</v>
          </cell>
          <cell r="I7">
            <v>3810.072688136017</v>
          </cell>
          <cell r="J7">
            <v>4244.981134794863</v>
          </cell>
          <cell r="K7">
            <v>4481.230658938673</v>
          </cell>
          <cell r="L7">
            <v>4206.065495821458</v>
          </cell>
          <cell r="M7">
            <v>3868.1146177557475</v>
          </cell>
          <cell r="N7">
            <v>4281.70803455401</v>
          </cell>
          <cell r="O7">
            <v>4492.932719117589</v>
          </cell>
          <cell r="P7">
            <v>4216.599445258531</v>
          </cell>
          <cell r="Q7">
            <v>3876.043062951786</v>
          </cell>
          <cell r="R7">
            <v>4289.398422168053</v>
          </cell>
          <cell r="S7">
            <v>4500.323439480319</v>
          </cell>
          <cell r="T7">
            <v>4223.690759941377</v>
          </cell>
          <cell r="U7">
            <v>3888.8888126531047</v>
          </cell>
          <cell r="V7">
            <v>4320.882401320715</v>
          </cell>
          <cell r="W7">
            <v>4548.435974237509</v>
          </cell>
          <cell r="X7">
            <v>4268.584323194256</v>
          </cell>
          <cell r="Y7">
            <v>3931.213907449665</v>
          </cell>
          <cell r="Z7">
            <v>4359.586883365779</v>
          </cell>
          <cell r="AA7">
            <v>4580.996546290193</v>
          </cell>
          <cell r="AB7">
            <v>4299.370897079217</v>
          </cell>
          <cell r="AC7">
            <v>3962.5999427177253</v>
          </cell>
          <cell r="AD7">
            <v>4383.171070759184</v>
          </cell>
        </row>
        <row r="8">
          <cell r="E8">
            <v>4685</v>
          </cell>
          <cell r="F8">
            <v>5124</v>
          </cell>
          <cell r="G8">
            <v>5047</v>
          </cell>
          <cell r="H8">
            <v>4987</v>
          </cell>
          <cell r="I8">
            <v>4709.225516572272</v>
          </cell>
          <cell r="J8">
            <v>5230.360428629186</v>
          </cell>
          <cell r="K8">
            <v>5042.3685241009025</v>
          </cell>
          <cell r="L8">
            <v>4972.6884739654115</v>
          </cell>
          <cell r="M8">
            <v>4711.845304979873</v>
          </cell>
          <cell r="N8">
            <v>5198.281304575285</v>
          </cell>
          <cell r="O8">
            <v>5054.726708119966</v>
          </cell>
          <cell r="P8">
            <v>5009.199672276751</v>
          </cell>
          <cell r="Q8">
            <v>4735.676099610732</v>
          </cell>
          <cell r="R8">
            <v>5208.365892670384</v>
          </cell>
          <cell r="S8">
            <v>5070.45124580907</v>
          </cell>
          <cell r="T8">
            <v>5024.782581816139</v>
          </cell>
          <cell r="U8">
            <v>4750.408116119576</v>
          </cell>
          <cell r="V8">
            <v>5224.5683800662655</v>
          </cell>
          <cell r="W8">
            <v>5115.302173393147</v>
          </cell>
          <cell r="X8">
            <v>5069.22954497135</v>
          </cell>
          <cell r="Y8">
            <v>4792.428086351416</v>
          </cell>
          <cell r="Z8">
            <v>5270.782558393311</v>
          </cell>
          <cell r="AA8">
            <v>5163.747409975564</v>
          </cell>
          <cell r="AB8">
            <v>4940.781945752334</v>
          </cell>
          <cell r="AC8">
            <v>4837.815495457983</v>
          </cell>
          <cell r="AD8">
            <v>5320.700295285569</v>
          </cell>
        </row>
      </sheetData>
      <sheetData sheetId="26">
        <row r="5">
          <cell r="C5">
            <v>35764</v>
          </cell>
          <cell r="D5">
            <v>4791.984572573432</v>
          </cell>
          <cell r="E5">
            <v>5272.915942744875</v>
          </cell>
        </row>
        <row r="6">
          <cell r="C6">
            <v>35795</v>
          </cell>
          <cell r="D6">
            <v>5002.338779691071</v>
          </cell>
          <cell r="E6">
            <v>5505.6985356050645</v>
          </cell>
        </row>
        <row r="7">
          <cell r="C7">
            <v>35826</v>
          </cell>
          <cell r="D7">
            <v>4630.24056411978</v>
          </cell>
          <cell r="E7">
            <v>5101.010993257303</v>
          </cell>
        </row>
        <row r="8">
          <cell r="C8">
            <v>35854</v>
          </cell>
          <cell r="D8">
            <v>3848.1866035800076</v>
          </cell>
          <cell r="E8" t="str">
            <v> </v>
          </cell>
        </row>
        <row r="9">
          <cell r="C9">
            <v>35885</v>
          </cell>
          <cell r="D9">
            <v>3456.2425731958638</v>
          </cell>
          <cell r="E9" t="str">
            <v> </v>
          </cell>
        </row>
        <row r="10">
          <cell r="C10">
            <v>35915</v>
          </cell>
          <cell r="D10">
            <v>3191.496407255295</v>
          </cell>
          <cell r="E10" t="str">
            <v> </v>
          </cell>
        </row>
        <row r="11">
          <cell r="C11">
            <v>35946</v>
          </cell>
          <cell r="D11">
            <v>3017.289513443111</v>
          </cell>
          <cell r="E11" t="str">
            <v> </v>
          </cell>
        </row>
        <row r="12">
          <cell r="C12">
            <v>35976</v>
          </cell>
          <cell r="D12">
            <v>2885.615105995001</v>
          </cell>
          <cell r="E12" t="str">
            <v> </v>
          </cell>
        </row>
        <row r="13">
          <cell r="C13">
            <v>36007</v>
          </cell>
          <cell r="D13">
            <v>3004.5443369656596</v>
          </cell>
          <cell r="E13" t="str">
            <v> </v>
          </cell>
        </row>
        <row r="14">
          <cell r="C14">
            <v>36038</v>
          </cell>
          <cell r="D14">
            <v>3079.148536872436</v>
          </cell>
          <cell r="E14" t="str">
            <v> </v>
          </cell>
        </row>
        <row r="15">
          <cell r="C15">
            <v>36068</v>
          </cell>
          <cell r="D15">
            <v>3395.3565016883094</v>
          </cell>
          <cell r="E15" t="str">
            <v> </v>
          </cell>
        </row>
        <row r="16">
          <cell r="C16">
            <v>36099</v>
          </cell>
          <cell r="D16">
            <v>4543.581225805189</v>
          </cell>
          <cell r="E16">
            <v>4979.894553505774</v>
          </cell>
        </row>
        <row r="17">
          <cell r="C17">
            <v>36129</v>
          </cell>
          <cell r="D17">
            <v>4860.478037525136</v>
          </cell>
          <cell r="E17">
            <v>5350.783847631804</v>
          </cell>
        </row>
        <row r="18">
          <cell r="C18">
            <v>36160</v>
          </cell>
          <cell r="D18">
            <v>5086.005139710512</v>
          </cell>
          <cell r="E18">
            <v>5599.835964018407</v>
          </cell>
        </row>
        <row r="19">
          <cell r="C19">
            <v>36191</v>
          </cell>
          <cell r="D19">
            <v>4694.654383993196</v>
          </cell>
          <cell r="E19">
            <v>5173.727313286403</v>
          </cell>
        </row>
        <row r="20">
          <cell r="C20">
            <v>36219</v>
          </cell>
          <cell r="D20">
            <v>3908.4453631732185</v>
          </cell>
          <cell r="E20" t="str">
            <v> </v>
          </cell>
        </row>
        <row r="21">
          <cell r="C21">
            <v>36250</v>
          </cell>
          <cell r="D21">
            <v>3509.483008759442</v>
          </cell>
          <cell r="E21" t="str">
            <v> </v>
          </cell>
        </row>
        <row r="22">
          <cell r="C22">
            <v>36280</v>
          </cell>
          <cell r="D22">
            <v>3244.138753452001</v>
          </cell>
          <cell r="E22" t="str">
            <v> </v>
          </cell>
        </row>
        <row r="23">
          <cell r="C23">
            <v>36311</v>
          </cell>
          <cell r="D23">
            <v>3089.278229547045</v>
          </cell>
          <cell r="E23" t="str">
            <v> </v>
          </cell>
        </row>
        <row r="24">
          <cell r="C24">
            <v>36341</v>
          </cell>
          <cell r="D24">
            <v>2948.7824225700238</v>
          </cell>
          <cell r="E24" t="str">
            <v> </v>
          </cell>
        </row>
        <row r="25">
          <cell r="C25">
            <v>36372</v>
          </cell>
          <cell r="D25">
            <v>3049.078643556767</v>
          </cell>
          <cell r="E25" t="str">
            <v> </v>
          </cell>
        </row>
        <row r="26">
          <cell r="C26">
            <v>36403</v>
          </cell>
          <cell r="D26">
            <v>3117.505469546186</v>
          </cell>
          <cell r="E26" t="str">
            <v> </v>
          </cell>
        </row>
        <row r="27">
          <cell r="C27">
            <v>36433</v>
          </cell>
          <cell r="D27">
            <v>3430.093808597693</v>
          </cell>
          <cell r="E27" t="str">
            <v> </v>
          </cell>
        </row>
        <row r="28">
          <cell r="C28">
            <v>36464</v>
          </cell>
          <cell r="D28">
            <v>4586.969145158289</v>
          </cell>
          <cell r="E28">
            <v>5027.970195508526</v>
          </cell>
        </row>
        <row r="29">
          <cell r="C29">
            <v>36494</v>
          </cell>
          <cell r="D29">
            <v>4895.128839154065</v>
          </cell>
          <cell r="E29">
            <v>5389.344836478814</v>
          </cell>
        </row>
        <row r="30">
          <cell r="C30">
            <v>36525</v>
          </cell>
          <cell r="D30">
            <v>5094.819612753385</v>
          </cell>
          <cell r="E30">
            <v>5610.870985547523</v>
          </cell>
        </row>
        <row r="31">
          <cell r="C31">
            <v>36556</v>
          </cell>
          <cell r="D31">
            <v>4690.9664471310625</v>
          </cell>
          <cell r="E31">
            <v>5170.841125886148</v>
          </cell>
        </row>
        <row r="32">
          <cell r="C32">
            <v>36585</v>
          </cell>
          <cell r="D32">
            <v>3892.914969746017</v>
          </cell>
          <cell r="E32" t="str">
            <v> </v>
          </cell>
        </row>
        <row r="33">
          <cell r="C33">
            <v>36616</v>
          </cell>
          <cell r="D33">
            <v>3485.6734371256944</v>
          </cell>
          <cell r="E33" t="str">
            <v> </v>
          </cell>
        </row>
        <row r="34">
          <cell r="C34">
            <v>36646</v>
          </cell>
          <cell r="D34">
            <v>3224.222516541163</v>
          </cell>
          <cell r="E34" t="str">
            <v> </v>
          </cell>
        </row>
        <row r="35">
          <cell r="C35">
            <v>36677</v>
          </cell>
          <cell r="D35">
            <v>3092.0265597984235</v>
          </cell>
          <cell r="E35" t="str">
            <v> </v>
          </cell>
        </row>
        <row r="36">
          <cell r="C36">
            <v>36707</v>
          </cell>
          <cell r="D36">
            <v>2954.8600909287843</v>
          </cell>
          <cell r="E36" t="str">
            <v> </v>
          </cell>
        </row>
        <row r="37">
          <cell r="C37">
            <v>36738</v>
          </cell>
          <cell r="D37">
            <v>3044.4536412716193</v>
          </cell>
          <cell r="E37" t="str">
            <v> </v>
          </cell>
        </row>
        <row r="38">
          <cell r="C38">
            <v>36769</v>
          </cell>
          <cell r="D38">
            <v>3120.1062164393743</v>
          </cell>
          <cell r="E38" t="str">
            <v> </v>
          </cell>
        </row>
        <row r="39">
          <cell r="C39">
            <v>36799</v>
          </cell>
          <cell r="D39">
            <v>3441.963510035178</v>
          </cell>
          <cell r="E39" t="str">
            <v> </v>
          </cell>
        </row>
        <row r="40">
          <cell r="C40">
            <v>36830</v>
          </cell>
          <cell r="D40">
            <v>4617.854096184604</v>
          </cell>
          <cell r="E40">
            <v>5061.744123792956</v>
          </cell>
        </row>
        <row r="41">
          <cell r="C41">
            <v>36860</v>
          </cell>
          <cell r="D41">
            <v>4952.402875100348</v>
          </cell>
          <cell r="E41">
            <v>5451.791230348574</v>
          </cell>
        </row>
        <row r="42">
          <cell r="C42">
            <v>36891</v>
          </cell>
          <cell r="D42">
            <v>5150.333346016141</v>
          </cell>
          <cell r="E42">
            <v>5672.213393758503</v>
          </cell>
        </row>
        <row r="43">
          <cell r="C43">
            <v>36922</v>
          </cell>
          <cell r="D43">
            <v>4736.921406464677</v>
          </cell>
          <cell r="E43">
            <v>5221.976984141101</v>
          </cell>
        </row>
        <row r="44">
          <cell r="C44">
            <v>36950</v>
          </cell>
          <cell r="D44">
            <v>3931.407543382769</v>
          </cell>
          <cell r="E44" t="str">
            <v> </v>
          </cell>
        </row>
        <row r="45">
          <cell r="C45">
            <v>36981</v>
          </cell>
          <cell r="D45">
            <v>3524.4932288957366</v>
          </cell>
          <cell r="E45" t="str">
            <v> </v>
          </cell>
        </row>
        <row r="46">
          <cell r="C46">
            <v>37011</v>
          </cell>
          <cell r="D46">
            <v>3278.4362222626396</v>
          </cell>
          <cell r="E46" t="str">
            <v> </v>
          </cell>
        </row>
        <row r="47">
          <cell r="C47">
            <v>37042</v>
          </cell>
          <cell r="D47">
            <v>3158.8728586341867</v>
          </cell>
          <cell r="E47" t="str">
            <v> </v>
          </cell>
        </row>
        <row r="48">
          <cell r="C48">
            <v>37072</v>
          </cell>
          <cell r="D48">
            <v>3026.596433035548</v>
          </cell>
          <cell r="E48" t="str">
            <v> </v>
          </cell>
        </row>
        <row r="49">
          <cell r="C49">
            <v>37103</v>
          </cell>
          <cell r="D49">
            <v>3122.9065540047113</v>
          </cell>
          <cell r="E49" t="str">
            <v> </v>
          </cell>
        </row>
        <row r="50">
          <cell r="C50">
            <v>37134</v>
          </cell>
          <cell r="D50">
            <v>3202.332794266113</v>
          </cell>
          <cell r="E50" t="str">
            <v> </v>
          </cell>
        </row>
        <row r="51">
          <cell r="C51">
            <v>37164</v>
          </cell>
          <cell r="D51">
            <v>3532.3048166289173</v>
          </cell>
          <cell r="E51" t="str">
            <v> </v>
          </cell>
        </row>
        <row r="52">
          <cell r="C52">
            <v>37195</v>
          </cell>
          <cell r="D52">
            <v>4736.338964415764</v>
          </cell>
          <cell r="E52">
            <v>5192.633934281655</v>
          </cell>
        </row>
        <row r="53">
          <cell r="C53">
            <v>37225</v>
          </cell>
          <cell r="D53">
            <v>5070.755341826331</v>
          </cell>
          <cell r="E53">
            <v>5583.113609802609</v>
          </cell>
        </row>
        <row r="54">
          <cell r="C54">
            <v>37256</v>
          </cell>
          <cell r="D54">
            <v>5257.744237593143</v>
          </cell>
          <cell r="E54">
            <v>5791.347716761518</v>
          </cell>
        </row>
        <row r="55">
          <cell r="C55">
            <v>37287</v>
          </cell>
          <cell r="D55">
            <v>4821.106417583597</v>
          </cell>
          <cell r="E55">
            <v>5315.513899920733</v>
          </cell>
        </row>
        <row r="56">
          <cell r="C56">
            <v>37315</v>
          </cell>
          <cell r="D56">
            <v>3996.539828468379</v>
          </cell>
          <cell r="E56" t="str">
            <v> </v>
          </cell>
        </row>
        <row r="57">
          <cell r="C57">
            <v>37346</v>
          </cell>
          <cell r="D57">
            <v>3580.9975804480337</v>
          </cell>
          <cell r="E57" t="str">
            <v> </v>
          </cell>
        </row>
        <row r="58">
          <cell r="C58">
            <v>37376</v>
          </cell>
          <cell r="D58">
            <v>3335.561121063245</v>
          </cell>
          <cell r="E58" t="str">
            <v> </v>
          </cell>
        </row>
        <row r="59">
          <cell r="C59">
            <v>37407</v>
          </cell>
          <cell r="D59">
            <v>3222.201807972774</v>
          </cell>
          <cell r="E59" t="str">
            <v> </v>
          </cell>
        </row>
        <row r="60">
          <cell r="C60">
            <v>37437</v>
          </cell>
          <cell r="D60">
            <v>3089.545090560198</v>
          </cell>
          <cell r="E60" t="str">
            <v> </v>
          </cell>
        </row>
        <row r="61">
          <cell r="C61">
            <v>37468</v>
          </cell>
          <cell r="D61">
            <v>3188.559743045419</v>
          </cell>
          <cell r="E61" t="str">
            <v> </v>
          </cell>
        </row>
        <row r="62">
          <cell r="C62">
            <v>37499</v>
          </cell>
          <cell r="D62">
            <v>3268.7253042150187</v>
          </cell>
          <cell r="E62" t="str">
            <v> </v>
          </cell>
        </row>
        <row r="63">
          <cell r="C63">
            <v>37529</v>
          </cell>
          <cell r="D63">
            <v>3603.9523197377816</v>
          </cell>
          <cell r="E63" t="str">
            <v> </v>
          </cell>
        </row>
        <row r="64">
          <cell r="C64">
            <v>37560</v>
          </cell>
          <cell r="D64">
            <v>4832.059497682859</v>
          </cell>
          <cell r="E64">
            <v>5297.921262836409</v>
          </cell>
        </row>
        <row r="65">
          <cell r="C65">
            <v>37590</v>
          </cell>
          <cell r="D65">
            <v>5168.0172212516745</v>
          </cell>
          <cell r="E65">
            <v>5690.508200321485</v>
          </cell>
        </row>
        <row r="66">
          <cell r="C66">
            <v>37621</v>
          </cell>
          <cell r="D66">
            <v>5348.342948010832</v>
          </cell>
          <cell r="E66">
            <v>5891.5491955667585</v>
          </cell>
        </row>
        <row r="67">
          <cell r="C67">
            <v>37652</v>
          </cell>
          <cell r="D67">
            <v>4895.60336323099</v>
          </cell>
          <cell r="E67">
            <v>5398.178425014472</v>
          </cell>
        </row>
        <row r="68">
          <cell r="C68">
            <v>37680</v>
          </cell>
          <cell r="D68">
            <v>4051.9045393586603</v>
          </cell>
          <cell r="E68" t="str">
            <v> </v>
          </cell>
        </row>
        <row r="69">
          <cell r="C69">
            <v>37711</v>
          </cell>
          <cell r="D69">
            <v>3629.04808957197</v>
          </cell>
          <cell r="E69" t="str">
            <v> </v>
          </cell>
        </row>
        <row r="70">
          <cell r="C70">
            <v>37741</v>
          </cell>
          <cell r="D70">
            <v>3390.461171296055</v>
          </cell>
          <cell r="E70" t="str">
            <v> </v>
          </cell>
        </row>
        <row r="71">
          <cell r="C71">
            <v>37772</v>
          </cell>
          <cell r="D71">
            <v>3285.297430900314</v>
          </cell>
          <cell r="E71" t="str">
            <v> </v>
          </cell>
        </row>
        <row r="72">
          <cell r="C72">
            <v>37802</v>
          </cell>
          <cell r="D72">
            <v>3153.4483546713554</v>
          </cell>
          <cell r="E72" t="str">
            <v> </v>
          </cell>
        </row>
        <row r="73">
          <cell r="C73">
            <v>37833</v>
          </cell>
          <cell r="D73">
            <v>3254.764268206686</v>
          </cell>
          <cell r="E73" t="str">
            <v> </v>
          </cell>
        </row>
        <row r="74">
          <cell r="C74">
            <v>37864</v>
          </cell>
          <cell r="D74">
            <v>3336.6527554859263</v>
          </cell>
          <cell r="E74" t="str">
            <v> </v>
          </cell>
        </row>
        <row r="75">
          <cell r="C75">
            <v>37894</v>
          </cell>
          <cell r="D75">
            <v>3678.3992141496983</v>
          </cell>
          <cell r="E75" t="str">
            <v> </v>
          </cell>
        </row>
        <row r="76">
          <cell r="C76">
            <v>37925</v>
          </cell>
          <cell r="D76">
            <v>4929.349705487788</v>
          </cell>
          <cell r="E76">
            <v>5404.952759779079</v>
          </cell>
        </row>
        <row r="77">
          <cell r="C77">
            <v>37955</v>
          </cell>
          <cell r="D77">
            <v>5270.323471518547</v>
          </cell>
          <cell r="E77">
            <v>5803.5550917620185</v>
          </cell>
        </row>
        <row r="78">
          <cell r="C78">
            <v>37986</v>
          </cell>
          <cell r="D78">
            <v>5443.892636830163</v>
          </cell>
          <cell r="E78">
            <v>5997.310447529363</v>
          </cell>
        </row>
        <row r="79">
          <cell r="C79">
            <v>38017</v>
          </cell>
          <cell r="D79">
            <v>4971.977578136203</v>
          </cell>
          <cell r="E79">
            <v>5482.943141777243</v>
          </cell>
        </row>
        <row r="80">
          <cell r="C80">
            <v>38046</v>
          </cell>
          <cell r="D80">
            <v>4111.123556488503</v>
          </cell>
          <cell r="E80" t="str">
            <v> </v>
          </cell>
        </row>
        <row r="81">
          <cell r="C81">
            <v>38077</v>
          </cell>
          <cell r="D81">
            <v>3680.2643124329916</v>
          </cell>
          <cell r="E81" t="str">
            <v> </v>
          </cell>
        </row>
        <row r="82">
          <cell r="C82">
            <v>38107</v>
          </cell>
          <cell r="D82">
            <v>3446.9032424867833</v>
          </cell>
          <cell r="E82" t="str">
            <v> </v>
          </cell>
        </row>
        <row r="83">
          <cell r="C83">
            <v>38138</v>
          </cell>
          <cell r="D83">
            <v>3346.9376670202896</v>
          </cell>
          <cell r="E83" t="str">
            <v> </v>
          </cell>
        </row>
        <row r="84">
          <cell r="C84">
            <v>38168</v>
          </cell>
          <cell r="D84">
            <v>3215.129422703349</v>
          </cell>
          <cell r="E84" t="str">
            <v> </v>
          </cell>
        </row>
        <row r="85">
          <cell r="C85">
            <v>38199</v>
          </cell>
          <cell r="D85">
            <v>3322.833918438797</v>
          </cell>
          <cell r="E85" t="str">
            <v> </v>
          </cell>
        </row>
        <row r="86">
          <cell r="C86">
            <v>38230</v>
          </cell>
          <cell r="D86">
            <v>3404.4063854815586</v>
          </cell>
          <cell r="E86" t="str">
            <v> </v>
          </cell>
        </row>
        <row r="87">
          <cell r="C87">
            <v>38260</v>
          </cell>
          <cell r="D87">
            <v>3752.0122867601076</v>
          </cell>
          <cell r="E87" t="str">
            <v> </v>
          </cell>
        </row>
        <row r="88">
          <cell r="C88">
            <v>38291</v>
          </cell>
          <cell r="D88">
            <v>5029.109541807531</v>
          </cell>
          <cell r="E88">
            <v>5514.7285753311335</v>
          </cell>
        </row>
        <row r="89">
          <cell r="C89">
            <v>38321</v>
          </cell>
          <cell r="D89">
            <v>5374.390335016491</v>
          </cell>
          <cell r="E89">
            <v>5918.724353716798</v>
          </cell>
        </row>
        <row r="90">
          <cell r="C90">
            <v>38352</v>
          </cell>
          <cell r="D90">
            <v>5541.973680962666</v>
          </cell>
          <cell r="E90">
            <v>6105.918264477324</v>
          </cell>
        </row>
        <row r="91">
          <cell r="C91">
            <v>38383</v>
          </cell>
          <cell r="D91">
            <v>5049.5427163693375</v>
          </cell>
          <cell r="E91">
            <v>5569.053367557348</v>
          </cell>
        </row>
        <row r="92">
          <cell r="C92">
            <v>38411</v>
          </cell>
          <cell r="D92">
            <v>4173.138365479623</v>
          </cell>
          <cell r="E92" t="str">
            <v> </v>
          </cell>
        </row>
        <row r="93">
          <cell r="C93">
            <v>38442</v>
          </cell>
          <cell r="D93">
            <v>3735.0252943992023</v>
          </cell>
          <cell r="E93" t="str">
            <v> </v>
          </cell>
        </row>
        <row r="94">
          <cell r="C94">
            <v>38472</v>
          </cell>
          <cell r="D94">
            <v>3504.340971880303</v>
          </cell>
          <cell r="E94" t="str">
            <v> </v>
          </cell>
        </row>
        <row r="95">
          <cell r="C95">
            <v>38503</v>
          </cell>
          <cell r="D95">
            <v>3418.0825271444546</v>
          </cell>
          <cell r="E95" t="str">
            <v> </v>
          </cell>
        </row>
        <row r="96">
          <cell r="C96">
            <v>38533</v>
          </cell>
          <cell r="D96">
            <v>3286.0035227415465</v>
          </cell>
          <cell r="E96" t="str">
            <v> </v>
          </cell>
        </row>
        <row r="97">
          <cell r="C97">
            <v>38564</v>
          </cell>
          <cell r="D97">
            <v>3392.2031430927345</v>
          </cell>
          <cell r="E97" t="str">
            <v> </v>
          </cell>
        </row>
        <row r="98">
          <cell r="C98">
            <v>38595</v>
          </cell>
          <cell r="D98">
            <v>3478.8183261197246</v>
          </cell>
          <cell r="E98" t="str">
            <v> </v>
          </cell>
        </row>
        <row r="99">
          <cell r="C99">
            <v>38625</v>
          </cell>
          <cell r="D99">
            <v>3831.5406422918686</v>
          </cell>
          <cell r="E99" t="str">
            <v> </v>
          </cell>
        </row>
        <row r="100">
          <cell r="C100">
            <v>38656</v>
          </cell>
          <cell r="D100">
            <v>5129.969228673135</v>
          </cell>
          <cell r="E100">
            <v>5625.658906490225</v>
          </cell>
        </row>
        <row r="101">
          <cell r="C101">
            <v>38686</v>
          </cell>
          <cell r="D101">
            <v>5480.218626320242</v>
          </cell>
          <cell r="E101">
            <v>6035.47113406991</v>
          </cell>
        </row>
        <row r="102">
          <cell r="C102">
            <v>38717</v>
          </cell>
          <cell r="D102">
            <v>5638.859923989001</v>
          </cell>
          <cell r="E102">
            <v>6213.105733679037</v>
          </cell>
        </row>
        <row r="103">
          <cell r="C103">
            <v>38748</v>
          </cell>
          <cell r="D103">
            <v>5127.1248386715915</v>
          </cell>
          <cell r="E103">
            <v>5655.136407923541</v>
          </cell>
        </row>
        <row r="104">
          <cell r="C104">
            <v>38776</v>
          </cell>
          <cell r="D104">
            <v>4233.057031883804</v>
          </cell>
          <cell r="E104" t="str">
            <v> </v>
          </cell>
        </row>
        <row r="105">
          <cell r="C105">
            <v>38807</v>
          </cell>
          <cell r="D105">
            <v>3786.0980891916147</v>
          </cell>
          <cell r="E105" t="str">
            <v> </v>
          </cell>
        </row>
        <row r="106">
          <cell r="C106">
            <v>38837</v>
          </cell>
          <cell r="D106">
            <v>3562.3393032018166</v>
          </cell>
          <cell r="E106" t="str">
            <v> </v>
          </cell>
        </row>
        <row r="107">
          <cell r="C107">
            <v>38868</v>
          </cell>
          <cell r="D107">
            <v>3482.9554977432435</v>
          </cell>
          <cell r="E107" t="str">
            <v> </v>
          </cell>
        </row>
        <row r="108">
          <cell r="C108">
            <v>38898</v>
          </cell>
          <cell r="D108">
            <v>3351.1208402722414</v>
          </cell>
          <cell r="E108" t="str">
            <v> </v>
          </cell>
        </row>
        <row r="109">
          <cell r="C109">
            <v>38929</v>
          </cell>
          <cell r="D109">
            <v>3462.843722631442</v>
          </cell>
          <cell r="E109" t="str">
            <v> </v>
          </cell>
        </row>
        <row r="110">
          <cell r="C110">
            <v>38960</v>
          </cell>
          <cell r="D110">
            <v>3549.733442385483</v>
          </cell>
          <cell r="E110" t="str">
            <v> </v>
          </cell>
        </row>
        <row r="111">
          <cell r="C111">
            <v>38990</v>
          </cell>
          <cell r="D111">
            <v>3908.4066145187944</v>
          </cell>
          <cell r="E111" t="str">
            <v> </v>
          </cell>
        </row>
        <row r="112">
          <cell r="C112">
            <v>39021</v>
          </cell>
          <cell r="D112">
            <v>5232.377635501369</v>
          </cell>
          <cell r="E112">
            <v>5738.281798153608</v>
          </cell>
        </row>
        <row r="113">
          <cell r="C113">
            <v>39051</v>
          </cell>
          <cell r="D113">
            <v>5587.283114242852</v>
          </cell>
          <cell r="E113">
            <v>6153.826778250474</v>
          </cell>
        </row>
        <row r="114">
          <cell r="C114">
            <v>39082</v>
          </cell>
          <cell r="D114">
            <v>5739.21446139929</v>
          </cell>
          <cell r="E114">
            <v>6324.144278554103</v>
          </cell>
        </row>
        <row r="115">
          <cell r="C115">
            <v>39113</v>
          </cell>
          <cell r="D115">
            <v>5206.5552405738945</v>
          </cell>
          <cell r="E115">
            <v>5743.245306500185</v>
          </cell>
        </row>
        <row r="116">
          <cell r="C116">
            <v>39141</v>
          </cell>
          <cell r="D116">
            <v>4296.767585259746</v>
          </cell>
          <cell r="E116" t="str">
            <v> </v>
          </cell>
        </row>
        <row r="117">
          <cell r="C117">
            <v>39172</v>
          </cell>
          <cell r="D117">
            <v>3842.581222099061</v>
          </cell>
          <cell r="E117" t="str">
            <v> </v>
          </cell>
        </row>
        <row r="118">
          <cell r="C118">
            <v>39202</v>
          </cell>
          <cell r="D118">
            <v>3622.8845837738477</v>
          </cell>
          <cell r="E118" t="str">
            <v> </v>
          </cell>
        </row>
        <row r="119">
          <cell r="C119">
            <v>39233</v>
          </cell>
          <cell r="D119">
            <v>3554.919735128303</v>
          </cell>
          <cell r="E119" t="str">
            <v> </v>
          </cell>
        </row>
        <row r="120">
          <cell r="C120">
            <v>39263</v>
          </cell>
          <cell r="D120">
            <v>3423.2444762495934</v>
          </cell>
          <cell r="E120" t="str">
            <v> </v>
          </cell>
        </row>
        <row r="121">
          <cell r="C121">
            <v>39294</v>
          </cell>
          <cell r="D121">
            <v>3537.0553843690323</v>
          </cell>
          <cell r="E121" t="str">
            <v> </v>
          </cell>
        </row>
        <row r="122">
          <cell r="C122">
            <v>39325</v>
          </cell>
          <cell r="D122">
            <v>3626.2318190956485</v>
          </cell>
          <cell r="E122" t="str">
            <v> </v>
          </cell>
        </row>
        <row r="123">
          <cell r="C123">
            <v>39355</v>
          </cell>
          <cell r="D123">
            <v>3990.6288497481373</v>
          </cell>
          <cell r="E123" t="str">
            <v> </v>
          </cell>
        </row>
        <row r="124">
          <cell r="C124">
            <v>39386</v>
          </cell>
          <cell r="D124">
            <v>5340.259970689416</v>
          </cell>
          <cell r="E124">
            <v>5856.870871351677</v>
          </cell>
        </row>
        <row r="125">
          <cell r="C125">
            <v>39416</v>
          </cell>
          <cell r="D125">
            <v>5698.247813622429</v>
          </cell>
          <cell r="E125">
            <v>6276.261273202309</v>
          </cell>
        </row>
        <row r="126">
          <cell r="C126">
            <v>39447</v>
          </cell>
          <cell r="D126">
            <v>5842.338034045606</v>
          </cell>
          <cell r="E126">
            <v>6438.119098003704</v>
          </cell>
        </row>
        <row r="127">
          <cell r="C127">
            <v>39478</v>
          </cell>
          <cell r="D127">
            <v>5290.70396074969</v>
          </cell>
          <cell r="E127">
            <v>5836.529395976104</v>
          </cell>
        </row>
        <row r="128">
          <cell r="C128">
            <v>39507</v>
          </cell>
          <cell r="D128">
            <v>4360.79145811993</v>
          </cell>
          <cell r="E128" t="str">
            <v> </v>
          </cell>
        </row>
        <row r="129">
          <cell r="C129">
            <v>39538</v>
          </cell>
          <cell r="D129">
            <v>3898.431716063465</v>
          </cell>
          <cell r="E129" t="str">
            <v> </v>
          </cell>
        </row>
        <row r="130">
          <cell r="C130">
            <v>39568</v>
          </cell>
          <cell r="D130">
            <v>3686.7570383777784</v>
          </cell>
          <cell r="E130" t="str">
            <v> </v>
          </cell>
        </row>
        <row r="131">
          <cell r="C131">
            <v>39599</v>
          </cell>
          <cell r="D131">
            <v>3627.4636326885993</v>
          </cell>
          <cell r="E131" t="str">
            <v> </v>
          </cell>
        </row>
        <row r="132">
          <cell r="C132">
            <v>39629</v>
          </cell>
          <cell r="D132">
            <v>3496.4548647786287</v>
          </cell>
          <cell r="E132" t="str">
            <v> </v>
          </cell>
        </row>
        <row r="133">
          <cell r="C133">
            <v>39660</v>
          </cell>
          <cell r="D133">
            <v>3614.3921940646915</v>
          </cell>
          <cell r="E133" t="str">
            <v> </v>
          </cell>
        </row>
        <row r="134">
          <cell r="C134">
            <v>39691</v>
          </cell>
          <cell r="D134">
            <v>3704.1244936934845</v>
          </cell>
          <cell r="E134" t="str">
            <v> </v>
          </cell>
        </row>
        <row r="135">
          <cell r="C135">
            <v>39721</v>
          </cell>
          <cell r="D135">
            <v>4075.3524900208254</v>
          </cell>
          <cell r="E135" t="str">
            <v> </v>
          </cell>
        </row>
        <row r="136">
          <cell r="C136">
            <v>39752</v>
          </cell>
          <cell r="D136">
            <v>5451.7670237161565</v>
          </cell>
          <cell r="E136">
            <v>5979.434889151593</v>
          </cell>
        </row>
        <row r="137">
          <cell r="C137">
            <v>39782</v>
          </cell>
          <cell r="D137">
            <v>5814.248278545049</v>
          </cell>
          <cell r="E137">
            <v>6404.352127552735</v>
          </cell>
        </row>
        <row r="138">
          <cell r="C138">
            <v>39813</v>
          </cell>
          <cell r="D138">
            <v>5951.082475365272</v>
          </cell>
          <cell r="E138">
            <v>6558.323899909485</v>
          </cell>
        </row>
        <row r="139">
          <cell r="C139">
            <v>39844</v>
          </cell>
          <cell r="D139">
            <v>5378.079841375002</v>
          </cell>
          <cell r="E139">
            <v>5933.352084824389</v>
          </cell>
        </row>
        <row r="140">
          <cell r="C140">
            <v>39872</v>
          </cell>
          <cell r="D140">
            <v>4430.020508844457</v>
          </cell>
          <cell r="E140" t="str">
            <v> </v>
          </cell>
        </row>
        <row r="141">
          <cell r="C141">
            <v>39903</v>
          </cell>
          <cell r="D141">
            <v>3959.8612072536935</v>
          </cell>
          <cell r="E141" t="str">
            <v> </v>
          </cell>
        </row>
        <row r="142">
          <cell r="C142">
            <v>39933</v>
          </cell>
          <cell r="D142">
            <v>3754.234587611426</v>
          </cell>
          <cell r="E142" t="str">
            <v> </v>
          </cell>
        </row>
        <row r="143">
          <cell r="C143">
            <v>39964</v>
          </cell>
          <cell r="D143">
            <v>3705.965054369726</v>
          </cell>
          <cell r="E143" t="str">
            <v> </v>
          </cell>
        </row>
        <row r="144">
          <cell r="C144">
            <v>39994</v>
          </cell>
          <cell r="D144">
            <v>3575.6201311010773</v>
          </cell>
          <cell r="E144" t="str">
            <v> </v>
          </cell>
        </row>
        <row r="145">
          <cell r="C145">
            <v>40025</v>
          </cell>
          <cell r="D145">
            <v>3697.047831334342</v>
          </cell>
          <cell r="E145" t="str">
            <v> </v>
          </cell>
        </row>
        <row r="146">
          <cell r="C146">
            <v>40056</v>
          </cell>
          <cell r="D146">
            <v>3789.2351612375405</v>
          </cell>
          <cell r="E146" t="str">
            <v> </v>
          </cell>
        </row>
        <row r="147">
          <cell r="C147">
            <v>40086</v>
          </cell>
          <cell r="D147">
            <v>4167.194951008108</v>
          </cell>
          <cell r="E147" t="str">
            <v> </v>
          </cell>
        </row>
        <row r="148">
          <cell r="C148">
            <v>40117</v>
          </cell>
          <cell r="D148">
            <v>5571.353482465622</v>
          </cell>
          <cell r="E148">
            <v>6110.75163841601</v>
          </cell>
        </row>
        <row r="149">
          <cell r="C149">
            <v>40147</v>
          </cell>
          <cell r="D149">
            <v>5938.98949621171</v>
          </cell>
          <cell r="E149">
            <v>6541.914422558591</v>
          </cell>
        </row>
        <row r="150">
          <cell r="C150">
            <v>40178</v>
          </cell>
          <cell r="D150">
            <v>6067.58029342657</v>
          </cell>
          <cell r="E150">
            <v>6686.965065006208</v>
          </cell>
        </row>
        <row r="151">
          <cell r="C151">
            <v>40209</v>
          </cell>
          <cell r="D151">
            <v>5471.615487256536</v>
          </cell>
          <cell r="E151">
            <v>6036.895218004838</v>
          </cell>
        </row>
        <row r="152">
          <cell r="C152">
            <v>40237</v>
          </cell>
          <cell r="D152">
            <v>4504.120002987686</v>
          </cell>
          <cell r="E152" t="str">
            <v> </v>
          </cell>
        </row>
        <row r="153">
          <cell r="C153">
            <v>40268</v>
          </cell>
          <cell r="D153">
            <v>4024.9817504300845</v>
          </cell>
          <cell r="E153" t="str">
            <v> </v>
          </cell>
        </row>
        <row r="154">
          <cell r="C154">
            <v>40298</v>
          </cell>
          <cell r="D154">
            <v>3825.3386317210116</v>
          </cell>
          <cell r="E154" t="str">
            <v> </v>
          </cell>
        </row>
        <row r="155">
          <cell r="C155">
            <v>40329</v>
          </cell>
          <cell r="D155">
            <v>3788.3476892800854</v>
          </cell>
          <cell r="E155" t="str">
            <v> </v>
          </cell>
        </row>
        <row r="156">
          <cell r="C156">
            <v>40359</v>
          </cell>
          <cell r="D156">
            <v>3657.9054062850937</v>
          </cell>
          <cell r="E156" t="str">
            <v> </v>
          </cell>
        </row>
        <row r="157">
          <cell r="C157">
            <v>40390</v>
          </cell>
          <cell r="D157">
            <v>3781.790714450078</v>
          </cell>
          <cell r="E157" t="str">
            <v> </v>
          </cell>
        </row>
        <row r="158">
          <cell r="C158">
            <v>40421</v>
          </cell>
          <cell r="D158">
            <v>3875.8224032180087</v>
          </cell>
          <cell r="E158" t="str">
            <v> </v>
          </cell>
        </row>
        <row r="159">
          <cell r="C159">
            <v>40451</v>
          </cell>
          <cell r="D159">
            <v>4259.845898272373</v>
          </cell>
          <cell r="E159" t="str">
            <v> </v>
          </cell>
        </row>
        <row r="160">
          <cell r="C160">
            <v>40482</v>
          </cell>
          <cell r="D160">
            <v>5690.945085425337</v>
          </cell>
          <cell r="E160">
            <v>6242.0916166439065</v>
          </cell>
        </row>
        <row r="161">
          <cell r="C161">
            <v>40512</v>
          </cell>
          <cell r="D161">
            <v>6062.6099032083</v>
          </cell>
          <cell r="E161">
            <v>6678.2371389811</v>
          </cell>
        </row>
        <row r="162">
          <cell r="C162">
            <v>40543</v>
          </cell>
          <cell r="D162">
            <v>6182.129414555358</v>
          </cell>
          <cell r="E162">
            <v>6813.4731868393865</v>
          </cell>
        </row>
        <row r="163">
          <cell r="C163">
            <v>40574</v>
          </cell>
          <cell r="D163">
            <v>5563.417190505795</v>
          </cell>
          <cell r="E163">
            <v>6138.554208478368</v>
          </cell>
        </row>
        <row r="164">
          <cell r="C164">
            <v>40602</v>
          </cell>
          <cell r="D164">
            <v>4576.036014081023</v>
          </cell>
          <cell r="E164" t="str">
            <v> </v>
          </cell>
        </row>
        <row r="165">
          <cell r="C165">
            <v>40633</v>
          </cell>
          <cell r="D165">
            <v>4087.9742001485056</v>
          </cell>
          <cell r="E165" t="str">
            <v> </v>
          </cell>
        </row>
        <row r="166">
          <cell r="C166">
            <v>40663</v>
          </cell>
          <cell r="D166">
            <v>3895.254641963568</v>
          </cell>
          <cell r="E166" t="str">
            <v> </v>
          </cell>
        </row>
        <row r="167">
          <cell r="C167">
            <v>40694</v>
          </cell>
          <cell r="D167">
            <v>3868.513361071731</v>
          </cell>
          <cell r="E167" t="str">
            <v> </v>
          </cell>
        </row>
        <row r="168">
          <cell r="C168">
            <v>40724</v>
          </cell>
          <cell r="D168">
            <v>3738.322060050458</v>
          </cell>
          <cell r="E168" t="str">
            <v> </v>
          </cell>
        </row>
        <row r="169">
          <cell r="C169">
            <v>40755</v>
          </cell>
          <cell r="D169">
            <v>3866.03982880944</v>
          </cell>
          <cell r="E169" t="str">
            <v> </v>
          </cell>
        </row>
        <row r="170">
          <cell r="C170">
            <v>40786</v>
          </cell>
          <cell r="D170">
            <v>3961.253973732756</v>
          </cell>
          <cell r="E170" t="str">
            <v> </v>
          </cell>
        </row>
        <row r="171">
          <cell r="C171">
            <v>40816</v>
          </cell>
          <cell r="D171">
            <v>4351.610854708243</v>
          </cell>
          <cell r="E171" t="str">
            <v> </v>
          </cell>
        </row>
        <row r="172">
          <cell r="C172">
            <v>40847</v>
          </cell>
          <cell r="D172">
            <v>5810.440887569766</v>
          </cell>
          <cell r="E172">
            <v>6373.348355455457</v>
          </cell>
        </row>
        <row r="173">
          <cell r="C173">
            <v>40877</v>
          </cell>
          <cell r="D173">
            <v>6186.348039196886</v>
          </cell>
          <cell r="E173">
            <v>6814.76289528029</v>
          </cell>
        </row>
        <row r="174">
          <cell r="C174">
            <v>40908</v>
          </cell>
          <cell r="D174">
            <v>6297.03290308418</v>
          </cell>
          <cell r="E174">
            <v>6940.407394429028</v>
          </cell>
        </row>
        <row r="175">
          <cell r="C175">
            <v>40939</v>
          </cell>
          <cell r="D175">
            <v>5654.884998423505</v>
          </cell>
          <cell r="E175">
            <v>6239.86762662432</v>
          </cell>
        </row>
        <row r="176">
          <cell r="C176">
            <v>40968</v>
          </cell>
          <cell r="D176">
            <v>4648.143190031024</v>
          </cell>
          <cell r="E176" t="str">
            <v> </v>
          </cell>
        </row>
        <row r="177">
          <cell r="C177">
            <v>40999</v>
          </cell>
          <cell r="D177">
            <v>4151.397102829196</v>
          </cell>
          <cell r="E177" t="str">
            <v> </v>
          </cell>
        </row>
        <row r="178">
          <cell r="C178">
            <v>41029</v>
          </cell>
          <cell r="D178">
            <v>3965.175139294849</v>
          </cell>
          <cell r="E178" t="str">
            <v> </v>
          </cell>
        </row>
        <row r="179">
          <cell r="C179">
            <v>41060</v>
          </cell>
          <cell r="D179">
            <v>3950.064765091919</v>
          </cell>
          <cell r="E179" t="str">
            <v> </v>
          </cell>
        </row>
        <row r="180">
          <cell r="C180">
            <v>41090</v>
          </cell>
          <cell r="D180">
            <v>3820.1464041164363</v>
          </cell>
          <cell r="E180" t="str">
            <v> </v>
          </cell>
        </row>
        <row r="181">
          <cell r="C181">
            <v>41121</v>
          </cell>
          <cell r="D181">
            <v>3950.949970221169</v>
          </cell>
          <cell r="E181" t="str">
            <v> </v>
          </cell>
        </row>
        <row r="182">
          <cell r="C182">
            <v>41152</v>
          </cell>
          <cell r="D182">
            <v>4048.200770094949</v>
          </cell>
          <cell r="E182" t="str">
            <v> </v>
          </cell>
        </row>
        <row r="183">
          <cell r="C183">
            <v>41182</v>
          </cell>
          <cell r="D183">
            <v>4444.858883257228</v>
          </cell>
          <cell r="E183" t="str">
            <v> </v>
          </cell>
        </row>
        <row r="184">
          <cell r="C184">
            <v>41213</v>
          </cell>
          <cell r="D184">
            <v>5931.153963986199</v>
          </cell>
          <cell r="E184">
            <v>6505.954924027162</v>
          </cell>
        </row>
        <row r="185">
          <cell r="C185">
            <v>41243</v>
          </cell>
          <cell r="D185">
            <v>6311.89761492343</v>
          </cell>
          <cell r="E185">
            <v>6953.287350766596</v>
          </cell>
        </row>
        <row r="186">
          <cell r="C186">
            <v>41274</v>
          </cell>
          <cell r="D186">
            <v>6413.064014172318</v>
          </cell>
          <cell r="E186">
            <v>7068.61369430019</v>
          </cell>
        </row>
        <row r="187">
          <cell r="C187">
            <v>41305</v>
          </cell>
          <cell r="D187">
            <v>5746.499548169068</v>
          </cell>
          <cell r="E187">
            <v>6341.361149485123</v>
          </cell>
        </row>
        <row r="188">
          <cell r="C188">
            <v>41333</v>
          </cell>
          <cell r="D188">
            <v>4720.2936005211195</v>
          </cell>
          <cell r="E188" t="str">
            <v> </v>
          </cell>
        </row>
        <row r="189">
          <cell r="C189">
            <v>41364</v>
          </cell>
          <cell r="D189">
            <v>4214.519155087309</v>
          </cell>
          <cell r="E189" t="str">
            <v> </v>
          </cell>
        </row>
        <row r="190">
          <cell r="C190">
            <v>41394</v>
          </cell>
          <cell r="D190">
            <v>4035.0605007900085</v>
          </cell>
          <cell r="E190" t="str">
            <v> </v>
          </cell>
        </row>
        <row r="191">
          <cell r="C191">
            <v>41425</v>
          </cell>
          <cell r="D191">
            <v>4033.1461279019077</v>
          </cell>
          <cell r="E191" t="str">
            <v> </v>
          </cell>
        </row>
        <row r="192">
          <cell r="C192">
            <v>41455</v>
          </cell>
          <cell r="D192">
            <v>3903.3590466219785</v>
          </cell>
          <cell r="E192" t="str">
            <v> </v>
          </cell>
        </row>
        <row r="193">
          <cell r="C193">
            <v>41486</v>
          </cell>
          <cell r="D193">
            <v>4036.141465794533</v>
          </cell>
          <cell r="E193" t="str">
            <v> </v>
          </cell>
        </row>
        <row r="194">
          <cell r="C194">
            <v>41517</v>
          </cell>
          <cell r="D194">
            <v>4135.643819146087</v>
          </cell>
          <cell r="E194" t="str">
            <v> </v>
          </cell>
        </row>
        <row r="195">
          <cell r="C195">
            <v>41547</v>
          </cell>
          <cell r="D195">
            <v>4538.544651996597</v>
          </cell>
          <cell r="E195" t="str">
            <v> </v>
          </cell>
        </row>
        <row r="196">
          <cell r="C196">
            <v>41578</v>
          </cell>
          <cell r="D196">
            <v>6052.082529155622</v>
          </cell>
          <cell r="E196">
            <v>6638.798532145293</v>
          </cell>
        </row>
        <row r="197">
          <cell r="C197">
            <v>41608</v>
          </cell>
          <cell r="D197">
            <v>6436.164734388439</v>
          </cell>
          <cell r="E197">
            <v>7090.316995244128</v>
          </cell>
        </row>
        <row r="198">
          <cell r="C198">
            <v>41639</v>
          </cell>
          <cell r="D198">
            <v>6527.107092498725</v>
          </cell>
          <cell r="E198">
            <v>7194.585997473734</v>
          </cell>
        </row>
        <row r="199">
          <cell r="C199">
            <v>41670</v>
          </cell>
          <cell r="D199">
            <v>5837.516792279889</v>
          </cell>
          <cell r="E199">
            <v>6442.203508306424</v>
          </cell>
        </row>
        <row r="200">
          <cell r="C200">
            <v>41698</v>
          </cell>
          <cell r="D200">
            <v>4789.962934612433</v>
          </cell>
          <cell r="E200" t="str">
            <v> </v>
          </cell>
        </row>
        <row r="201">
          <cell r="C201">
            <v>41729</v>
          </cell>
          <cell r="D201">
            <v>4275.034293613742</v>
          </cell>
          <cell r="E201" t="str">
            <v> </v>
          </cell>
        </row>
        <row r="202">
          <cell r="C202">
            <v>41759</v>
          </cell>
          <cell r="D202">
            <v>4104.573949428823</v>
          </cell>
          <cell r="E202" t="str">
            <v> </v>
          </cell>
        </row>
        <row r="203">
          <cell r="C203">
            <v>41790</v>
          </cell>
          <cell r="D203">
            <v>4111.9257342574565</v>
          </cell>
          <cell r="E203" t="str">
            <v> </v>
          </cell>
        </row>
        <row r="204">
          <cell r="C204">
            <v>41820</v>
          </cell>
          <cell r="D204">
            <v>3982.895835469213</v>
          </cell>
          <cell r="E204" t="str">
            <v> </v>
          </cell>
        </row>
        <row r="205">
          <cell r="C205">
            <v>41851</v>
          </cell>
          <cell r="D205">
            <v>4121.501515292211</v>
          </cell>
          <cell r="E205" t="str">
            <v> </v>
          </cell>
        </row>
        <row r="206">
          <cell r="C206">
            <v>41882</v>
          </cell>
          <cell r="D206">
            <v>4220.839241966115</v>
          </cell>
          <cell r="E206" t="str">
            <v> </v>
          </cell>
        </row>
        <row r="207">
          <cell r="C207">
            <v>41912</v>
          </cell>
          <cell r="D207">
            <v>4630.60214235666</v>
          </cell>
          <cell r="E207" t="str">
            <v> </v>
          </cell>
        </row>
        <row r="208">
          <cell r="C208">
            <v>41943</v>
          </cell>
          <cell r="D208">
            <v>6173.55737329439</v>
          </cell>
          <cell r="E208">
            <v>6772.256624958764</v>
          </cell>
        </row>
        <row r="209">
          <cell r="C209">
            <v>41973</v>
          </cell>
          <cell r="D209">
            <v>6561.912133016438</v>
          </cell>
          <cell r="E209">
            <v>7229.16129076142</v>
          </cell>
        </row>
        <row r="210">
          <cell r="C210">
            <v>42004</v>
          </cell>
          <cell r="D210">
            <v>6643.384008514225</v>
          </cell>
          <cell r="E210">
            <v>7323.090035531546</v>
          </cell>
        </row>
        <row r="211">
          <cell r="C211">
            <v>42035</v>
          </cell>
          <cell r="D211">
            <v>5928.2404911407175</v>
          </cell>
          <cell r="E211">
            <v>6542.73681958485</v>
          </cell>
        </row>
        <row r="212">
          <cell r="C212">
            <v>42063</v>
          </cell>
          <cell r="D212">
            <v>4861.573119100263</v>
          </cell>
          <cell r="E212" t="str">
            <v> </v>
          </cell>
        </row>
        <row r="213">
          <cell r="C213">
            <v>42094</v>
          </cell>
          <cell r="D213">
            <v>4338.13934003586</v>
          </cell>
          <cell r="E213" t="str">
            <v> </v>
          </cell>
        </row>
        <row r="214">
          <cell r="C214">
            <v>42124</v>
          </cell>
          <cell r="D214">
            <v>4173.890807957299</v>
          </cell>
          <cell r="E214" t="str">
            <v> </v>
          </cell>
        </row>
        <row r="215">
          <cell r="C215">
            <v>42155</v>
          </cell>
          <cell r="D215">
            <v>4195.425605971675</v>
          </cell>
          <cell r="E215" t="str">
            <v> </v>
          </cell>
        </row>
        <row r="216">
          <cell r="C216">
            <v>42185</v>
          </cell>
          <cell r="D216">
            <v>4066.71917856049</v>
          </cell>
          <cell r="E216" t="str">
            <v> </v>
          </cell>
        </row>
        <row r="217">
          <cell r="C217">
            <v>42216</v>
          </cell>
          <cell r="D217">
            <v>4207.109274919061</v>
          </cell>
          <cell r="E217" t="str">
            <v> </v>
          </cell>
        </row>
        <row r="218">
          <cell r="C218">
            <v>42247</v>
          </cell>
          <cell r="D218">
            <v>4309.562593805772</v>
          </cell>
          <cell r="E218" t="str">
            <v> </v>
          </cell>
        </row>
        <row r="219">
          <cell r="C219">
            <v>42277</v>
          </cell>
          <cell r="D219">
            <v>4725.430302691473</v>
          </cell>
          <cell r="E219" t="str">
            <v> </v>
          </cell>
        </row>
        <row r="220">
          <cell r="C220">
            <v>42308</v>
          </cell>
          <cell r="D220">
            <v>6295.096179840701</v>
          </cell>
          <cell r="E220">
            <v>6905.773840507877</v>
          </cell>
        </row>
        <row r="221">
          <cell r="C221">
            <v>42338</v>
          </cell>
          <cell r="D221">
            <v>6688.60971955589</v>
          </cell>
          <cell r="E221">
            <v>7368.924251464617</v>
          </cell>
        </row>
        <row r="222">
          <cell r="C222">
            <v>42369</v>
          </cell>
          <cell r="D222">
            <v>6759.012458259497</v>
          </cell>
          <cell r="E222">
            <v>7450.867583060673</v>
          </cell>
        </row>
        <row r="223">
          <cell r="C223">
            <v>42400</v>
          </cell>
          <cell r="D223">
            <v>6017.926472506192</v>
          </cell>
          <cell r="E223">
            <v>6642.119845512801</v>
          </cell>
        </row>
        <row r="224">
          <cell r="C224">
            <v>42429</v>
          </cell>
          <cell r="D224">
            <v>4931.757012802076</v>
          </cell>
          <cell r="E224" t="str">
            <v> </v>
          </cell>
        </row>
        <row r="225">
          <cell r="C225">
            <v>42460</v>
          </cell>
          <cell r="D225">
            <v>4398.945763302221</v>
          </cell>
          <cell r="E225" t="str">
            <v> </v>
          </cell>
        </row>
        <row r="226">
          <cell r="C226">
            <v>42490</v>
          </cell>
          <cell r="D226">
            <v>4242.527056513591</v>
          </cell>
          <cell r="E226" t="str">
            <v> </v>
          </cell>
        </row>
        <row r="227">
          <cell r="C227">
            <v>42521</v>
          </cell>
          <cell r="D227">
            <v>4278.521582643312</v>
          </cell>
          <cell r="E227" t="str">
            <v> </v>
          </cell>
        </row>
        <row r="228">
          <cell r="C228">
            <v>42551</v>
          </cell>
          <cell r="D228">
            <v>4150.091478153201</v>
          </cell>
          <cell r="E228" t="str">
            <v> </v>
          </cell>
        </row>
        <row r="229">
          <cell r="C229">
            <v>42582</v>
          </cell>
          <cell r="D229">
            <v>4292.525783848345</v>
          </cell>
          <cell r="E229" t="str">
            <v> </v>
          </cell>
        </row>
        <row r="230">
          <cell r="C230">
            <v>42613</v>
          </cell>
          <cell r="D230">
            <v>4397.4726058878805</v>
          </cell>
          <cell r="E230" t="str">
            <v> </v>
          </cell>
        </row>
        <row r="231">
          <cell r="C231">
            <v>42643</v>
          </cell>
          <cell r="D231">
            <v>4819.539329128037</v>
          </cell>
          <cell r="E231" t="str">
            <v> </v>
          </cell>
        </row>
        <row r="232">
          <cell r="C232">
            <v>42674</v>
          </cell>
          <cell r="D232">
            <v>6416.171208275944</v>
          </cell>
          <cell r="E232">
            <v>7038.787275905621</v>
          </cell>
        </row>
        <row r="233">
          <cell r="C233">
            <v>42704</v>
          </cell>
          <cell r="D233">
            <v>6813.242432599137</v>
          </cell>
          <cell r="E233">
            <v>7506.3754975285165</v>
          </cell>
        </row>
        <row r="234">
          <cell r="C234">
            <v>42735</v>
          </cell>
          <cell r="D234">
            <v>6872.298113129523</v>
          </cell>
          <cell r="E234">
            <v>7576.036338191334</v>
          </cell>
        </row>
        <row r="235">
          <cell r="C235">
            <v>42766</v>
          </cell>
          <cell r="D235">
            <v>6106.693680502409</v>
          </cell>
          <cell r="E235">
            <v>6740.50936181851</v>
          </cell>
        </row>
        <row r="236">
          <cell r="C236">
            <v>42794</v>
          </cell>
          <cell r="D236">
            <v>4999.758397008351</v>
          </cell>
          <cell r="E236" t="str">
            <v> </v>
          </cell>
        </row>
        <row r="237">
          <cell r="C237">
            <v>42825</v>
          </cell>
          <cell r="D237">
            <v>4457.7999916015615</v>
          </cell>
          <cell r="E237" t="str">
            <v> </v>
          </cell>
        </row>
        <row r="238">
          <cell r="C238">
            <v>42855</v>
          </cell>
          <cell r="D238">
            <v>4310.879491727171</v>
          </cell>
          <cell r="E238" t="str">
            <v> </v>
          </cell>
        </row>
        <row r="239">
          <cell r="C239">
            <v>42886</v>
          </cell>
          <cell r="D239">
            <v>4357.876021018501</v>
          </cell>
          <cell r="E239" t="str">
            <v> </v>
          </cell>
        </row>
        <row r="240">
          <cell r="C240">
            <v>42916</v>
          </cell>
          <cell r="D240">
            <v>4230.413901005728</v>
          </cell>
          <cell r="E240" t="str">
            <v> </v>
          </cell>
        </row>
        <row r="241">
          <cell r="C241">
            <v>42947</v>
          </cell>
          <cell r="D241">
            <v>4378.426372967808</v>
          </cell>
          <cell r="E241" t="str">
            <v> </v>
          </cell>
        </row>
        <row r="242">
          <cell r="C242">
            <v>42978</v>
          </cell>
          <cell r="D242">
            <v>4483.95197702071</v>
          </cell>
          <cell r="E242" t="str">
            <v> </v>
          </cell>
        </row>
        <row r="243">
          <cell r="C243">
            <v>43008</v>
          </cell>
          <cell r="D243">
            <v>4912.843998198582</v>
          </cell>
          <cell r="E243" t="str">
            <v> </v>
          </cell>
        </row>
      </sheetData>
    </sheetDataSet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Data Request"/>
    </sheetNames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Cn0003b_contractstatus"/>
      <sheetName val="Sheet1"/>
      <sheetName val="Sheet2"/>
    </sheetNames>
    <sheetDataSet>
      <sheetData sheetId="1">
        <row r="1147">
          <cell r="A1147" t="str">
            <v>00075427</v>
          </cell>
          <cell r="B1147" t="str">
            <v>1982-013-01 PL CWT - PSMFC</v>
          </cell>
        </row>
        <row r="1148">
          <cell r="A1148" t="str">
            <v>00075426</v>
          </cell>
          <cell r="B1148" t="str">
            <v>1982-013-02 PL CWT - ODFW</v>
          </cell>
        </row>
        <row r="1149">
          <cell r="A1149" t="str">
            <v>00075424</v>
          </cell>
          <cell r="B1149" t="str">
            <v>1982-013-03 PL CWT- USFWS</v>
          </cell>
        </row>
        <row r="1150">
          <cell r="A1150" t="str">
            <v>00038915</v>
          </cell>
          <cell r="B1150" t="str">
            <v>1982-013-04 PL WASHINGTON CWT</v>
          </cell>
        </row>
        <row r="1151">
          <cell r="A1151" t="str">
            <v>00075418</v>
          </cell>
          <cell r="B1151" t="str">
            <v>1982-013-04 PL WASHINGTON CWT</v>
          </cell>
        </row>
        <row r="1152">
          <cell r="A1152" t="str">
            <v>00038916</v>
          </cell>
          <cell r="B1152" t="str">
            <v>198201301 PL PSMFC CODED WIRE</v>
          </cell>
        </row>
        <row r="1153">
          <cell r="A1153" t="str">
            <v>00038077</v>
          </cell>
          <cell r="B1153" t="str">
            <v>1983-319-00 IL NEW FISH TAG SY</v>
          </cell>
        </row>
        <row r="1154">
          <cell r="A1154" t="str">
            <v>00031984</v>
          </cell>
          <cell r="B1154" t="str">
            <v>1983-319-00 PL NEW FISH TAG</v>
          </cell>
        </row>
        <row r="1155">
          <cell r="A1155" t="str">
            <v>00038330</v>
          </cell>
          <cell r="B1155" t="str">
            <v>1983-350-00 IL NEZ PERCE TRIBA</v>
          </cell>
        </row>
        <row r="1156">
          <cell r="A1156" t="str">
            <v>00002219</v>
          </cell>
          <cell r="B1156" t="str">
            <v>1983-350-00 PL NEZ PERCE HATCH</v>
          </cell>
        </row>
        <row r="1157">
          <cell r="A1157" t="str">
            <v>00035660</v>
          </cell>
          <cell r="B1157" t="str">
            <v>1983-350-00 PL NPTH</v>
          </cell>
        </row>
        <row r="1158">
          <cell r="A1158" t="str">
            <v>00037726</v>
          </cell>
          <cell r="B1158" t="str">
            <v>1983-350-03 PL NPTH M&amp;E</v>
          </cell>
        </row>
        <row r="1159">
          <cell r="A1159" t="str">
            <v>00038073</v>
          </cell>
          <cell r="B1159" t="str">
            <v>1983-435-00 IL BONIFER/MINTHOR</v>
          </cell>
        </row>
        <row r="1160">
          <cell r="A1160" t="str">
            <v>00036697</v>
          </cell>
          <cell r="B1160" t="str">
            <v>1983-435-00 PL UMATILLA SATELL</v>
          </cell>
        </row>
        <row r="1161">
          <cell r="A1161" t="str">
            <v>00038051</v>
          </cell>
          <cell r="B1161" t="str">
            <v>1983-436-00 IL UMATILLA PASSAG</v>
          </cell>
        </row>
        <row r="1162">
          <cell r="A1162" t="str">
            <v>00036020</v>
          </cell>
          <cell r="B1162" t="str">
            <v>1983-436-00 PL UMATILLA PASSAG</v>
          </cell>
        </row>
        <row r="1163">
          <cell r="A1163" t="str">
            <v>00038401</v>
          </cell>
          <cell r="B1163" t="str">
            <v>1984-021-00 IL MAINSTEM MIDDLE</v>
          </cell>
        </row>
        <row r="1164">
          <cell r="A1164" t="str">
            <v>00082710</v>
          </cell>
          <cell r="B1164" t="str">
            <v>1984-021-00 PL PROTECT AND ENH</v>
          </cell>
        </row>
        <row r="1165">
          <cell r="A1165" t="str">
            <v>00075971</v>
          </cell>
          <cell r="B1165" t="str">
            <v>1984-025-00 PL JOSEPH CREEK GR</v>
          </cell>
        </row>
        <row r="1166">
          <cell r="A1166" t="str">
            <v>00081283</v>
          </cell>
          <cell r="B1166" t="str">
            <v>1985-038-00 PL COLVILLE HATCHE</v>
          </cell>
        </row>
        <row r="1167">
          <cell r="A1167" t="str">
            <v>00079102</v>
          </cell>
          <cell r="B1167" t="str">
            <v>1985-062-00 PL PASSAGE IMPROVE</v>
          </cell>
        </row>
        <row r="1168">
          <cell r="A1168" t="str">
            <v>00038317</v>
          </cell>
          <cell r="B1168" t="str">
            <v>1986-050-00 IL EVAL STURGEON</v>
          </cell>
        </row>
        <row r="1169">
          <cell r="A1169" t="str">
            <v>00031998</v>
          </cell>
          <cell r="B1169" t="str">
            <v>1986-050-00 PL LOWER COLUMBIA</v>
          </cell>
        </row>
        <row r="1170">
          <cell r="A1170" t="str">
            <v>00032003</v>
          </cell>
          <cell r="B1170" t="str">
            <v>1986-050-01 PL LOWER COLUMBIA</v>
          </cell>
        </row>
        <row r="1171">
          <cell r="A1171" t="str">
            <v>00033573</v>
          </cell>
          <cell r="B1171" t="str">
            <v>1987-047-00 PL NEZ PERCE STATL</v>
          </cell>
        </row>
        <row r="1172">
          <cell r="A1172" t="str">
            <v>00037773</v>
          </cell>
          <cell r="B1172" t="str">
            <v>1987-099-00 IL IDFG DWORSHAK</v>
          </cell>
        </row>
        <row r="1173">
          <cell r="A1173" t="str">
            <v>00033577</v>
          </cell>
          <cell r="B1173" t="str">
            <v>1987-099-00 PL IDFG ACOUSTICS-</v>
          </cell>
        </row>
        <row r="1174">
          <cell r="A1174" t="str">
            <v>00037783</v>
          </cell>
          <cell r="B1174" t="str">
            <v>1987-100-01 IL UMATILLA HABITA</v>
          </cell>
        </row>
        <row r="1175">
          <cell r="A1175" t="str">
            <v>00033547</v>
          </cell>
          <cell r="B1175" t="str">
            <v>1987-100-01 PL UMATILLA TODD</v>
          </cell>
        </row>
        <row r="1176">
          <cell r="A1176" t="str">
            <v>00038671</v>
          </cell>
          <cell r="B1176" t="str">
            <v>1987-100-02 IL UMATILLA HABITA</v>
          </cell>
        </row>
        <row r="1177">
          <cell r="A1177" t="str">
            <v>00082687</v>
          </cell>
          <cell r="B1177" t="str">
            <v>1987-100-02 PL UMATILLA BASIN</v>
          </cell>
        </row>
        <row r="1178">
          <cell r="A1178" t="str">
            <v>00038078</v>
          </cell>
          <cell r="B1178" t="str">
            <v>1987-127-00 IL SMOLT MONITORIN</v>
          </cell>
        </row>
        <row r="1179">
          <cell r="A1179" t="str">
            <v>00039152</v>
          </cell>
          <cell r="B1179" t="str">
            <v>1987-127-00 PL  SMOLT MONITORI</v>
          </cell>
        </row>
        <row r="1180">
          <cell r="A1180" t="str">
            <v>00038403</v>
          </cell>
          <cell r="B1180" t="str">
            <v>1987-401-00 IL ASSESS SMOLT CO</v>
          </cell>
        </row>
        <row r="1181">
          <cell r="A1181" t="str">
            <v>00078779</v>
          </cell>
          <cell r="B1181" t="str">
            <v>1987-401-00 PL ASSESS SMOLT CO</v>
          </cell>
        </row>
        <row r="1182">
          <cell r="A1182" t="str">
            <v>00038052</v>
          </cell>
          <cell r="B1182" t="str">
            <v>1988-022-00 IL UMATILLA RIVERB</v>
          </cell>
        </row>
        <row r="1183">
          <cell r="A1183" t="str">
            <v>00036698</v>
          </cell>
          <cell r="B1183" t="str">
            <v>1988-022-00 PL UMATILLA FISH P</v>
          </cell>
        </row>
        <row r="1184">
          <cell r="A1184" t="str">
            <v>00038054</v>
          </cell>
          <cell r="B1184" t="str">
            <v>1988-053-01 IL NE OR HATCHERY</v>
          </cell>
        </row>
        <row r="1185">
          <cell r="A1185" t="str">
            <v>00036007</v>
          </cell>
          <cell r="B1185" t="str">
            <v>1988-053-01 PL GRANDE RONDE CO</v>
          </cell>
        </row>
        <row r="1186">
          <cell r="A1186" t="str">
            <v>00036019</v>
          </cell>
          <cell r="B1186" t="str">
            <v>1988-053-01 PL GRANDE RONDE SP</v>
          </cell>
        </row>
        <row r="1187">
          <cell r="A1187" t="str">
            <v>00076908</v>
          </cell>
          <cell r="B1187" t="str">
            <v>1988-053-01 PL GRANDE RONDE/IM</v>
          </cell>
        </row>
        <row r="1188">
          <cell r="A1188" t="str">
            <v>00002648</v>
          </cell>
          <cell r="B1188" t="str">
            <v>1988-053-01 PL NE HATCH MST PL</v>
          </cell>
        </row>
        <row r="1189">
          <cell r="A1189" t="str">
            <v>00038476</v>
          </cell>
          <cell r="B1189" t="str">
            <v>1988-053-02 PL UMATILLA SUPPL</v>
          </cell>
        </row>
        <row r="1190">
          <cell r="A1190" t="str">
            <v>00037757</v>
          </cell>
          <cell r="B1190" t="str">
            <v>1988-053-03 IL HOOD RIVER PROD</v>
          </cell>
        </row>
        <row r="1191">
          <cell r="A1191" t="str">
            <v>00036360</v>
          </cell>
          <cell r="B1191" t="str">
            <v>1988-053-03 PL HOOD RIVER PROD</v>
          </cell>
        </row>
        <row r="1192">
          <cell r="A1192" t="str">
            <v>00033581</v>
          </cell>
          <cell r="B1192" t="str">
            <v>1988-053-04 PL HOOD RIVER PROD</v>
          </cell>
        </row>
        <row r="1193">
          <cell r="A1193" t="str">
            <v>00038067</v>
          </cell>
          <cell r="B1193" t="str">
            <v>1988-053-05 IL NE ORE OUTPLNTG</v>
          </cell>
        </row>
        <row r="1194">
          <cell r="A1194" t="str">
            <v>00075284</v>
          </cell>
          <cell r="B1194" t="str">
            <v>1988-053-05 PL NEOH MASTER PLA</v>
          </cell>
        </row>
        <row r="1195">
          <cell r="A1195" t="str">
            <v>00075469</v>
          </cell>
          <cell r="B1195" t="str">
            <v>1988-053-06 PL HOOD RIVER PROD</v>
          </cell>
        </row>
        <row r="1196">
          <cell r="A1196" t="str">
            <v>00075471</v>
          </cell>
          <cell r="B1196" t="str">
            <v>1988-053-07 PL PARKDALE FISH</v>
          </cell>
        </row>
        <row r="1197">
          <cell r="A1197" t="str">
            <v>00082549</v>
          </cell>
          <cell r="B1197" t="str">
            <v>1988-053-08 PL HOOD RIVER PWR</v>
          </cell>
        </row>
        <row r="1198">
          <cell r="A1198" t="str">
            <v>00103538</v>
          </cell>
          <cell r="B1198" t="str">
            <v>1988-053-12 PL HOOD RIVER STEE</v>
          </cell>
        </row>
        <row r="1199">
          <cell r="A1199" t="str">
            <v>00103541</v>
          </cell>
          <cell r="B1199" t="str">
            <v>1988-053-13 PL HOOD RIVER THRE</v>
          </cell>
        </row>
        <row r="1200">
          <cell r="A1200" t="str">
            <v>00103560</v>
          </cell>
          <cell r="B1200" t="str">
            <v>1988-053-14 PL HOOD RIVER PROG</v>
          </cell>
        </row>
        <row r="1201">
          <cell r="A1201" t="str">
            <v>00037803</v>
          </cell>
          <cell r="B1201" t="str">
            <v>1988-064-00 IL EXPRMNTL STURGE</v>
          </cell>
        </row>
        <row r="1202">
          <cell r="A1202" t="str">
            <v>00033567</v>
          </cell>
          <cell r="B1202" t="str">
            <v>1988-064-00 PL IDFG VAUGHN</v>
          </cell>
        </row>
        <row r="1203">
          <cell r="A1203" t="str">
            <v>00033561</v>
          </cell>
          <cell r="B1203" t="str">
            <v>1988-065-00 PL SUE KOOTENAI</v>
          </cell>
        </row>
        <row r="1204">
          <cell r="A1204" t="str">
            <v>00078928</v>
          </cell>
          <cell r="B1204" t="str">
            <v>1988-108-04 PL PACIFIC NW HYDR</v>
          </cell>
        </row>
        <row r="1205">
          <cell r="A1205" t="str">
            <v>00035794</v>
          </cell>
          <cell r="B1205" t="str">
            <v>1988-108-04 PL STREAMNET (CIS/</v>
          </cell>
        </row>
        <row r="1206">
          <cell r="A1206" t="str">
            <v>00038860</v>
          </cell>
          <cell r="B1206" t="str">
            <v>1988-115-00 PL YAKIMA HATCHERY</v>
          </cell>
        </row>
        <row r="1207">
          <cell r="A1207" t="str">
            <v>00095020</v>
          </cell>
          <cell r="B1207" t="str">
            <v>1988-115-00 PL YAKIMA HATCHERY</v>
          </cell>
        </row>
        <row r="1208">
          <cell r="A1208" t="str">
            <v>00002751</v>
          </cell>
          <cell r="B1208" t="str">
            <v>1988-115-12 PL E CHIN ACCLIMAT</v>
          </cell>
        </row>
        <row r="1209">
          <cell r="A1209" t="str">
            <v>00099245</v>
          </cell>
          <cell r="B1209" t="str">
            <v>1988-115-25 PL  YKFP DESIGN AN</v>
          </cell>
        </row>
        <row r="1210">
          <cell r="A1210" t="str">
            <v>00037846</v>
          </cell>
          <cell r="B1210" t="str">
            <v>1988-120-25 IL YKFP - MANAGEME</v>
          </cell>
        </row>
        <row r="1211">
          <cell r="A1211" t="str">
            <v>00079017</v>
          </cell>
          <cell r="B1211" t="str">
            <v>1988-120-25 PL YKFP MANAGEMENT</v>
          </cell>
        </row>
        <row r="1212">
          <cell r="A1212" t="str">
            <v>00090341</v>
          </cell>
          <cell r="B1212" t="str">
            <v>1988-120-26 PL - YIN HATCHERY</v>
          </cell>
        </row>
        <row r="1213">
          <cell r="A1213" t="str">
            <v>00078786</v>
          </cell>
          <cell r="B1213" t="str">
            <v>1988-156-00 PL DUCK VALLEY RES</v>
          </cell>
        </row>
        <row r="1214">
          <cell r="A1214" t="str">
            <v>00107350</v>
          </cell>
          <cell r="B1214" t="str">
            <v>1988-156-01 PL DUCK VALLEY RES</v>
          </cell>
        </row>
        <row r="1215">
          <cell r="A1215" t="str">
            <v>00040048</v>
          </cell>
          <cell r="B1215" t="str">
            <v>1989-013-00 PL PSMFC CWT</v>
          </cell>
        </row>
        <row r="1216">
          <cell r="A1216" t="str">
            <v>00038063</v>
          </cell>
          <cell r="B1216" t="str">
            <v>1989-024-01 IL EVAL UMATILLA</v>
          </cell>
        </row>
        <row r="1217">
          <cell r="A1217" t="str">
            <v>00038060</v>
          </cell>
          <cell r="B1217" t="str">
            <v>1989-027-00 IL POWER/REPAY O&amp;M</v>
          </cell>
        </row>
        <row r="1218">
          <cell r="A1218" t="str">
            <v>00036084</v>
          </cell>
          <cell r="B1218" t="str">
            <v>1989-027-00 PL UMATILLA POWER</v>
          </cell>
        </row>
        <row r="1219">
          <cell r="A1219" t="str">
            <v>00038068</v>
          </cell>
          <cell r="B1219" t="str">
            <v>1989-035-00 IL UMATILLA HATCHE</v>
          </cell>
        </row>
        <row r="1220">
          <cell r="A1220" t="str">
            <v>00037105</v>
          </cell>
          <cell r="B1220" t="str">
            <v>1989-035-00 PL UMATILLA HATCH</v>
          </cell>
        </row>
        <row r="1221">
          <cell r="A1221" t="str">
            <v>00038396</v>
          </cell>
          <cell r="B1221" t="str">
            <v>1989-062-01 IL ANNUAL WORK PLA</v>
          </cell>
        </row>
        <row r="1222">
          <cell r="A1222" t="str">
            <v>00108696</v>
          </cell>
          <cell r="B1222" t="str">
            <v>1989-062-01 PL ANNUAL WORK PLA</v>
          </cell>
        </row>
        <row r="1223">
          <cell r="A1223" t="str">
            <v>00032640</v>
          </cell>
          <cell r="B1223" t="str">
            <v>1989-062-01 PL CBFWA ANNUAL WO</v>
          </cell>
        </row>
        <row r="1224">
          <cell r="A1224" t="str">
            <v>00038674</v>
          </cell>
          <cell r="B1224" t="str">
            <v>1989-065-00 IL ANN CD WIRE</v>
          </cell>
        </row>
        <row r="1225">
          <cell r="A1225" t="str">
            <v>00040052</v>
          </cell>
          <cell r="B1225" t="str">
            <v>1989-065-00 PL USFWS CWT MISS.</v>
          </cell>
        </row>
        <row r="1226">
          <cell r="A1226" t="str">
            <v>00040044</v>
          </cell>
          <cell r="B1226" t="str">
            <v>1989-066-00 PL WASHINGTON CWT</v>
          </cell>
        </row>
        <row r="1227">
          <cell r="A1227" t="str">
            <v>00040053</v>
          </cell>
          <cell r="B1227" t="str">
            <v>1989-069-00 PL ODFW CWT MISS.</v>
          </cell>
        </row>
        <row r="1228">
          <cell r="A1228" t="str">
            <v>00032529</v>
          </cell>
          <cell r="B1228" t="str">
            <v>1989-072-01 PL DOE-ORNL ISRP S</v>
          </cell>
        </row>
        <row r="1229">
          <cell r="A1229" t="str">
            <v>00038684</v>
          </cell>
          <cell r="B1229" t="str">
            <v>1989-096-00 IL GENTIC MON/EVAL</v>
          </cell>
        </row>
        <row r="1230">
          <cell r="A1230" t="str">
            <v>00089005</v>
          </cell>
          <cell r="B1230" t="str">
            <v>1989-096-00 PL GENETIC M &amp; E</v>
          </cell>
        </row>
        <row r="1231">
          <cell r="A1231" t="str">
            <v>00036687</v>
          </cell>
          <cell r="B1231" t="str">
            <v>1989-098-00 CN IDAHO SUPPLEMEN</v>
          </cell>
        </row>
        <row r="1232">
          <cell r="A1232" t="str">
            <v>00038686</v>
          </cell>
          <cell r="B1232" t="str">
            <v>1989-098-00 IL EVAL SUMMLMTG</v>
          </cell>
        </row>
        <row r="1233">
          <cell r="A1233" t="str">
            <v>00106021</v>
          </cell>
          <cell r="B1233" t="str">
            <v>1989-098-00 PL EVALUATION OF S</v>
          </cell>
        </row>
        <row r="1234">
          <cell r="A1234" t="str">
            <v>00092280</v>
          </cell>
          <cell r="B1234" t="str">
            <v>1989-098-00 SALMON SUPPLEMENTA</v>
          </cell>
        </row>
        <row r="1235">
          <cell r="A1235" t="str">
            <v>00036932</v>
          </cell>
          <cell r="B1235" t="str">
            <v>1989-098-01 PL IDAHO SUPPLEMEN</v>
          </cell>
        </row>
        <row r="1236">
          <cell r="A1236" t="str">
            <v>00083723</v>
          </cell>
          <cell r="B1236" t="str">
            <v>1989-098-01 PL SALMON SUPPLEME</v>
          </cell>
        </row>
        <row r="1237">
          <cell r="A1237" t="str">
            <v>00038688</v>
          </cell>
          <cell r="B1237" t="str">
            <v>1989-098-02 IL SALMON SUPPLE</v>
          </cell>
        </row>
        <row r="1238">
          <cell r="A1238" t="str">
            <v>00035790</v>
          </cell>
          <cell r="B1238" t="str">
            <v>1989-098-02 PL SALMON SUPPLEME</v>
          </cell>
        </row>
        <row r="1239">
          <cell r="A1239" t="str">
            <v>00037723</v>
          </cell>
          <cell r="B1239" t="str">
            <v>1989-098-03 PL SUPP STUDIES ID</v>
          </cell>
        </row>
        <row r="1240">
          <cell r="A1240" t="str">
            <v>00038404</v>
          </cell>
          <cell r="B1240" t="str">
            <v>1989-107-00 IL STATISTICAL SUP</v>
          </cell>
        </row>
        <row r="1241">
          <cell r="A1241" t="str">
            <v>00037210</v>
          </cell>
          <cell r="B1241" t="str">
            <v>1989-107-00 PL STATISTICAL SUP</v>
          </cell>
        </row>
        <row r="1242">
          <cell r="A1242" t="str">
            <v>00108441</v>
          </cell>
          <cell r="B1242" t="str">
            <v>1989-108-00 PL COLUMBIA RIVER</v>
          </cell>
        </row>
        <row r="1243">
          <cell r="A1243" t="str">
            <v>00084903</v>
          </cell>
          <cell r="B1243" t="str">
            <v>1989-108-00 PL MODELING &amp; EVAL</v>
          </cell>
        </row>
        <row r="1244">
          <cell r="A1244" t="str">
            <v>00037104</v>
          </cell>
          <cell r="B1244" t="str">
            <v>198902400 PL UMATILLA PASSAGE</v>
          </cell>
        </row>
        <row r="1245">
          <cell r="A1245" t="str">
            <v>00037102</v>
          </cell>
          <cell r="B1245" t="str">
            <v>1990-005-00 PL UMATILLA HATCHE</v>
          </cell>
        </row>
        <row r="1246">
          <cell r="A1246" t="str">
            <v>00037103</v>
          </cell>
          <cell r="B1246" t="str">
            <v>1990-005-01 PL UMATILLA NAT M&amp;</v>
          </cell>
        </row>
        <row r="1247">
          <cell r="A1247" t="str">
            <v>00033575</v>
          </cell>
          <cell r="B1247" t="str">
            <v>1990-018-00 PL RBT/HAB. COLEVI</v>
          </cell>
        </row>
        <row r="1248">
          <cell r="A1248" t="str">
            <v>00038669</v>
          </cell>
          <cell r="B1248" t="str">
            <v>1990-025-00 IL RIVER WETLAND R</v>
          </cell>
        </row>
        <row r="1249">
          <cell r="A1249" t="str">
            <v>00037753</v>
          </cell>
          <cell r="B1249" t="str">
            <v>1990-044-00 IL STRM SURVEY HTC</v>
          </cell>
        </row>
        <row r="1250">
          <cell r="A1250" t="str">
            <v>00033496</v>
          </cell>
          <cell r="B1250" t="str">
            <v>1990-044-00 PL CDA FISHERIES</v>
          </cell>
        </row>
        <row r="1251">
          <cell r="A1251" t="str">
            <v>00037754</v>
          </cell>
          <cell r="B1251" t="str">
            <v>1990-044-01 IL LAKE CREEK LAND</v>
          </cell>
        </row>
        <row r="1252">
          <cell r="A1252" t="str">
            <v>00035662</v>
          </cell>
          <cell r="B1252" t="str">
            <v>1990-044-01 PD LAKE CR ACQUI</v>
          </cell>
        </row>
        <row r="1253">
          <cell r="A1253" t="str">
            <v>00090374</v>
          </cell>
          <cell r="B1253" t="str">
            <v>1990-044-01 PD LAKE CR LAND AC</v>
          </cell>
        </row>
        <row r="1254">
          <cell r="A1254" t="str">
            <v>00037756</v>
          </cell>
          <cell r="B1254" t="str">
            <v>1990-044-02 IL COEUR D'ALENE T</v>
          </cell>
        </row>
        <row r="1255">
          <cell r="A1255" t="str">
            <v>00035663</v>
          </cell>
          <cell r="B1255" t="str">
            <v>1990-044-02 PD CDA TROUT PROD</v>
          </cell>
        </row>
        <row r="1256">
          <cell r="A1256" t="str">
            <v>00082614</v>
          </cell>
          <cell r="B1256" t="str">
            <v>1990-052-00 PL PERFORMANCE/STO</v>
          </cell>
        </row>
        <row r="1257">
          <cell r="A1257" t="str">
            <v>00106259</v>
          </cell>
          <cell r="B1257" t="str">
            <v>1990-055-00 PL SUPPLEMENTATION</v>
          </cell>
        </row>
        <row r="1258">
          <cell r="A1258" t="str">
            <v>00078189</v>
          </cell>
          <cell r="B1258" t="str">
            <v>1990-077-00 PL NORTHERN PIKEMI</v>
          </cell>
        </row>
        <row r="1259">
          <cell r="A1259" t="str">
            <v>00078191</v>
          </cell>
          <cell r="B1259" t="str">
            <v>1990-078-00 PL EVALUATE PREDAT</v>
          </cell>
        </row>
        <row r="1260">
          <cell r="A1260" t="str">
            <v>00038075</v>
          </cell>
          <cell r="B1260" t="str">
            <v>1990-080-00 IL COLUMBIA BASIN</v>
          </cell>
        </row>
        <row r="1261">
          <cell r="A1261" t="str">
            <v>00075976</v>
          </cell>
          <cell r="B1261" t="str">
            <v>1990-080-00 IL COLUMBIA BASIN</v>
          </cell>
        </row>
        <row r="1262">
          <cell r="A1262" t="str">
            <v>00038248</v>
          </cell>
          <cell r="B1262" t="str">
            <v>1990-080-00 OM COLUMBIA BASIN</v>
          </cell>
        </row>
        <row r="1263">
          <cell r="A1263" t="str">
            <v>00031999</v>
          </cell>
          <cell r="B1263" t="str">
            <v>1990-080-01 PL PIT TAG PURCHAS</v>
          </cell>
        </row>
        <row r="1264">
          <cell r="A1264" t="str">
            <v>00037648</v>
          </cell>
          <cell r="B1264" t="str">
            <v>1990-092-00 PL WANAKET WL MITI</v>
          </cell>
        </row>
        <row r="1265">
          <cell r="A1265" t="str">
            <v>00038050</v>
          </cell>
          <cell r="B1265" t="str">
            <v>1990-093-00 IL GENETIC ANALYSE</v>
          </cell>
        </row>
        <row r="1266">
          <cell r="A1266" t="str">
            <v>00037043</v>
          </cell>
          <cell r="B1266" t="str">
            <v>1990-093-00 PL GENETIC ANALYSI</v>
          </cell>
        </row>
        <row r="1267">
          <cell r="A1267" t="str">
            <v>00038440</v>
          </cell>
          <cell r="B1267" t="str">
            <v>1991-019-01 IL HUNGRY HORSE MI</v>
          </cell>
        </row>
        <row r="1268">
          <cell r="A1268" t="str">
            <v>00035918</v>
          </cell>
          <cell r="B1268" t="str">
            <v>1991-019-01 PL HHR LAKE MONITO</v>
          </cell>
        </row>
        <row r="1269">
          <cell r="A1269" t="str">
            <v>00038443</v>
          </cell>
          <cell r="B1269" t="str">
            <v>1991-019-03 IL HUNGRY HORSE MI</v>
          </cell>
        </row>
        <row r="1270">
          <cell r="A1270" t="str">
            <v>00091132</v>
          </cell>
          <cell r="B1270" t="str">
            <v>1991-019-03 PL HUNGRY HORSE HA</v>
          </cell>
        </row>
        <row r="1271">
          <cell r="A1271" t="str">
            <v>00111061</v>
          </cell>
          <cell r="B1271" t="str">
            <v>1991-019-03 PL HUNGRY HORSE MI</v>
          </cell>
        </row>
        <row r="1272">
          <cell r="A1272" t="str">
            <v>00002311</v>
          </cell>
          <cell r="B1272" t="str">
            <v>1991-019-04 HHR MITIGATION</v>
          </cell>
        </row>
        <row r="1273">
          <cell r="A1273" t="str">
            <v>00038444</v>
          </cell>
          <cell r="B1273" t="str">
            <v>1991-019-04 IL HUNGRY HORSE MI</v>
          </cell>
        </row>
        <row r="1274">
          <cell r="A1274" t="str">
            <v>00032339</v>
          </cell>
          <cell r="B1274" t="str">
            <v>1991-019-04 PL HHR MITIGATION</v>
          </cell>
        </row>
        <row r="1275">
          <cell r="A1275" t="str">
            <v>00038432</v>
          </cell>
          <cell r="B1275" t="str">
            <v>1991-028-00 IL PIT TAG WILD</v>
          </cell>
        </row>
        <row r="1276">
          <cell r="A1276" t="str">
            <v>00084902</v>
          </cell>
          <cell r="B1276" t="str">
            <v>1991-028-00 PL  PIT TAGGING WI</v>
          </cell>
        </row>
        <row r="1277">
          <cell r="A1277" t="str">
            <v>00037842</v>
          </cell>
          <cell r="B1277" t="str">
            <v>1991-029-00 IL POST RELEASE</v>
          </cell>
        </row>
        <row r="1278">
          <cell r="A1278" t="str">
            <v>00082624</v>
          </cell>
          <cell r="B1278" t="str">
            <v>1991-029-00 PL POST-RELEASE AT</v>
          </cell>
        </row>
        <row r="1279">
          <cell r="A1279" t="str">
            <v>00033543</v>
          </cell>
          <cell r="B1279" t="str">
            <v>1991-046-00 PL SPOKANE TRIBAL</v>
          </cell>
        </row>
        <row r="1280">
          <cell r="A1280" t="str">
            <v>00074741</v>
          </cell>
          <cell r="B1280" t="str">
            <v>1991-047-00 PL SHERMAN CR HATC</v>
          </cell>
        </row>
        <row r="1281">
          <cell r="A1281" t="str">
            <v>00032419</v>
          </cell>
          <cell r="B1281" t="str">
            <v>1991-047-00 PL SHERMAN CREEK H</v>
          </cell>
        </row>
        <row r="1282">
          <cell r="A1282" t="str">
            <v>00038431</v>
          </cell>
          <cell r="B1282" t="str">
            <v>1991-051-00 IL M&amp;E STATISTICAL</v>
          </cell>
        </row>
        <row r="1283">
          <cell r="A1283" t="str">
            <v>00038871</v>
          </cell>
          <cell r="B1283" t="str">
            <v>1991-051-00 PL M&amp;E STATISTICAL</v>
          </cell>
        </row>
        <row r="1284">
          <cell r="A1284" t="str">
            <v>00037767</v>
          </cell>
          <cell r="B1284" t="str">
            <v>1991-055-00 PL NATURAL REARING</v>
          </cell>
        </row>
        <row r="1285">
          <cell r="A1285" t="str">
            <v>00038318</v>
          </cell>
          <cell r="B1285" t="str">
            <v>1991-057-00 IL YAKIMA PHASE 2</v>
          </cell>
        </row>
        <row r="1286">
          <cell r="A1286" t="str">
            <v>00079100</v>
          </cell>
          <cell r="B1286" t="str">
            <v>1991-057-00 PL YAKIMA PHASE 2</v>
          </cell>
        </row>
        <row r="1287">
          <cell r="A1287" t="str">
            <v>00036328</v>
          </cell>
          <cell r="B1287" t="str">
            <v>1991-060-00 PL KALISPELL PEND</v>
          </cell>
        </row>
        <row r="1288">
          <cell r="A1288" t="str">
            <v>00033553</v>
          </cell>
          <cell r="B1288" t="str">
            <v>1991-061-00 PL SWANSON LAKES</v>
          </cell>
        </row>
        <row r="1289">
          <cell r="A1289" t="str">
            <v>00084694</v>
          </cell>
          <cell r="B1289" t="str">
            <v>1991-062-00 PL SPOKANE TRIBE</v>
          </cell>
        </row>
        <row r="1290">
          <cell r="A1290" t="str">
            <v>00036953</v>
          </cell>
          <cell r="B1290" t="str">
            <v>1991-071-00  PL SOCKEYE SALMON</v>
          </cell>
        </row>
        <row r="1291">
          <cell r="A1291" t="str">
            <v>00083823</v>
          </cell>
          <cell r="B1291" t="str">
            <v>1991-072-00 PL REDFISH LAKE SO</v>
          </cell>
        </row>
        <row r="1292">
          <cell r="A1292" t="str">
            <v>00038691</v>
          </cell>
          <cell r="B1292" t="str">
            <v>1991-073-00 IL IDAHO NAT PRODU</v>
          </cell>
        </row>
        <row r="1293">
          <cell r="A1293" t="str">
            <v>00089003</v>
          </cell>
          <cell r="B1293" t="str">
            <v>1991-073-00 PL ID NATURAL PROD</v>
          </cell>
        </row>
        <row r="1294">
          <cell r="A1294" t="str">
            <v>00038319</v>
          </cell>
          <cell r="B1294" t="str">
            <v>1991-075-00 IL YAKIMA PHASE LI</v>
          </cell>
        </row>
        <row r="1295">
          <cell r="A1295" t="str">
            <v>00038600</v>
          </cell>
          <cell r="B1295" t="str">
            <v>1991-075-00 PL YAKIMA PH2 SCRE</v>
          </cell>
        </row>
        <row r="1296">
          <cell r="A1296" t="str">
            <v>00079105</v>
          </cell>
          <cell r="B1296" t="str">
            <v>1991-075-00 PL YAKIMA PHASE 2</v>
          </cell>
        </row>
        <row r="1297">
          <cell r="A1297" t="str">
            <v>00082913</v>
          </cell>
          <cell r="B1297" t="str">
            <v>1991-075-03 PL YAKIMA SC CONST</v>
          </cell>
        </row>
        <row r="1298">
          <cell r="A1298" t="str">
            <v>00109733</v>
          </cell>
          <cell r="B1298" t="str">
            <v>1991-075-04 PL SOUTH NACHES FI</v>
          </cell>
        </row>
        <row r="1299">
          <cell r="A1299" t="str">
            <v>00038678</v>
          </cell>
          <cell r="B1299" t="str">
            <v>1991-078-00 IL BURLINGTON BOTT</v>
          </cell>
        </row>
        <row r="1300">
          <cell r="A1300" t="str">
            <v>00082554</v>
          </cell>
          <cell r="B1300" t="str">
            <v>1991-078-00 PL BURLINGTON BOTT</v>
          </cell>
        </row>
        <row r="1301">
          <cell r="A1301" t="str">
            <v>00032335</v>
          </cell>
          <cell r="B1301" t="str">
            <v>199101903 PL HHR MITIGATION-HA</v>
          </cell>
        </row>
        <row r="1302">
          <cell r="A1302" t="str">
            <v>00038913</v>
          </cell>
          <cell r="B1302" t="str">
            <v>199107500 YAKIMA PHASE II FISH</v>
          </cell>
        </row>
        <row r="1303">
          <cell r="A1303" t="str">
            <v>00038320</v>
          </cell>
          <cell r="B1303" t="str">
            <v>1992-009-00 IL YAKIMA SCREENS</v>
          </cell>
        </row>
        <row r="1304">
          <cell r="A1304" t="str">
            <v>00038912</v>
          </cell>
          <cell r="B1304" t="str">
            <v>1992-009-00 PL O&amp;M YAKIMA PHAS</v>
          </cell>
        </row>
        <row r="1305">
          <cell r="A1305" t="str">
            <v>00079106</v>
          </cell>
          <cell r="B1305" t="str">
            <v>1992-009-00 PL YAKIMA PHA2 SCR</v>
          </cell>
        </row>
        <row r="1306">
          <cell r="A1306" t="str">
            <v>00038390</v>
          </cell>
          <cell r="B1306" t="str">
            <v>1992-010-00 IL HABITAT IMPRVMT</v>
          </cell>
        </row>
        <row r="1307">
          <cell r="A1307" t="str">
            <v>00084140</v>
          </cell>
          <cell r="B1307" t="str">
            <v>1992-010-00 PL FT HALL BOTTOMS</v>
          </cell>
        </row>
        <row r="1308">
          <cell r="A1308" t="str">
            <v>00091143</v>
          </cell>
          <cell r="B1308" t="str">
            <v>1992-010-00 PL FT HALL BOTTOMS</v>
          </cell>
        </row>
        <row r="1309">
          <cell r="A1309" t="str">
            <v>00089004</v>
          </cell>
          <cell r="B1309" t="str">
            <v>1992-022-00 PL PHYSIO ASSESSME</v>
          </cell>
        </row>
        <row r="1310">
          <cell r="A1310" t="str">
            <v>00113902</v>
          </cell>
          <cell r="B1310" t="str">
            <v>1992-024-00 PL ENHANCED COLUMB</v>
          </cell>
        </row>
        <row r="1311">
          <cell r="A1311" t="str">
            <v>00037755</v>
          </cell>
          <cell r="B1311" t="str">
            <v>1992-024-09 IL LAW ENFORCEMENT</v>
          </cell>
        </row>
        <row r="1312">
          <cell r="A1312" t="str">
            <v>00038836</v>
          </cell>
          <cell r="B1312" t="str">
            <v>1992-026-01 PL GRAND RONDE MO</v>
          </cell>
        </row>
        <row r="1313">
          <cell r="A1313" t="str">
            <v>00087608</v>
          </cell>
          <cell r="B1313" t="str">
            <v>1992-026-01 PL GRANDE RONDE MO</v>
          </cell>
        </row>
        <row r="1314">
          <cell r="A1314" t="str">
            <v>00076500</v>
          </cell>
          <cell r="B1314" t="str">
            <v>1992-026-03 PL MODEL WATERSHED</v>
          </cell>
        </row>
        <row r="1315">
          <cell r="A1315" t="str">
            <v>00036527</v>
          </cell>
          <cell r="B1315" t="str">
            <v>1992-026-04 PL GRANDE RONDE</v>
          </cell>
        </row>
        <row r="1316">
          <cell r="A1316" t="str">
            <v>00037944</v>
          </cell>
          <cell r="B1316" t="str">
            <v>1992-040-00 IL REDFISH LAKE SO</v>
          </cell>
        </row>
        <row r="1317">
          <cell r="A1317" t="str">
            <v>00037038</v>
          </cell>
          <cell r="B1317" t="str">
            <v>1992-040-00 PL SOCKEYE CAPTIVE</v>
          </cell>
        </row>
        <row r="1318">
          <cell r="A1318" t="str">
            <v>00074740</v>
          </cell>
          <cell r="B1318" t="str">
            <v>1992-048-00 PL HELLSGATE WINTE</v>
          </cell>
        </row>
        <row r="1319">
          <cell r="A1319" t="str">
            <v>00037779</v>
          </cell>
          <cell r="B1319" t="str">
            <v>1992-059-00 IL AMAZON BASIN/EU</v>
          </cell>
        </row>
        <row r="1320">
          <cell r="A1320" t="str">
            <v>00033572</v>
          </cell>
          <cell r="B1320" t="str">
            <v>1992-059-00 PL AMAZON/WILL. TN</v>
          </cell>
        </row>
        <row r="1321">
          <cell r="A1321" t="str">
            <v>00037720</v>
          </cell>
          <cell r="B1321" t="str">
            <v>1992-061-00 IL PEND ORIELLE WE</v>
          </cell>
        </row>
        <row r="1322">
          <cell r="A1322" t="str">
            <v>00002349</v>
          </cell>
          <cell r="B1322" t="str">
            <v>1992-061-00 PL WETLAND IDF&amp;G 1</v>
          </cell>
        </row>
        <row r="1323">
          <cell r="A1323" t="str">
            <v>00035667</v>
          </cell>
          <cell r="B1323" t="str">
            <v>1992-061-02 PL ALBENI FALLS WL</v>
          </cell>
        </row>
        <row r="1324">
          <cell r="A1324" t="str">
            <v>00107774</v>
          </cell>
          <cell r="B1324" t="str">
            <v>1992-061-03 PL PEND OREILLE WI</v>
          </cell>
        </row>
        <row r="1325">
          <cell r="A1325" t="str">
            <v>00104511</v>
          </cell>
          <cell r="B1325" t="str">
            <v>1992-061-05 PL ALBENI  FALLS</v>
          </cell>
        </row>
        <row r="1326">
          <cell r="A1326" t="str">
            <v>00104915</v>
          </cell>
          <cell r="B1326" t="str">
            <v>1992-061-06 PL ALBENI FALLS WL</v>
          </cell>
        </row>
        <row r="1327">
          <cell r="A1327" t="str">
            <v>00090710</v>
          </cell>
          <cell r="B1327" t="str">
            <v>1992-062-00 PL LOWER YAKIMA VA</v>
          </cell>
        </row>
        <row r="1328">
          <cell r="A1328" t="str">
            <v>00089198</v>
          </cell>
          <cell r="B1328" t="str">
            <v>1992-068-00 PL WILLAMETTE BASI</v>
          </cell>
        </row>
        <row r="1329">
          <cell r="A1329" t="str">
            <v>00097254</v>
          </cell>
          <cell r="B1329" t="str">
            <v>1992-073-00 CL AUTOMATED FISH</v>
          </cell>
        </row>
        <row r="1330">
          <cell r="A1330" t="str">
            <v>00038430</v>
          </cell>
          <cell r="B1330" t="str">
            <v>1993-029-00 IL SURVIVAL EST</v>
          </cell>
        </row>
        <row r="1331">
          <cell r="A1331" t="str">
            <v>00082720</v>
          </cell>
          <cell r="B1331" t="str">
            <v>1993-029-00 PL SURVIVAL EST-PA</v>
          </cell>
        </row>
        <row r="1332">
          <cell r="A1332" t="str">
            <v>00077356</v>
          </cell>
          <cell r="B1332" t="str">
            <v>1993-035-01 PL RED RIVER RESTO</v>
          </cell>
        </row>
        <row r="1333">
          <cell r="A1333" t="str">
            <v>00091406</v>
          </cell>
          <cell r="B1333" t="str">
            <v>1993-036-00 PL HAYSFORK GLORY</v>
          </cell>
        </row>
        <row r="1334">
          <cell r="A1334" t="str">
            <v>00033578</v>
          </cell>
          <cell r="B1334" t="str">
            <v>1993-037-01 PL TECH. ASSISTANC</v>
          </cell>
        </row>
        <row r="1335">
          <cell r="A1335" t="str">
            <v>00105277</v>
          </cell>
          <cell r="B1335" t="str">
            <v>1993-038-00 PL N FK. JOHN DAY</v>
          </cell>
        </row>
        <row r="1336">
          <cell r="A1336" t="str">
            <v>00038677</v>
          </cell>
          <cell r="B1336" t="str">
            <v>1993-040-00 IL FIFTEENMILE CRK</v>
          </cell>
        </row>
        <row r="1337">
          <cell r="A1337" t="str">
            <v>00083854</v>
          </cell>
          <cell r="B1337" t="str">
            <v>1993-040-00 PL FIFTEENMILE CRK</v>
          </cell>
        </row>
        <row r="1338">
          <cell r="A1338" t="str">
            <v>00099455</v>
          </cell>
          <cell r="B1338" t="str">
            <v>1993-040-01 PL 15 MILE CRK STE</v>
          </cell>
        </row>
        <row r="1339">
          <cell r="A1339" t="str">
            <v>00037945</v>
          </cell>
          <cell r="B1339" t="str">
            <v>1993-056-00 IL DEMONSTRATION</v>
          </cell>
        </row>
        <row r="1340">
          <cell r="A1340" t="str">
            <v>00082133</v>
          </cell>
          <cell r="B1340" t="str">
            <v>1993-056-00 PL DEMONSTR OF CAP</v>
          </cell>
        </row>
        <row r="1341">
          <cell r="A1341" t="str">
            <v>00082623</v>
          </cell>
          <cell r="B1341" t="str">
            <v>1993-056-00 PL DEMONSTR OF CAP</v>
          </cell>
        </row>
        <row r="1342">
          <cell r="A1342" t="str">
            <v>00032126</v>
          </cell>
          <cell r="B1342" t="str">
            <v>1993-060-00 PL SELECT AREA FIS</v>
          </cell>
        </row>
        <row r="1343">
          <cell r="A1343" t="str">
            <v>00032127</v>
          </cell>
          <cell r="B1343" t="str">
            <v>1993-060-01 PL SELECT AREA FIS</v>
          </cell>
        </row>
        <row r="1344">
          <cell r="A1344" t="str">
            <v>00032125</v>
          </cell>
          <cell r="B1344" t="str">
            <v>1993-060-02 PL SELECT AREA FIS</v>
          </cell>
        </row>
        <row r="1345">
          <cell r="A1345" t="str">
            <v>00083495</v>
          </cell>
          <cell r="B1345" t="str">
            <v>1993-062-00 PL UPPER SALMON</v>
          </cell>
        </row>
        <row r="1346">
          <cell r="A1346" t="str">
            <v>00036429</v>
          </cell>
          <cell r="B1346" t="str">
            <v>1993-062-00 PL UPPER SALMON R</v>
          </cell>
        </row>
        <row r="1347">
          <cell r="A1347" t="str">
            <v>00037106</v>
          </cell>
          <cell r="B1347" t="str">
            <v>1993-066-00 PL OREGON FISH SCR</v>
          </cell>
        </row>
        <row r="1348">
          <cell r="A1348" t="str">
            <v>00037859</v>
          </cell>
          <cell r="B1348" t="str">
            <v>1994-015-00 IL IDAHO FISH SCRE</v>
          </cell>
        </row>
        <row r="1349">
          <cell r="A1349" t="str">
            <v>00083477</v>
          </cell>
          <cell r="B1349" t="str">
            <v>1994-015-00 PL UPPER SALMON R</v>
          </cell>
        </row>
        <row r="1350">
          <cell r="A1350" t="str">
            <v>00036433</v>
          </cell>
          <cell r="B1350" t="str">
            <v>1994-017-00 PL UPPER SALMON</v>
          </cell>
        </row>
        <row r="1351">
          <cell r="A1351" t="str">
            <v>00036532</v>
          </cell>
          <cell r="B1351" t="str">
            <v>1994-018-00 PL PATAHA WATER</v>
          </cell>
        </row>
        <row r="1352">
          <cell r="A1352" t="str">
            <v>00082156</v>
          </cell>
          <cell r="B1352" t="str">
            <v>1994-018-05 PL IMPLEMENT ASOTI</v>
          </cell>
        </row>
        <row r="1353">
          <cell r="A1353" t="str">
            <v>00038598</v>
          </cell>
          <cell r="B1353" t="str">
            <v>1994-018-06 PL TUCANNON MODEL</v>
          </cell>
        </row>
        <row r="1354">
          <cell r="A1354" t="str">
            <v>00037839</v>
          </cell>
          <cell r="B1354" t="str">
            <v>1994-026-00 IL PACIFIC LAMPREY</v>
          </cell>
        </row>
        <row r="1355">
          <cell r="A1355" t="str">
            <v>00075882</v>
          </cell>
          <cell r="B1355" t="str">
            <v>1994-026-00 PL LAMPREY RESEARC</v>
          </cell>
        </row>
        <row r="1356">
          <cell r="A1356" t="str">
            <v>00037709</v>
          </cell>
          <cell r="B1356" t="str">
            <v>1994-033-00 IL FISH PASSAGE CE</v>
          </cell>
        </row>
        <row r="1357">
          <cell r="A1357" t="str">
            <v>00037194</v>
          </cell>
          <cell r="B1357" t="str">
            <v>1994-033-00 PL FISH PASSAGE CE</v>
          </cell>
        </row>
        <row r="1358">
          <cell r="A1358" t="str">
            <v>00037843</v>
          </cell>
          <cell r="B1358" t="str">
            <v>1994-034-00 IL UPPER CLEARWATE</v>
          </cell>
        </row>
        <row r="1359">
          <cell r="A1359" t="str">
            <v>00036166</v>
          </cell>
          <cell r="B1359" t="str">
            <v>1994-034-00 PL ASSESSING SUMME</v>
          </cell>
        </row>
        <row r="1360">
          <cell r="A1360" t="str">
            <v>00036792</v>
          </cell>
          <cell r="B1360" t="str">
            <v>1994-039-00 PL WALLOWA COUNTY</v>
          </cell>
        </row>
        <row r="1361">
          <cell r="A1361" t="str">
            <v>00087671</v>
          </cell>
          <cell r="B1361" t="str">
            <v>1994-042-00 PL TROUT CREEK OP</v>
          </cell>
        </row>
        <row r="1362">
          <cell r="A1362" t="str">
            <v>00037797</v>
          </cell>
          <cell r="B1362" t="str">
            <v>1994-043-00 IL LAKE ROOSEVELT</v>
          </cell>
        </row>
        <row r="1363">
          <cell r="A1363" t="str">
            <v>00033566</v>
          </cell>
          <cell r="B1363" t="str">
            <v>1994-043-00 PL SPOKANE DATA CO</v>
          </cell>
        </row>
        <row r="1364">
          <cell r="A1364" t="str">
            <v>00103065</v>
          </cell>
          <cell r="B1364" t="str">
            <v>1994-044-00 PL SAGEBRUSH FLAT</v>
          </cell>
        </row>
        <row r="1365">
          <cell r="A1365" t="str">
            <v>00033552</v>
          </cell>
          <cell r="B1365" t="str">
            <v>1994-047-00 PL PEND OREILLE</v>
          </cell>
        </row>
        <row r="1366">
          <cell r="A1366" t="str">
            <v>00037798</v>
          </cell>
          <cell r="B1366" t="str">
            <v>1994-049-00 IL KOOTENAI RIVER</v>
          </cell>
        </row>
        <row r="1367">
          <cell r="A1367" t="str">
            <v>00033557</v>
          </cell>
          <cell r="B1367" t="str">
            <v>1994-049-00 PL CHARLIE KOOTENA</v>
          </cell>
        </row>
        <row r="1368">
          <cell r="A1368" t="str">
            <v>00089479</v>
          </cell>
          <cell r="B1368" t="str">
            <v>1994-050-00 PL SALMON RIVER O</v>
          </cell>
        </row>
        <row r="1369">
          <cell r="A1369" t="str">
            <v>00038441</v>
          </cell>
          <cell r="B1369" t="str">
            <v>1994-053-00 IL BULL TROUT ASSE</v>
          </cell>
        </row>
        <row r="1370">
          <cell r="A1370" t="str">
            <v>00032336</v>
          </cell>
          <cell r="B1370" t="str">
            <v>1994-053-00 PL WILLAMETTE BULL</v>
          </cell>
        </row>
        <row r="1371">
          <cell r="A1371" t="str">
            <v>00038442</v>
          </cell>
          <cell r="B1371" t="str">
            <v>1994-054-00 IL BULL TROUT LIFE</v>
          </cell>
        </row>
        <row r="1372">
          <cell r="A1372" t="str">
            <v>00032340</v>
          </cell>
          <cell r="B1372" t="str">
            <v>1994-054-00 PL NEOR BULL TROUT</v>
          </cell>
        </row>
        <row r="1373">
          <cell r="A1373" t="str">
            <v>00082763</v>
          </cell>
          <cell r="B1373" t="str">
            <v>1994-059-00 PL YAKIMA BASIN EN</v>
          </cell>
        </row>
        <row r="1374">
          <cell r="A1374" t="str">
            <v>00037806</v>
          </cell>
          <cell r="B1374" t="str">
            <v>1994-069-00 IL SPAWNING HABITA</v>
          </cell>
        </row>
        <row r="1375">
          <cell r="A1375" t="str">
            <v>00032350</v>
          </cell>
          <cell r="B1375" t="str">
            <v>1994-069-00 PL SPAWNING HABITA</v>
          </cell>
        </row>
        <row r="1376">
          <cell r="A1376" t="str">
            <v>00084762</v>
          </cell>
          <cell r="B1376" t="str">
            <v>1995 027-00 PL LAKE ROOS. STU</v>
          </cell>
        </row>
        <row r="1377">
          <cell r="A1377" t="str">
            <v>00038445</v>
          </cell>
          <cell r="B1377" t="str">
            <v>1995-001-00 IL KALISPEL TRIBE</v>
          </cell>
        </row>
        <row r="1378">
          <cell r="A1378" t="str">
            <v>00081409</v>
          </cell>
          <cell r="B1378" t="str">
            <v>1995-001-00 PL HABITAT IMPROVE</v>
          </cell>
        </row>
        <row r="1379">
          <cell r="A1379" t="str">
            <v>00032346</v>
          </cell>
          <cell r="B1379" t="str">
            <v>1995-001-02 PL BASS O/M - KAL</v>
          </cell>
        </row>
        <row r="1380">
          <cell r="A1380" t="str">
            <v>00105185</v>
          </cell>
          <cell r="B1380" t="str">
            <v>1995-001-02 PL KALISPEL HATCHE</v>
          </cell>
        </row>
        <row r="1381">
          <cell r="A1381" t="str">
            <v>00107252</v>
          </cell>
          <cell r="B1381" t="str">
            <v>1995-001-02 PL KALISPEL POND M</v>
          </cell>
        </row>
        <row r="1382">
          <cell r="A1382" t="str">
            <v>00108328</v>
          </cell>
          <cell r="B1382" t="str">
            <v>1995-001-02PL KALISPEL BASS HA</v>
          </cell>
        </row>
        <row r="1383">
          <cell r="A1383" t="str">
            <v>00091135</v>
          </cell>
          <cell r="B1383" t="str">
            <v>1995-001-03 PL KALISPEL RESIDE</v>
          </cell>
        </row>
        <row r="1384">
          <cell r="A1384" t="str">
            <v>00038446</v>
          </cell>
          <cell r="B1384" t="str">
            <v>1995-004-00 IL LIBBY RESERVOIR</v>
          </cell>
        </row>
        <row r="1385">
          <cell r="A1385" t="str">
            <v>00091136</v>
          </cell>
          <cell r="B1385" t="str">
            <v>1995-004-00 PL LIBBY MITIGATIO</v>
          </cell>
        </row>
        <row r="1386">
          <cell r="A1386" t="str">
            <v>00038447</v>
          </cell>
          <cell r="B1386" t="str">
            <v>1995-006-00 IL COMPREHENSIVE</v>
          </cell>
        </row>
        <row r="1387">
          <cell r="A1387" t="str">
            <v>00091147</v>
          </cell>
          <cell r="B1387" t="str">
            <v>1995-006-00 PL COMPREHENSIVE</v>
          </cell>
        </row>
        <row r="1388">
          <cell r="A1388" t="str">
            <v>00037769</v>
          </cell>
          <cell r="B1388" t="str">
            <v>1995-007-00 IL HOOD RIVER PROD</v>
          </cell>
        </row>
        <row r="1389">
          <cell r="A1389" t="str">
            <v>00033554</v>
          </cell>
          <cell r="B1389" t="str">
            <v>1995-009-00 PL LAKE ROOSEVELT</v>
          </cell>
        </row>
        <row r="1390">
          <cell r="A1390" t="str">
            <v>00078604</v>
          </cell>
          <cell r="B1390" t="str">
            <v>1995-011-00 PL CF. JO. KOK. EN</v>
          </cell>
        </row>
        <row r="1391">
          <cell r="A1391" t="str">
            <v>00078654</v>
          </cell>
          <cell r="B1391" t="str">
            <v>1995-011-01 PL HYDROACOUSTIC A</v>
          </cell>
        </row>
        <row r="1392">
          <cell r="A1392" t="str">
            <v>00081721</v>
          </cell>
          <cell r="B1392" t="str">
            <v>1995-011-02 PL 3-D ACOUSTIC TE</v>
          </cell>
        </row>
        <row r="1393">
          <cell r="A1393" t="str">
            <v>00089872</v>
          </cell>
          <cell r="B1393" t="str">
            <v>1995-013-00 PL NEZ PERCE TROUT</v>
          </cell>
        </row>
        <row r="1394">
          <cell r="A1394" t="str">
            <v>00091206</v>
          </cell>
          <cell r="B1394" t="str">
            <v>1995-025-00 PL FLATHEAD IFIM</v>
          </cell>
        </row>
        <row r="1395">
          <cell r="A1395" t="str">
            <v>00038448</v>
          </cell>
          <cell r="B1395" t="str">
            <v>1995-028-00 IL ASSESS OF FIS</v>
          </cell>
        </row>
        <row r="1396">
          <cell r="A1396" t="str">
            <v>00032440</v>
          </cell>
          <cell r="B1396" t="str">
            <v>1995-028-00 PL MOSES LAKE FISH</v>
          </cell>
        </row>
        <row r="1397">
          <cell r="A1397" t="str">
            <v>00091127</v>
          </cell>
          <cell r="B1397" t="str">
            <v>1995-028-00 PL MOSES LK FISH</v>
          </cell>
        </row>
        <row r="1398">
          <cell r="A1398" t="str">
            <v>00095133</v>
          </cell>
          <cell r="B1398" t="str">
            <v>1995-033-00 PL O&amp;M YAKIMA PH I</v>
          </cell>
        </row>
        <row r="1399">
          <cell r="A1399" t="str">
            <v>00079104</v>
          </cell>
          <cell r="B1399" t="str">
            <v>1995-033-00 PL YAKIMA PH2 FISH</v>
          </cell>
        </row>
        <row r="1400">
          <cell r="A1400" t="str">
            <v>00002964</v>
          </cell>
          <cell r="B1400" t="str">
            <v>1995-056-00 PL LADD MARSH</v>
          </cell>
        </row>
        <row r="1401">
          <cell r="A1401" t="str">
            <v>00038462</v>
          </cell>
          <cell r="B1401" t="str">
            <v>1995-057-00 PL PALISADES WL</v>
          </cell>
        </row>
        <row r="1402">
          <cell r="A1402" t="str">
            <v>00078602</v>
          </cell>
          <cell r="B1402" t="str">
            <v>1995-057-00 PL S.IDAHO WILDLIF</v>
          </cell>
        </row>
        <row r="1403">
          <cell r="A1403" t="str">
            <v>00036435</v>
          </cell>
          <cell r="B1403" t="str">
            <v>1995-057-00 PL SOUTHERN ID WL</v>
          </cell>
        </row>
        <row r="1404">
          <cell r="A1404" t="str">
            <v>00090821</v>
          </cell>
          <cell r="B1404" t="str">
            <v>1995-060-01 PL UMATILLA R RIPA</v>
          </cell>
        </row>
        <row r="1405">
          <cell r="A1405" t="str">
            <v>00104873</v>
          </cell>
          <cell r="B1405" t="str">
            <v>1995-063-01 PL YKFP/M&amp;E CHANDL</v>
          </cell>
        </row>
        <row r="1406">
          <cell r="A1406" t="str">
            <v>00037557</v>
          </cell>
          <cell r="B1406" t="str">
            <v>1995-063-25 PL YAKIMA/KLICKITA</v>
          </cell>
        </row>
        <row r="1407">
          <cell r="A1407" t="str">
            <v>00088494</v>
          </cell>
          <cell r="B1407" t="str">
            <v>1995-063-35 PL YKFP/KLICKITAT</v>
          </cell>
        </row>
        <row r="1408">
          <cell r="A1408" t="str">
            <v>00105876</v>
          </cell>
          <cell r="B1408" t="str">
            <v>1995-064-24 PL WDFW/YKFP SUPPL</v>
          </cell>
        </row>
        <row r="1409">
          <cell r="A1409" t="str">
            <v>00078908</v>
          </cell>
          <cell r="B1409" t="str">
            <v>1995-064-24 YKFP/WDFW SUPPLEME</v>
          </cell>
        </row>
        <row r="1410">
          <cell r="A1410" t="str">
            <v>00037844</v>
          </cell>
          <cell r="B1410" t="str">
            <v>1995-064-25 IL POLICY/TECHNICA</v>
          </cell>
        </row>
        <row r="1411">
          <cell r="A1411" t="str">
            <v>00037563</v>
          </cell>
          <cell r="B1411" t="str">
            <v>1995-064-25 PL YKFP/WDFW POLIC</v>
          </cell>
        </row>
        <row r="1412">
          <cell r="A1412" t="str">
            <v>00090687</v>
          </cell>
          <cell r="B1412" t="str">
            <v>1995-067-00 PL COLVILLE TRIBE</v>
          </cell>
        </row>
        <row r="1413">
          <cell r="A1413" t="str">
            <v>00084384</v>
          </cell>
          <cell r="B1413" t="str">
            <v>1995-068-00 PL KLICKITAT PASS</v>
          </cell>
        </row>
        <row r="1414">
          <cell r="A1414" t="str">
            <v>00032367</v>
          </cell>
          <cell r="B1414" t="str">
            <v>199500400 PL LIBBY MITIGATION</v>
          </cell>
        </row>
        <row r="1415">
          <cell r="A1415" t="str">
            <v>00032526</v>
          </cell>
          <cell r="B1415" t="str">
            <v>1996-005-00 PL CBFWF ISAB</v>
          </cell>
        </row>
        <row r="1416">
          <cell r="A1416" t="str">
            <v>00036632</v>
          </cell>
          <cell r="B1416" t="str">
            <v>1996-007-00 PL UPPER SALMON</v>
          </cell>
        </row>
        <row r="1417">
          <cell r="A1417" t="str">
            <v>00091150</v>
          </cell>
          <cell r="B1417" t="str">
            <v>1996-007-00 PL UPPER SALMON RI</v>
          </cell>
        </row>
        <row r="1418">
          <cell r="A1418" t="str">
            <v>00075286</v>
          </cell>
          <cell r="B1418" t="str">
            <v>1996-011-00 PL HOFER DAM LADDE</v>
          </cell>
        </row>
        <row r="1419">
          <cell r="A1419" t="str">
            <v>00081884</v>
          </cell>
          <cell r="B1419" t="str">
            <v>1996-011-00 PL JUV SCREENS TRA</v>
          </cell>
        </row>
        <row r="1420">
          <cell r="A1420" t="str">
            <v>00075063</v>
          </cell>
          <cell r="B1420" t="str">
            <v>1996-011-00 PL MILL CREEK FISH</v>
          </cell>
        </row>
        <row r="1421">
          <cell r="A1421" t="str">
            <v>00076220</v>
          </cell>
          <cell r="B1421" t="str">
            <v>1996-011-00 PL WALLA WALLA PAS</v>
          </cell>
        </row>
        <row r="1422">
          <cell r="A1422" t="str">
            <v>00081747</v>
          </cell>
          <cell r="B1422" t="str">
            <v>1996-011-00 PL WALLA WALLA PAS</v>
          </cell>
        </row>
        <row r="1423">
          <cell r="A1423" t="str">
            <v>00036925</v>
          </cell>
          <cell r="B1423" t="str">
            <v>1996-011-00 PL WALLA WALLA SCR</v>
          </cell>
        </row>
        <row r="1424">
          <cell r="A1424" t="str">
            <v>00076049</v>
          </cell>
          <cell r="B1424" t="str">
            <v>1996-011-00 PL WALLA WALLA SCR</v>
          </cell>
        </row>
        <row r="1425">
          <cell r="A1425" t="str">
            <v>00090699</v>
          </cell>
          <cell r="B1425" t="str">
            <v>1996-011-01 PL LITTLE WW SCREE</v>
          </cell>
        </row>
        <row r="1426">
          <cell r="A1426" t="str">
            <v>00037107</v>
          </cell>
          <cell r="B1426" t="str">
            <v>1996-011-02 PL GARDEN CITY/LOW</v>
          </cell>
        </row>
        <row r="1427">
          <cell r="A1427" t="str">
            <v>00112280</v>
          </cell>
          <cell r="B1427" t="str">
            <v>1996-017-00 PL BioAnalyst Supp</v>
          </cell>
        </row>
        <row r="1428">
          <cell r="A1428" t="str">
            <v>00032381</v>
          </cell>
          <cell r="B1428" t="str">
            <v>1996-019-00 SECOND TIER DATA</v>
          </cell>
        </row>
        <row r="1429">
          <cell r="A1429" t="str">
            <v>00038315</v>
          </cell>
          <cell r="B1429" t="str">
            <v>1996-020-00 IL PIT TAGGING SPR</v>
          </cell>
        </row>
        <row r="1430">
          <cell r="A1430" t="str">
            <v>00037711</v>
          </cell>
          <cell r="B1430" t="str">
            <v>1996-020-00 PL  PIT TAGGING SP</v>
          </cell>
        </row>
        <row r="1431">
          <cell r="A1431" t="str">
            <v>00039101</v>
          </cell>
          <cell r="B1431" t="str">
            <v>1996-020-00 PL  PIT TAGGING SP</v>
          </cell>
        </row>
        <row r="1432">
          <cell r="A1432" t="str">
            <v>00078192</v>
          </cell>
          <cell r="B1432" t="str">
            <v>1996-021-00 PL GAS BUBBLE DISE</v>
          </cell>
        </row>
        <row r="1433">
          <cell r="A1433" t="str">
            <v>00100432</v>
          </cell>
          <cell r="B1433" t="str">
            <v>1996-032-01 PL K-BASIN FALL CH</v>
          </cell>
        </row>
        <row r="1434">
          <cell r="A1434" t="str">
            <v>00100433</v>
          </cell>
          <cell r="B1434" t="str">
            <v>1996-032-02 PL K-BASIN MASTER</v>
          </cell>
        </row>
        <row r="1435">
          <cell r="A1435" t="str">
            <v>00078261</v>
          </cell>
          <cell r="B1435" t="str">
            <v>1996-033-27 YAKIMA COHO/FALL C</v>
          </cell>
        </row>
        <row r="1436">
          <cell r="A1436" t="str">
            <v>00078917</v>
          </cell>
          <cell r="B1436" t="str">
            <v>1996-033-30  YKFP-LOWER YAKIMA</v>
          </cell>
        </row>
        <row r="1437">
          <cell r="A1437" t="str">
            <v>00090338</v>
          </cell>
          <cell r="B1437" t="str">
            <v>1996-033-30 PL - YKFP O&amp;M YAKI</v>
          </cell>
        </row>
        <row r="1438">
          <cell r="A1438" t="str">
            <v>00074699</v>
          </cell>
          <cell r="B1438" t="str">
            <v>1996-034-01 PL METHOW VLY IR</v>
          </cell>
        </row>
        <row r="1439">
          <cell r="A1439" t="str">
            <v>00075137</v>
          </cell>
          <cell r="B1439" t="str">
            <v>1996-034-01 PL METHOW VLY IR</v>
          </cell>
        </row>
        <row r="1440">
          <cell r="A1440" t="str">
            <v>00090769</v>
          </cell>
          <cell r="B1440" t="str">
            <v>1996-035-00 PL YAKIMA WS RESTO</v>
          </cell>
        </row>
        <row r="1441">
          <cell r="A1441" t="str">
            <v>00095128</v>
          </cell>
          <cell r="B1441" t="str">
            <v>1996-035-01 PL SATUS CREEK WAT</v>
          </cell>
        </row>
        <row r="1442">
          <cell r="A1442" t="str">
            <v>00036693</v>
          </cell>
          <cell r="B1442" t="str">
            <v>1996-040-00 PL MID COLUMBIA CO</v>
          </cell>
        </row>
        <row r="1443">
          <cell r="A1443" t="str">
            <v>00098651</v>
          </cell>
          <cell r="B1443" t="str">
            <v>1996-040-05 PL BIRDHOUSES FOR</v>
          </cell>
        </row>
        <row r="1444">
          <cell r="A1444" t="str">
            <v>00038360</v>
          </cell>
          <cell r="B1444" t="str">
            <v>1996-042-00 IL OKANOGAN FOCUS</v>
          </cell>
        </row>
        <row r="1445">
          <cell r="A1445" t="str">
            <v>00089606</v>
          </cell>
          <cell r="B1445" t="str">
            <v>1996-042-00 PL OKANOGAN RIVER</v>
          </cell>
        </row>
        <row r="1446">
          <cell r="A1446" t="str">
            <v>00002496</v>
          </cell>
          <cell r="B1446" t="str">
            <v>1996-042-00 PL RESTORE ANAD FI</v>
          </cell>
        </row>
        <row r="1447">
          <cell r="A1447" t="str">
            <v>00079097</v>
          </cell>
          <cell r="B1447" t="str">
            <v>1996-042-00 PL RESTORE/ENHANC</v>
          </cell>
        </row>
        <row r="1448">
          <cell r="A1448" t="str">
            <v>00038326</v>
          </cell>
          <cell r="B1448" t="str">
            <v>1996-043-00 IL JOHNSON CREEK</v>
          </cell>
        </row>
        <row r="1449">
          <cell r="A1449" t="str">
            <v>00037776</v>
          </cell>
          <cell r="B1449" t="str">
            <v>1996-043-00 PL JCAPE</v>
          </cell>
        </row>
        <row r="1450">
          <cell r="A1450" t="str">
            <v>00089006</v>
          </cell>
          <cell r="B1450" t="str">
            <v>1996-043-02 PL JCAPE - PREL DE</v>
          </cell>
        </row>
        <row r="1451">
          <cell r="A1451" t="str">
            <v>00111884</v>
          </cell>
          <cell r="B1451" t="str">
            <v>1996-043-03 PL JOHNSON CREEK W</v>
          </cell>
        </row>
        <row r="1452">
          <cell r="A1452" t="str">
            <v>00033550</v>
          </cell>
          <cell r="B1452" t="str">
            <v>1996-046-01 PL  UMATILLA JED</v>
          </cell>
        </row>
        <row r="1453">
          <cell r="A1453" t="str">
            <v>00082618</v>
          </cell>
          <cell r="B1453" t="str">
            <v>1996-053-00 PL NORTH FORK JOHN</v>
          </cell>
        </row>
        <row r="1454">
          <cell r="A1454" t="str">
            <v>00037941</v>
          </cell>
          <cell r="B1454" t="str">
            <v>1996-067-00 IL MANCHESTER SPRI</v>
          </cell>
        </row>
        <row r="1455">
          <cell r="A1455" t="str">
            <v>00037340</v>
          </cell>
          <cell r="B1455" t="str">
            <v>1996-067-00 PL MANCHESTER SPRI</v>
          </cell>
        </row>
        <row r="1456">
          <cell r="A1456" t="str">
            <v>00036533</v>
          </cell>
          <cell r="B1456" t="str">
            <v>1996-070-00 PL MCKENZIE FOCUS</v>
          </cell>
        </row>
        <row r="1457">
          <cell r="A1457" t="str">
            <v>00075450</v>
          </cell>
          <cell r="B1457" t="str">
            <v>1996-077-02 PL LOLO CREEK</v>
          </cell>
        </row>
        <row r="1458">
          <cell r="A1458" t="str">
            <v>00075439</v>
          </cell>
          <cell r="B1458" t="str">
            <v>1996-077-03 PL SQUAW AND PAPO</v>
          </cell>
        </row>
        <row r="1459">
          <cell r="A1459" t="str">
            <v>00075466</v>
          </cell>
          <cell r="B1459" t="str">
            <v>1996-077-05 PL MCCOMAS MEADOWS</v>
          </cell>
        </row>
        <row r="1460">
          <cell r="A1460" t="str">
            <v>00038089</v>
          </cell>
          <cell r="B1460" t="str">
            <v>1996-080-00 NE OREGON WILDLIFE</v>
          </cell>
        </row>
        <row r="1461">
          <cell r="A1461" t="str">
            <v>00089843</v>
          </cell>
          <cell r="B1461" t="str">
            <v>1996-083-00  PL MCCOY MEADOWS</v>
          </cell>
        </row>
        <row r="1462">
          <cell r="A1462" t="str">
            <v>00090628</v>
          </cell>
          <cell r="B1462" t="str">
            <v>1996-083-00 PL CTUIR-GRANDE RO</v>
          </cell>
        </row>
        <row r="1463">
          <cell r="A1463" t="str">
            <v>00033541</v>
          </cell>
          <cell r="B1463" t="str">
            <v>1996-083-01 MCCOY MEADOWS WATE</v>
          </cell>
        </row>
        <row r="1464">
          <cell r="A1464" t="str">
            <v>00090248</v>
          </cell>
          <cell r="B1464" t="str">
            <v>1996-086-00 PL CLEARWATER FOCU</v>
          </cell>
        </row>
        <row r="1465">
          <cell r="A1465" t="str">
            <v>00032525</v>
          </cell>
          <cell r="B1465" t="str">
            <v>1996-087-01 PL CSKT FLATHEAD W</v>
          </cell>
        </row>
        <row r="1466">
          <cell r="A1466" t="str">
            <v>00091137</v>
          </cell>
          <cell r="B1466" t="str">
            <v>1996-087-01 PL FOCUS WATERSHED</v>
          </cell>
        </row>
        <row r="1467">
          <cell r="A1467" t="str">
            <v>00091142</v>
          </cell>
          <cell r="B1467" t="str">
            <v>1996-087-02 PL FOCUS WATERSHED</v>
          </cell>
        </row>
        <row r="1468">
          <cell r="A1468" t="str">
            <v>00035910</v>
          </cell>
          <cell r="B1468" t="str">
            <v>1996-087-02 PL MONTANA FOCUS W</v>
          </cell>
        </row>
        <row r="1469">
          <cell r="A1469" t="str">
            <v>00090688</v>
          </cell>
          <cell r="B1469" t="str">
            <v>1996-094-00 PL WDFW HABITAT UN</v>
          </cell>
        </row>
        <row r="1470">
          <cell r="A1470" t="str">
            <v>00075538</v>
          </cell>
          <cell r="B1470" t="str">
            <v>1996-094-01 PL SCOTCH CREEK WL</v>
          </cell>
        </row>
        <row r="1471">
          <cell r="A1471" t="str">
            <v>00094622</v>
          </cell>
          <cell r="B1471" t="str">
            <v>1996-102-60 PL F&amp;W LAND ACQUIS</v>
          </cell>
        </row>
        <row r="1472">
          <cell r="A1472" t="str">
            <v>00037777</v>
          </cell>
          <cell r="B1472" t="str">
            <v>1996-46-00 IL WALLA WALLA RIVE</v>
          </cell>
        </row>
        <row r="1473">
          <cell r="A1473" t="str">
            <v>00037108</v>
          </cell>
          <cell r="B1473" t="str">
            <v>199601105 PL MILTON DITCH CONS</v>
          </cell>
        </row>
        <row r="1474">
          <cell r="A1474" t="str">
            <v>00037109</v>
          </cell>
          <cell r="B1474" t="str">
            <v>199601201 PL NURSERY BRIDGE</v>
          </cell>
        </row>
        <row r="1475">
          <cell r="A1475" t="str">
            <v>00032000</v>
          </cell>
          <cell r="B1475" t="str">
            <v>1997-001-00 PL IDAHO CHINOOK S</v>
          </cell>
        </row>
        <row r="1476">
          <cell r="A1476" t="str">
            <v>00038439</v>
          </cell>
          <cell r="B1476" t="str">
            <v>1997-004-00 IL RESIDENT FISH</v>
          </cell>
        </row>
        <row r="1477">
          <cell r="A1477" t="str">
            <v>00081406</v>
          </cell>
          <cell r="B1477" t="str">
            <v>1997-004-00 PL UPPER COL RESID</v>
          </cell>
        </row>
        <row r="1478">
          <cell r="A1478" t="str">
            <v>00032359</v>
          </cell>
          <cell r="B1478" t="str">
            <v>1997-004-00 PL UPPER COL STOCK</v>
          </cell>
        </row>
        <row r="1479">
          <cell r="A1479" t="str">
            <v>00038869</v>
          </cell>
          <cell r="B1479" t="str">
            <v>1997-009-00 PL NEZ PERCE LOWER</v>
          </cell>
        </row>
        <row r="1480">
          <cell r="A1480" t="str">
            <v>00078791</v>
          </cell>
          <cell r="B1480" t="str">
            <v>1997-011-00 PL SHOSHONE-PAIUTE</v>
          </cell>
        </row>
        <row r="1481">
          <cell r="A1481" t="str">
            <v>00105877</v>
          </cell>
          <cell r="B1481" t="str">
            <v>1997-013-00 PL CLE ELUM (YAKIM</v>
          </cell>
        </row>
        <row r="1482">
          <cell r="A1482" t="str">
            <v>00078915</v>
          </cell>
          <cell r="B1482" t="str">
            <v>1997-013-00 UPPER YAKIMA (CLE</v>
          </cell>
        </row>
        <row r="1483">
          <cell r="A1483" t="str">
            <v>00078933</v>
          </cell>
          <cell r="B1483" t="str">
            <v>1997-013-00 UPPER YAKIMA (CLE</v>
          </cell>
        </row>
        <row r="1484">
          <cell r="A1484" t="str">
            <v>00037561</v>
          </cell>
          <cell r="B1484" t="str">
            <v>1997-013-25 PL YKFP OPERATIONS</v>
          </cell>
        </row>
        <row r="1485">
          <cell r="A1485" t="str">
            <v>00041464</v>
          </cell>
          <cell r="B1485" t="str">
            <v>1997-014-00 PL FALL CHINOOK ST</v>
          </cell>
        </row>
        <row r="1486">
          <cell r="A1486" t="str">
            <v>00038333</v>
          </cell>
          <cell r="B1486" t="str">
            <v>1997-015-00 IL NEZ PERCE MSTR</v>
          </cell>
        </row>
        <row r="1487">
          <cell r="A1487" t="str">
            <v>00037537</v>
          </cell>
          <cell r="B1487" t="str">
            <v>1997-015-01 PL IMNAHA RIVER SM</v>
          </cell>
        </row>
        <row r="1488">
          <cell r="A1488" t="str">
            <v>00037796</v>
          </cell>
          <cell r="B1488" t="str">
            <v>1997-019-00 IL STINKING WATER</v>
          </cell>
        </row>
        <row r="1489">
          <cell r="A1489" t="str">
            <v>00033562</v>
          </cell>
          <cell r="B1489" t="str">
            <v>1997-019-00 PL STINK.WATER B.P</v>
          </cell>
        </row>
        <row r="1490">
          <cell r="A1490" t="str">
            <v>00038438</v>
          </cell>
          <cell r="B1490" t="str">
            <v>1997-019-01 IL N FORK MALHEUR</v>
          </cell>
        </row>
        <row r="1491">
          <cell r="A1491" t="str">
            <v>00033564</v>
          </cell>
          <cell r="B1491" t="str">
            <v>1997-019-01 PL NFK MALH. BP</v>
          </cell>
        </row>
        <row r="1492">
          <cell r="A1492" t="str">
            <v>00036665</v>
          </cell>
          <cell r="B1492" t="str">
            <v>1997-023-00 PL INDEPENDENT SCI</v>
          </cell>
        </row>
        <row r="1493">
          <cell r="A1493" t="str">
            <v>00038695</v>
          </cell>
          <cell r="B1493" t="str">
            <v>1997-024-00 IL AVIAN PREDATION</v>
          </cell>
        </row>
        <row r="1494">
          <cell r="A1494" t="str">
            <v>00002575</v>
          </cell>
          <cell r="B1494" t="str">
            <v>1997-024-00 PL AVIAN PREDATION</v>
          </cell>
        </row>
        <row r="1495">
          <cell r="A1495" t="str">
            <v>00074637</v>
          </cell>
          <cell r="B1495" t="str">
            <v>1997-024-00 PL AVIAN PREDATION</v>
          </cell>
        </row>
        <row r="1496">
          <cell r="A1496" t="str">
            <v>00074672</v>
          </cell>
          <cell r="B1496" t="str">
            <v>1997-024-00 PL AVIAN PREDATION</v>
          </cell>
        </row>
        <row r="1497">
          <cell r="A1497" t="str">
            <v>00083157</v>
          </cell>
          <cell r="B1497" t="str">
            <v>1997-024-00 PL AVIAN PREDATION</v>
          </cell>
        </row>
        <row r="1498">
          <cell r="A1498" t="str">
            <v>00102413</v>
          </cell>
          <cell r="B1498" t="str">
            <v>1997-024-00 PL AVIAN PREDATION</v>
          </cell>
        </row>
        <row r="1499">
          <cell r="A1499" t="str">
            <v>00098652</v>
          </cell>
          <cell r="B1499" t="str">
            <v>1997-024-01 PL VIRGINIA CREEK</v>
          </cell>
        </row>
        <row r="1500">
          <cell r="A1500" t="str">
            <v>00098654</v>
          </cell>
          <cell r="B1500" t="str">
            <v>1997-024-01 PL VIRGINIA CREEK</v>
          </cell>
        </row>
        <row r="1501">
          <cell r="A1501" t="str">
            <v>00098655</v>
          </cell>
          <cell r="B1501" t="str">
            <v>1997-024-01 PL VIRGINIA CREEK</v>
          </cell>
        </row>
        <row r="1502">
          <cell r="A1502" t="str">
            <v>00038606</v>
          </cell>
          <cell r="B1502" t="str">
            <v>1997-025-00 PL WALLOWA COUNTY</v>
          </cell>
        </row>
        <row r="1503">
          <cell r="A1503" t="str">
            <v>00038693</v>
          </cell>
          <cell r="B1503" t="str">
            <v>1997-030-00 IL LISTED STOCK AD</v>
          </cell>
        </row>
        <row r="1504">
          <cell r="A1504" t="str">
            <v>00035771</v>
          </cell>
          <cell r="B1504" t="str">
            <v>1997-030-00 PL LISTED CHINOOK</v>
          </cell>
        </row>
        <row r="1505">
          <cell r="A1505" t="str">
            <v>00035798</v>
          </cell>
          <cell r="B1505" t="str">
            <v>1997-034-00 PL MONITORING FINE</v>
          </cell>
        </row>
        <row r="1506">
          <cell r="A1506" t="str">
            <v>00038323</v>
          </cell>
          <cell r="B1506" t="str">
            <v>1997-038-00 IL LISTED STOCK CH</v>
          </cell>
        </row>
        <row r="1507">
          <cell r="A1507" t="str">
            <v>00088997</v>
          </cell>
          <cell r="B1507" t="str">
            <v>1997-038-00 PL GAMETE PRESER</v>
          </cell>
        </row>
        <row r="1508">
          <cell r="A1508" t="str">
            <v>00037722</v>
          </cell>
          <cell r="B1508" t="str">
            <v>1997-038-00 PL SALMONID GAMETE</v>
          </cell>
        </row>
        <row r="1509">
          <cell r="A1509" t="str">
            <v>00089933</v>
          </cell>
          <cell r="B1509" t="str">
            <v>1997-044-00 PL HYDRO REGULATOR</v>
          </cell>
        </row>
        <row r="1510">
          <cell r="A1510" t="str">
            <v>00089947</v>
          </cell>
          <cell r="B1510" t="str">
            <v>1997-047-00 PL YAKIMA RBASIN S</v>
          </cell>
        </row>
        <row r="1511">
          <cell r="A1511" t="str">
            <v>00081684</v>
          </cell>
          <cell r="B1511" t="str">
            <v>1997-049-00 PL TEANAWAY R INST</v>
          </cell>
        </row>
        <row r="1512">
          <cell r="A1512" t="str">
            <v>00090596</v>
          </cell>
          <cell r="B1512" t="str">
            <v>1997-049-00 PL TEANAWAY RIVER</v>
          </cell>
        </row>
        <row r="1513">
          <cell r="A1513" t="str">
            <v>00090602</v>
          </cell>
          <cell r="B1513" t="str">
            <v>1997-049-01 PL TEANAWAY R INST</v>
          </cell>
        </row>
        <row r="1514">
          <cell r="A1514" t="str">
            <v>00090609</v>
          </cell>
          <cell r="B1514" t="str">
            <v>1997-049-02 PL TEANAWAY R INST</v>
          </cell>
        </row>
        <row r="1515">
          <cell r="A1515" t="str">
            <v>00090616</v>
          </cell>
          <cell r="B1515" t="str">
            <v>1997-049-02 PL TEANAWAY R INST</v>
          </cell>
        </row>
        <row r="1516">
          <cell r="A1516" t="str">
            <v>00104577</v>
          </cell>
          <cell r="B1516" t="str">
            <v>1997-051-00 PL YAKIMA SIDE CHA</v>
          </cell>
        </row>
        <row r="1517">
          <cell r="A1517" t="str">
            <v>00078907</v>
          </cell>
          <cell r="B1517" t="str">
            <v>1997-051-00 YAKIMA RIVER SIDE</v>
          </cell>
        </row>
        <row r="1518">
          <cell r="A1518" t="str">
            <v>00090800</v>
          </cell>
          <cell r="B1518" t="str">
            <v>1997-052-00 PL YAKIMA R REARIN</v>
          </cell>
        </row>
        <row r="1519">
          <cell r="A1519" t="str">
            <v>00088377</v>
          </cell>
          <cell r="B1519" t="str">
            <v>1997-053-00 PL TOPPENISH-SIMCO</v>
          </cell>
        </row>
        <row r="1520">
          <cell r="A1520" t="str">
            <v>00083825</v>
          </cell>
          <cell r="B1520" t="str">
            <v>1997-056-00 PL LO KLICKITAT RE</v>
          </cell>
        </row>
        <row r="1521">
          <cell r="A1521" t="str">
            <v>00033499</v>
          </cell>
          <cell r="B1521" t="str">
            <v>1997-059-00 PL WILDLIFE COALIT</v>
          </cell>
        </row>
        <row r="1522">
          <cell r="A1522" t="str">
            <v>00091588</v>
          </cell>
          <cell r="B1522" t="str">
            <v>1997-059-02 PL WSIR-ORWL PLAN</v>
          </cell>
        </row>
        <row r="1523">
          <cell r="A1523" t="str">
            <v>00095637</v>
          </cell>
          <cell r="B1523" t="str">
            <v>1997-059-03 PL OREGON WILDLIFE</v>
          </cell>
        </row>
        <row r="1524">
          <cell r="A1524" t="str">
            <v>00076114</v>
          </cell>
          <cell r="B1524" t="str">
            <v>1997-060-00 PL CLEARWATER FOC</v>
          </cell>
        </row>
        <row r="1525">
          <cell r="A1525" t="str">
            <v>00075454</v>
          </cell>
          <cell r="B1525" t="str">
            <v>1997-060-00 PL CLEARWATER FOCU</v>
          </cell>
        </row>
        <row r="1526">
          <cell r="A1526" t="str">
            <v>00112170</v>
          </cell>
          <cell r="B1526" t="str">
            <v>1997-097-00   PL LITTLE DARK C</v>
          </cell>
        </row>
        <row r="1527">
          <cell r="A1527" t="str">
            <v>00091580</v>
          </cell>
          <cell r="B1527" t="str">
            <v>1997-100-00 PL CTUIR HABITAT A</v>
          </cell>
        </row>
        <row r="1528">
          <cell r="A1528" t="str">
            <v>00078456</v>
          </cell>
          <cell r="B1528" t="str">
            <v>199701300 - YKFP CLE ELUM HATC</v>
          </cell>
        </row>
        <row r="1529">
          <cell r="A1529" t="str">
            <v>00098653</v>
          </cell>
          <cell r="B1529" t="str">
            <v>1997702401 PL VIRGINIA CREEEK</v>
          </cell>
        </row>
        <row r="1530">
          <cell r="A1530" t="str">
            <v>00035678</v>
          </cell>
          <cell r="B1530" t="str">
            <v>1998-001-00 PL  ANALYTICAL SUP</v>
          </cell>
        </row>
        <row r="1531">
          <cell r="A1531" t="str">
            <v>00036335</v>
          </cell>
          <cell r="B1531" t="str">
            <v>1998-001-003 PL SPAWNING DISTR</v>
          </cell>
        </row>
        <row r="1532">
          <cell r="A1532" t="str">
            <v>00036437</v>
          </cell>
          <cell r="B1532" t="str">
            <v>1998-001-004 PL M&amp;E-YEARLING</v>
          </cell>
        </row>
        <row r="1533">
          <cell r="A1533" t="str">
            <v>00038436</v>
          </cell>
          <cell r="B1533" t="str">
            <v>1998-002-00 IL SNAKE RIVER NAT</v>
          </cell>
        </row>
        <row r="1534">
          <cell r="A1534" t="str">
            <v>00032371</v>
          </cell>
          <cell r="B1534" t="str">
            <v>1998-002-00 PL SNAKE R SALMON</v>
          </cell>
        </row>
        <row r="1535">
          <cell r="A1535" t="str">
            <v>00091139</v>
          </cell>
          <cell r="B1535" t="str">
            <v>1998-002-00 PL SNAKE R SALMONI</v>
          </cell>
        </row>
        <row r="1536">
          <cell r="A1536" t="str">
            <v>00083824</v>
          </cell>
          <cell r="B1536" t="str">
            <v>1998-003-00 PL SPOKANE WL O&amp;M</v>
          </cell>
        </row>
        <row r="1537">
          <cell r="A1537" t="str">
            <v>00032655</v>
          </cell>
          <cell r="B1537" t="str">
            <v>1998-004-01 PL ELECTRONIC FISH</v>
          </cell>
        </row>
        <row r="1538">
          <cell r="A1538" t="str">
            <v>00102607</v>
          </cell>
          <cell r="B1538" t="str">
            <v>1998-004-04 PL DEVELOPMENT OF</v>
          </cell>
        </row>
        <row r="1539">
          <cell r="A1539" t="str">
            <v>00076219</v>
          </cell>
          <cell r="B1539" t="str">
            <v>1998-007-01 PL GRESP ACCLIMATI</v>
          </cell>
        </row>
        <row r="1540">
          <cell r="A1540" t="str">
            <v>00090441</v>
          </cell>
          <cell r="B1540" t="str">
            <v>1998-007-01 PL GRESSPP SATELLI</v>
          </cell>
        </row>
        <row r="1541">
          <cell r="A1541" t="str">
            <v>00036946</v>
          </cell>
          <cell r="B1541" t="str">
            <v>1998-007-02 PL GRANDE RONDE CH</v>
          </cell>
        </row>
        <row r="1542">
          <cell r="A1542" t="str">
            <v>00038071</v>
          </cell>
          <cell r="B1542" t="str">
            <v>1998-007-03 IL GRANDE RONDE SU</v>
          </cell>
        </row>
        <row r="1543">
          <cell r="A1543" t="str">
            <v>00037111</v>
          </cell>
          <cell r="B1543" t="str">
            <v>1998-007-03 PL GRANDE RONDE OM</v>
          </cell>
        </row>
        <row r="1544">
          <cell r="A1544" t="str">
            <v>00037972</v>
          </cell>
          <cell r="B1544" t="str">
            <v>1998-007-04 PL GR SUPPLEMENTA</v>
          </cell>
        </row>
        <row r="1545">
          <cell r="A1545" t="str">
            <v>00078072</v>
          </cell>
          <cell r="B1545" t="str">
            <v>1998-008-00 PL REGIONAL FORUM</v>
          </cell>
        </row>
        <row r="1546">
          <cell r="A1546" t="str">
            <v>00037943</v>
          </cell>
          <cell r="B1546" t="str">
            <v>1998-010-01 IL GRANDE RONDE CA</v>
          </cell>
        </row>
        <row r="1547">
          <cell r="A1547" t="str">
            <v>00032004</v>
          </cell>
          <cell r="B1547" t="str">
            <v>1998-010-01 PL GRANDE RONDE SP</v>
          </cell>
        </row>
        <row r="1548">
          <cell r="A1548" t="str">
            <v>00037731</v>
          </cell>
          <cell r="B1548" t="str">
            <v>1998-010-05 PL FALL CHINOOK AC</v>
          </cell>
        </row>
        <row r="1549">
          <cell r="A1549" t="str">
            <v>00038328</v>
          </cell>
          <cell r="B1549" t="str">
            <v>1998-010-06 IL CAPTIVE BTROODS</v>
          </cell>
        </row>
        <row r="1550">
          <cell r="A1550" t="str">
            <v>00037708</v>
          </cell>
          <cell r="B1550" t="str">
            <v>1998-010-06 PL CAPTIVE BROODST</v>
          </cell>
        </row>
        <row r="1551">
          <cell r="A1551" t="str">
            <v>00040227</v>
          </cell>
          <cell r="B1551" t="str">
            <v>1998-011-00 PL MT NAT HERITAGE</v>
          </cell>
        </row>
        <row r="1552">
          <cell r="A1552" t="str">
            <v>00075598</v>
          </cell>
          <cell r="B1552" t="str">
            <v>1998-012-00 PL GEOGRAPHIC INFO</v>
          </cell>
        </row>
        <row r="1553">
          <cell r="A1553" t="str">
            <v>00091723</v>
          </cell>
          <cell r="B1553" t="str">
            <v>1998-013-00 PL WRITER-EDITOR</v>
          </cell>
        </row>
        <row r="1554">
          <cell r="A1554" t="str">
            <v>00082533</v>
          </cell>
          <cell r="B1554" t="str">
            <v>1998-013-01 SOCKEYE/CHINOOK</v>
          </cell>
        </row>
        <row r="1555">
          <cell r="A1555" t="str">
            <v>00094832</v>
          </cell>
          <cell r="B1555" t="str">
            <v>1998-014-00 PL CANADA-USA SHEL</v>
          </cell>
        </row>
        <row r="1556">
          <cell r="A1556" t="str">
            <v>00082531</v>
          </cell>
          <cell r="B1556" t="str">
            <v>1998-014-00 PL OCEAN SURVIVAL</v>
          </cell>
        </row>
        <row r="1557">
          <cell r="A1557" t="str">
            <v>00075539</v>
          </cell>
          <cell r="B1557" t="str">
            <v>1998-015-00 PL USFWS WASHINGTO</v>
          </cell>
        </row>
        <row r="1558">
          <cell r="A1558" t="str">
            <v>00078905</v>
          </cell>
          <cell r="B1558" t="str">
            <v>1998-015-06 PL LAKE BILLY SHAW</v>
          </cell>
        </row>
        <row r="1559">
          <cell r="A1559" t="str">
            <v>00088546</v>
          </cell>
          <cell r="B1559" t="str">
            <v>1998-016-00 PL ODFW JOHN DAY</v>
          </cell>
        </row>
        <row r="1560">
          <cell r="A1560" t="str">
            <v>00090641</v>
          </cell>
          <cell r="B1560" t="str">
            <v>1998-017-00 PL GRAVEL PUSH UP</v>
          </cell>
        </row>
        <row r="1561">
          <cell r="A1561" t="str">
            <v>00038253</v>
          </cell>
          <cell r="B1561" t="str">
            <v>1998-018-00 IL INSTALL IRRIGAT</v>
          </cell>
        </row>
        <row r="1562">
          <cell r="A1562" t="str">
            <v>00035922</v>
          </cell>
          <cell r="B1562" t="str">
            <v>1998-018-00 PL JOHN DAY WATER</v>
          </cell>
        </row>
        <row r="1563">
          <cell r="A1563" t="str">
            <v>00083395</v>
          </cell>
          <cell r="B1563" t="str">
            <v>1998-018-00 PL JOHN DAY WATER</v>
          </cell>
        </row>
        <row r="1564">
          <cell r="A1564" t="str">
            <v>00032002</v>
          </cell>
          <cell r="B1564" t="str">
            <v>1998-019-00 PL WIND RIVER WATE</v>
          </cell>
        </row>
        <row r="1565">
          <cell r="A1565" t="str">
            <v>00083320</v>
          </cell>
          <cell r="B1565" t="str">
            <v>1998-019-00 PL WIND RIVER WTR</v>
          </cell>
        </row>
        <row r="1566">
          <cell r="A1566" t="str">
            <v>00082149</v>
          </cell>
          <cell r="B1566" t="str">
            <v>1998-019-01 PL WIND RIVER WTR</v>
          </cell>
        </row>
        <row r="1567">
          <cell r="A1567" t="str">
            <v>00033570</v>
          </cell>
          <cell r="B1567" t="str">
            <v>1998-020-00 PL GLENN WDF</v>
          </cell>
        </row>
        <row r="1568">
          <cell r="A1568" t="str">
            <v>00035657</v>
          </cell>
          <cell r="B1568" t="str">
            <v>1998-021-00 PL HOOD RIVER FISH</v>
          </cell>
        </row>
        <row r="1569">
          <cell r="A1569" t="str">
            <v>00087673</v>
          </cell>
          <cell r="B1569" t="str">
            <v>1998-021-00 PL HOOD RIVER FISH</v>
          </cell>
        </row>
        <row r="1570">
          <cell r="A1570" t="str">
            <v>00032578</v>
          </cell>
          <cell r="B1570" t="str">
            <v>1998-022-00 PL ACQUISITION OF</v>
          </cell>
        </row>
        <row r="1571">
          <cell r="A1571" t="str">
            <v>00091343</v>
          </cell>
          <cell r="B1571" t="str">
            <v>1998-025-00 PL EARLY WINTER CK</v>
          </cell>
        </row>
        <row r="1572">
          <cell r="A1572" t="str">
            <v>00081414</v>
          </cell>
          <cell r="B1572" t="str">
            <v>1998-026-00 PL DOCUMENT NATIVE</v>
          </cell>
        </row>
        <row r="1573">
          <cell r="A1573" t="str">
            <v>00091138</v>
          </cell>
          <cell r="B1573" t="str">
            <v>1998-026-00 PL NATIVE TROUT DO</v>
          </cell>
        </row>
        <row r="1574">
          <cell r="A1574" t="str">
            <v>00075979</v>
          </cell>
          <cell r="B1574" t="str">
            <v>1998-028-00 PL IMPLEMENT TROUT</v>
          </cell>
        </row>
        <row r="1575">
          <cell r="A1575" t="str">
            <v>00076484</v>
          </cell>
          <cell r="B1575" t="str">
            <v>1998-028-01 PL TROUT CREEK WAT</v>
          </cell>
        </row>
        <row r="1576">
          <cell r="A1576" t="str">
            <v>00091349</v>
          </cell>
          <cell r="B1576" t="str">
            <v>1998-029-00 PL GOAT CRK IN-ST</v>
          </cell>
        </row>
        <row r="1577">
          <cell r="A1577" t="str">
            <v>00090339</v>
          </cell>
          <cell r="B1577" t="str">
            <v>1998-031-00 PL WY-KAN-USH-MI</v>
          </cell>
        </row>
        <row r="1578">
          <cell r="A1578" t="str">
            <v>00090375</v>
          </cell>
          <cell r="B1578" t="str">
            <v>1998-031-00 PL WY-KAN-USH-MI</v>
          </cell>
        </row>
        <row r="1579">
          <cell r="A1579" t="str">
            <v>00090711</v>
          </cell>
          <cell r="B1579" t="str">
            <v>1998-033-00 PL UPPER TOPPENISH</v>
          </cell>
        </row>
        <row r="1580">
          <cell r="A1580" t="str">
            <v>00081751</v>
          </cell>
          <cell r="B1580" t="str">
            <v>1998-034-00 ME SAFE ACCES YAKI</v>
          </cell>
        </row>
        <row r="1581">
          <cell r="A1581" t="str">
            <v>00032421</v>
          </cell>
          <cell r="B1581" t="str">
            <v>1998-034-00 PL EST SAFE ACCESS</v>
          </cell>
        </row>
        <row r="1582">
          <cell r="A1582" t="str">
            <v>00089189</v>
          </cell>
          <cell r="B1582" t="str">
            <v>1998-034-00 PL REESTAB SAFE AC</v>
          </cell>
        </row>
        <row r="1583">
          <cell r="A1583" t="str">
            <v>00082428</v>
          </cell>
          <cell r="B1583" t="str">
            <v>1998-035-01 PL WATRSHD RSPNSE</v>
          </cell>
        </row>
        <row r="1584">
          <cell r="A1584" t="str">
            <v>00040233</v>
          </cell>
          <cell r="B1584" t="str">
            <v>1998-051-00 PL WA NAT HERITAGE</v>
          </cell>
        </row>
        <row r="1585">
          <cell r="A1585" t="str">
            <v>00088882</v>
          </cell>
          <cell r="B1585" t="str">
            <v>1998-056-00 PL NMFS NET EXCHAN</v>
          </cell>
        </row>
        <row r="1586">
          <cell r="A1586" t="str">
            <v>00038604</v>
          </cell>
          <cell r="B1586" t="str">
            <v>1999-002-00 ASOTIN MODEL WATER</v>
          </cell>
        </row>
        <row r="1587">
          <cell r="A1587" t="str">
            <v>00106022</v>
          </cell>
          <cell r="B1587" t="str">
            <v>1999-002-00 PL ASOTIN WATERSHE</v>
          </cell>
        </row>
        <row r="1588">
          <cell r="A1588" t="str">
            <v>00108838</v>
          </cell>
          <cell r="B1588" t="str">
            <v>1999-002-00 PL ASOTIN WATERSHE</v>
          </cell>
        </row>
        <row r="1589">
          <cell r="A1589" t="str">
            <v>00031987</v>
          </cell>
          <cell r="B1589" t="str">
            <v>1999-003-01 PL SALMON SPAWNING</v>
          </cell>
        </row>
        <row r="1590">
          <cell r="A1590" t="str">
            <v>00031990</v>
          </cell>
          <cell r="B1590" t="str">
            <v>1999-003-02 PL SALMON SPAWNING</v>
          </cell>
        </row>
        <row r="1591">
          <cell r="A1591" t="str">
            <v>00031992</v>
          </cell>
          <cell r="B1591" t="str">
            <v>1999-003-03 PL SALMON SPAWNING</v>
          </cell>
        </row>
        <row r="1592">
          <cell r="A1592" t="str">
            <v>00031982</v>
          </cell>
          <cell r="B1592" t="str">
            <v>1999-003-04 PL F CHIN &amp; CHUM S</v>
          </cell>
        </row>
        <row r="1593">
          <cell r="A1593" t="str">
            <v>00031993</v>
          </cell>
          <cell r="B1593" t="str">
            <v>1999-003-05 PL FALL CHIN &amp; CHU</v>
          </cell>
        </row>
        <row r="1594">
          <cell r="A1594" t="str">
            <v>00090799</v>
          </cell>
          <cell r="B1594" t="str">
            <v>1999-006-00 PL BAKEOVEN RIPARI</v>
          </cell>
        </row>
        <row r="1595">
          <cell r="A1595" t="str">
            <v>00082706</v>
          </cell>
          <cell r="B1595" t="str">
            <v>1999-008-00 PL  Water Acquisit</v>
          </cell>
        </row>
        <row r="1596">
          <cell r="A1596" t="str">
            <v>00090762</v>
          </cell>
          <cell r="B1596" t="str">
            <v>1999-010-00 PL PINE HOLLOW</v>
          </cell>
        </row>
        <row r="1597">
          <cell r="A1597" t="str">
            <v>00033538</v>
          </cell>
          <cell r="B1597" t="str">
            <v>1999-013-00 PL AHTANUM CR WATE</v>
          </cell>
        </row>
        <row r="1598">
          <cell r="A1598" t="str">
            <v>00088422</v>
          </cell>
          <cell r="B1598" t="str">
            <v>1999-014-00 PL LITTLE CANYON</v>
          </cell>
        </row>
        <row r="1599">
          <cell r="A1599" t="str">
            <v>00083488</v>
          </cell>
          <cell r="B1599" t="str">
            <v>1999-015-00 PL NICHOLS CANYON</v>
          </cell>
        </row>
        <row r="1600">
          <cell r="A1600" t="str">
            <v>00075462</v>
          </cell>
          <cell r="B1600" t="str">
            <v>1999-016-00 PL BIG CANYON CREE</v>
          </cell>
        </row>
        <row r="1601">
          <cell r="A1601" t="str">
            <v>00075461</v>
          </cell>
          <cell r="B1601" t="str">
            <v>1999-017-00 PL LAPWAI CREEK</v>
          </cell>
        </row>
        <row r="1602">
          <cell r="A1602" t="str">
            <v>00038461</v>
          </cell>
          <cell r="B1602" t="str">
            <v>1999-018-00 PL QUALIFY/QUANTIF</v>
          </cell>
        </row>
        <row r="1603">
          <cell r="A1603" t="str">
            <v>00089478</v>
          </cell>
          <cell r="B1603" t="str">
            <v>1999-019-00 PL SALMON RIVER CH</v>
          </cell>
        </row>
        <row r="1604">
          <cell r="A1604" t="str">
            <v>00089487</v>
          </cell>
          <cell r="B1604" t="str">
            <v>1999-020-00 PL ANALYSE PERSIST</v>
          </cell>
        </row>
        <row r="1605">
          <cell r="A1605" t="str">
            <v>00036951</v>
          </cell>
          <cell r="B1605" t="str">
            <v>1999-021-00 PL PATAHA WATER</v>
          </cell>
        </row>
        <row r="1606">
          <cell r="A1606" t="str">
            <v>00038437</v>
          </cell>
          <cell r="B1606" t="str">
            <v>1999-022-00 IL ASSESSING GENET</v>
          </cell>
        </row>
        <row r="1607">
          <cell r="A1607" t="str">
            <v>00032353</v>
          </cell>
          <cell r="B1607" t="str">
            <v>1999-022-00 PL ASSESS COL R ST</v>
          </cell>
        </row>
        <row r="1608">
          <cell r="A1608" t="str">
            <v>00039741</v>
          </cell>
          <cell r="B1608" t="str">
            <v>1999-023-00 PL CHUMSTICK CK NO</v>
          </cell>
        </row>
        <row r="1609">
          <cell r="A1609" t="str">
            <v>00091140</v>
          </cell>
          <cell r="B1609" t="str">
            <v>1999-024-00 PL BULL TROUT ASSE</v>
          </cell>
        </row>
        <row r="1610">
          <cell r="A1610" t="str">
            <v>00096601</v>
          </cell>
          <cell r="B1610" t="str">
            <v>1999-024-00 PL BULL TROUT ASSE</v>
          </cell>
        </row>
        <row r="1611">
          <cell r="A1611" t="str">
            <v>00082604</v>
          </cell>
          <cell r="B1611" t="str">
            <v>1999-025-00 PL SANDY R DELTA</v>
          </cell>
        </row>
        <row r="1612">
          <cell r="A1612" t="str">
            <v>00038679</v>
          </cell>
          <cell r="B1612" t="str">
            <v>1999-026-00 IL SANDY RIVER DEL</v>
          </cell>
        </row>
        <row r="1613">
          <cell r="A1613" t="str">
            <v>00082605</v>
          </cell>
          <cell r="B1613" t="str">
            <v>1999-026-00 PL SANDY RIV DELTA</v>
          </cell>
        </row>
        <row r="1614">
          <cell r="A1614" t="str">
            <v>00076782</v>
          </cell>
          <cell r="B1614" t="str">
            <v>1999-034-00 PL FEDERAL CAUCUS</v>
          </cell>
        </row>
        <row r="1615">
          <cell r="A1615" t="str">
            <v>00076108</v>
          </cell>
          <cell r="B1615" t="str">
            <v>1999-034-00 PL FEDERAL CAUCUS/</v>
          </cell>
        </row>
        <row r="1616">
          <cell r="A1616" t="str">
            <v>00036694</v>
          </cell>
          <cell r="B1616" t="str">
            <v>1999-035-00 PL HATCHERY &amp; HARV</v>
          </cell>
        </row>
        <row r="1617">
          <cell r="A1617" t="str">
            <v>00091348</v>
          </cell>
          <cell r="B1617" t="str">
            <v>1999-041-00 PL NUTRIENTS SPAWN</v>
          </cell>
        </row>
        <row r="1618">
          <cell r="A1618" t="str">
            <v>00094984</v>
          </cell>
          <cell r="B1618" t="str">
            <v>1999-047-00 PL WET MEADOW INVE</v>
          </cell>
        </row>
        <row r="1619">
          <cell r="A1619" t="str">
            <v>00106487</v>
          </cell>
          <cell r="B1619" t="str">
            <v>1999-054-00 PL ASOTIN CREEK IN</v>
          </cell>
        </row>
        <row r="1620">
          <cell r="A1620" t="str">
            <v>00081282</v>
          </cell>
          <cell r="B1620" t="str">
            <v>1999-056-00 PL LADD MARSH</v>
          </cell>
        </row>
        <row r="1621">
          <cell r="A1621" t="str">
            <v>00106486</v>
          </cell>
          <cell r="B1621" t="str">
            <v>1999-060-00 PL ASOTIN WATERSHE</v>
          </cell>
        </row>
        <row r="1622">
          <cell r="A1622" t="str">
            <v>00039683</v>
          </cell>
          <cell r="B1622" t="str">
            <v>1999-061-00 GRANDE RONDE-UNION</v>
          </cell>
        </row>
        <row r="1623">
          <cell r="A1623" t="str">
            <v>00111107</v>
          </cell>
          <cell r="B1623" t="str">
            <v>1999-070-00 PL WALLOWA COUNTY</v>
          </cell>
        </row>
        <row r="1624">
          <cell r="A1624" t="str">
            <v>00032341</v>
          </cell>
          <cell r="B1624" t="str">
            <v>199902400 BULL TROUT ASSESSMEN</v>
          </cell>
        </row>
        <row r="1625">
          <cell r="A1625" t="str">
            <v>00036700</v>
          </cell>
          <cell r="B1625" t="str">
            <v>2000-001-00 PL OMAK CREEK</v>
          </cell>
        </row>
        <row r="1626">
          <cell r="A1626" t="str">
            <v>00090891</v>
          </cell>
          <cell r="B1626" t="str">
            <v>2000-002-00 PL REMOVE BARRIERS</v>
          </cell>
        </row>
        <row r="1627">
          <cell r="A1627" t="str">
            <v>00091346</v>
          </cell>
          <cell r="B1627" t="str">
            <v>2000-002-00 PL REMOVE BARRIERS</v>
          </cell>
        </row>
        <row r="1628">
          <cell r="A1628" t="str">
            <v>00038435</v>
          </cell>
          <cell r="B1628" t="str">
            <v>2000-004-00 IL PROTECT WIGWAM</v>
          </cell>
        </row>
        <row r="1629">
          <cell r="A1629" t="str">
            <v>00087405</v>
          </cell>
          <cell r="B1629" t="str">
            <v>2000-004-00 PL WIGWAM BULL TR</v>
          </cell>
        </row>
        <row r="1630">
          <cell r="A1630" t="str">
            <v>00036949</v>
          </cell>
          <cell r="B1630" t="str">
            <v>2000-006-00 PL TRNG SUPPORT</v>
          </cell>
        </row>
        <row r="1631">
          <cell r="A1631" t="str">
            <v>00091134</v>
          </cell>
          <cell r="B1631" t="str">
            <v>2000-007-00 PL ERYTHROMYCIN IN</v>
          </cell>
        </row>
        <row r="1632">
          <cell r="A1632" t="str">
            <v>00032384</v>
          </cell>
          <cell r="B1632" t="str">
            <v>2000-007-00 PL INFRASTRUCTURE</v>
          </cell>
        </row>
        <row r="1633">
          <cell r="A1633" t="str">
            <v>00033565</v>
          </cell>
          <cell r="B1633" t="str">
            <v>2000-009-00 PL LOGAN VALLEY WL</v>
          </cell>
        </row>
        <row r="1634">
          <cell r="A1634" t="str">
            <v>00101201</v>
          </cell>
          <cell r="B1634" t="str">
            <v>2000-010-00 PL KLICKITAT RIVER</v>
          </cell>
        </row>
        <row r="1635">
          <cell r="A1635" t="str">
            <v>00101205</v>
          </cell>
          <cell r="B1635" t="str">
            <v>2000-011-00 PL ROCK CREEK WATE</v>
          </cell>
        </row>
        <row r="1636">
          <cell r="A1636" t="str">
            <v>00037841</v>
          </cell>
          <cell r="B1636" t="str">
            <v>2000-012-00 IL EVAL FACTORS LI</v>
          </cell>
        </row>
        <row r="1637">
          <cell r="A1637" t="str">
            <v>00036336</v>
          </cell>
          <cell r="B1637" t="str">
            <v>2000-012-00 PL EVALUATE FACTOR</v>
          </cell>
        </row>
        <row r="1638">
          <cell r="A1638" t="str">
            <v>00037939</v>
          </cell>
          <cell r="B1638" t="str">
            <v>2000-013-00 IL EVAL REINTRODUC</v>
          </cell>
        </row>
        <row r="1639">
          <cell r="A1639" t="str">
            <v>00082989</v>
          </cell>
          <cell r="B1639" t="str">
            <v>2000-013-00 PL  EVAL REINTRO O</v>
          </cell>
        </row>
        <row r="1640">
          <cell r="A1640" t="str">
            <v>00036338</v>
          </cell>
          <cell r="B1640" t="str">
            <v>2000-014-00 PL HABITAT&amp;POP DYN</v>
          </cell>
        </row>
        <row r="1641">
          <cell r="A1641" t="str">
            <v>00038252</v>
          </cell>
          <cell r="B1641" t="str">
            <v>2000-015-00 IL ACQUIRE OXBOW</v>
          </cell>
        </row>
        <row r="1642">
          <cell r="A1642" t="str">
            <v>00038767</v>
          </cell>
          <cell r="B1642" t="str">
            <v>2000-015-00 PL ACQUIRE OXBOW</v>
          </cell>
        </row>
        <row r="1643">
          <cell r="A1643" t="str">
            <v>00033545</v>
          </cell>
          <cell r="B1643" t="str">
            <v>2000-016-00 PL TUAL. ACQ.</v>
          </cell>
        </row>
        <row r="1644">
          <cell r="A1644" t="str">
            <v>00037721</v>
          </cell>
          <cell r="B1644" t="str">
            <v>2000-017-00 IL RECONDITION WIL</v>
          </cell>
        </row>
        <row r="1645">
          <cell r="A1645" t="str">
            <v>00035659</v>
          </cell>
          <cell r="B1645" t="str">
            <v>2000-017-00 PL CRITFC WILD KEL</v>
          </cell>
        </row>
        <row r="1646">
          <cell r="A1646" t="str">
            <v>00082615</v>
          </cell>
          <cell r="B1646" t="str">
            <v>2000-018-00 PL LAKE ROOSEVELT</v>
          </cell>
        </row>
        <row r="1647">
          <cell r="A1647" t="str">
            <v>00003025</v>
          </cell>
          <cell r="B1647" t="str">
            <v>2000-019-00 PL TUCANNON R SPR</v>
          </cell>
        </row>
        <row r="1648">
          <cell r="A1648" t="str">
            <v>00031996</v>
          </cell>
          <cell r="B1648" t="str">
            <v>2000-019-00 PL TUCANNON RIVER</v>
          </cell>
        </row>
        <row r="1649">
          <cell r="A1649" t="str">
            <v>00033582</v>
          </cell>
          <cell r="B1649" t="str">
            <v>2000-023-00 PL ODFW HORN BUTTE</v>
          </cell>
        </row>
        <row r="1650">
          <cell r="A1650" t="str">
            <v>00038080</v>
          </cell>
          <cell r="B1650" t="str">
            <v>2000-025-00 IL EAGLE LAKES RAN</v>
          </cell>
        </row>
        <row r="1651">
          <cell r="A1651" t="str">
            <v>00082199</v>
          </cell>
          <cell r="B1651" t="str">
            <v>2000-026-00 PL RAINWATER WL</v>
          </cell>
        </row>
        <row r="1652">
          <cell r="A1652" t="str">
            <v>00033542</v>
          </cell>
          <cell r="B1652" t="str">
            <v>2000-027-00 PL DENNY-JONES</v>
          </cell>
        </row>
        <row r="1653">
          <cell r="A1653" t="str">
            <v>00101768</v>
          </cell>
          <cell r="B1653" t="str">
            <v>2000-027-00 PL MALHEUR WL MITI</v>
          </cell>
        </row>
        <row r="1654">
          <cell r="A1654" t="str">
            <v>00037807</v>
          </cell>
          <cell r="B1654" t="str">
            <v>2000-028-00 IL EVAL PACIFIC LA</v>
          </cell>
        </row>
        <row r="1655">
          <cell r="A1655" t="str">
            <v>00037411</v>
          </cell>
          <cell r="B1655" t="str">
            <v>2000-028-00 PL STATUS OF PACIF</v>
          </cell>
        </row>
        <row r="1656">
          <cell r="A1656" t="str">
            <v>00032128</v>
          </cell>
          <cell r="B1656" t="str">
            <v>2000-029-00 PL ID LAMPREYS &amp; T</v>
          </cell>
        </row>
        <row r="1657">
          <cell r="A1657" t="str">
            <v>00090759</v>
          </cell>
          <cell r="B1657" t="str">
            <v>2000-031-00 PL ENHANCE N FORK</v>
          </cell>
        </row>
        <row r="1658">
          <cell r="A1658" t="str">
            <v>00038065</v>
          </cell>
          <cell r="B1658" t="str">
            <v>2000-033-00 IL WALLA WALLA RIV</v>
          </cell>
        </row>
        <row r="1659">
          <cell r="A1659" t="str">
            <v>00109427</v>
          </cell>
          <cell r="B1659" t="str">
            <v>2000-033-00 PL WALLA WALLA FIS</v>
          </cell>
        </row>
        <row r="1660">
          <cell r="A1660" t="str">
            <v>00075448</v>
          </cell>
          <cell r="B1660" t="str">
            <v>2000-034-00 PL NORTH LOCHSA FA</v>
          </cell>
        </row>
        <row r="1661">
          <cell r="A1661" t="str">
            <v>00075463</v>
          </cell>
          <cell r="B1661" t="str">
            <v>2000-035-00 PL NEWSOME CREEK</v>
          </cell>
        </row>
        <row r="1662">
          <cell r="A1662" t="str">
            <v>00075451</v>
          </cell>
          <cell r="B1662" t="str">
            <v>2000-036-00 PL  MILL CREEK</v>
          </cell>
        </row>
        <row r="1663">
          <cell r="A1663" t="str">
            <v>00037112</v>
          </cell>
          <cell r="B1663" t="str">
            <v>2000-038-00 PL WALLA WALLA(NEO</v>
          </cell>
        </row>
        <row r="1664">
          <cell r="A1664" t="str">
            <v>00118651</v>
          </cell>
          <cell r="B1664" t="str">
            <v>2000-039-00 PL WALLA WALLA BAS</v>
          </cell>
        </row>
        <row r="1665">
          <cell r="A1665" t="str">
            <v>00037110</v>
          </cell>
          <cell r="B1665" t="str">
            <v>2000-039-00 PL WALLA WALLA M&amp;E</v>
          </cell>
        </row>
        <row r="1666">
          <cell r="A1666" t="str">
            <v>00091303</v>
          </cell>
          <cell r="B1666" t="str">
            <v>2000-041-00 PL TECHNICAL SUPPO</v>
          </cell>
        </row>
        <row r="1667">
          <cell r="A1667" t="str">
            <v>00106598</v>
          </cell>
          <cell r="B1667" t="str">
            <v>2000-046-00 PL ASOTIN CR ISCO</v>
          </cell>
        </row>
        <row r="1668">
          <cell r="A1668" t="str">
            <v>00106485</v>
          </cell>
          <cell r="B1668" t="str">
            <v>2000-047-00 PL GIS MAPPING OF</v>
          </cell>
        </row>
        <row r="1669">
          <cell r="A1669" t="str">
            <v>00090803</v>
          </cell>
          <cell r="B1669" t="str">
            <v>2000-048-00 PL YAKIMA BENTHIC</v>
          </cell>
        </row>
        <row r="1670">
          <cell r="A1670" t="str">
            <v>00083037</v>
          </cell>
          <cell r="B1670" t="str">
            <v>2000-049-00 PL DIET DISTRIBUT</v>
          </cell>
        </row>
        <row r="1671">
          <cell r="A1671" t="str">
            <v>00090156</v>
          </cell>
          <cell r="B1671" t="str">
            <v>2000-050-00 PL RIPARIAN RECOVE</v>
          </cell>
        </row>
        <row r="1672">
          <cell r="A1672" t="str">
            <v>00090158</v>
          </cell>
          <cell r="B1672" t="str">
            <v>2000-051-00 PL RESEARCH/EVAL R</v>
          </cell>
        </row>
        <row r="1673">
          <cell r="A1673" t="str">
            <v>00090160</v>
          </cell>
          <cell r="B1673" t="str">
            <v>2000-051-01 PL RESEARCH STREAM</v>
          </cell>
        </row>
        <row r="1674">
          <cell r="A1674" t="str">
            <v>00090229</v>
          </cell>
          <cell r="B1674" t="str">
            <v>2000-052-00 PL UPSTREAM MIGRAT</v>
          </cell>
        </row>
        <row r="1675">
          <cell r="A1675" t="str">
            <v>00106484</v>
          </cell>
          <cell r="B1675" t="str">
            <v>2000-053-00 PL  ASOTIN CREEK R</v>
          </cell>
        </row>
        <row r="1676">
          <cell r="A1676" t="str">
            <v>00106261</v>
          </cell>
          <cell r="B1676" t="str">
            <v>2000-054-00 PL ASOTIN CREEK RI</v>
          </cell>
        </row>
        <row r="1677">
          <cell r="A1677" t="str">
            <v>00106914</v>
          </cell>
          <cell r="B1677" t="str">
            <v>2000-054-00 PL ASOTIN CREEK RI</v>
          </cell>
        </row>
        <row r="1678">
          <cell r="A1678" t="str">
            <v>00036710</v>
          </cell>
          <cell r="B1678" t="str">
            <v>2000-055-00 PL NEZ PERCE LAW</v>
          </cell>
        </row>
        <row r="1679">
          <cell r="A1679" t="str">
            <v>00037719</v>
          </cell>
          <cell r="B1679" t="str">
            <v>2000-056-00 IL LAW ENFORCEMENT</v>
          </cell>
        </row>
        <row r="1680">
          <cell r="A1680" t="str">
            <v>00035665</v>
          </cell>
          <cell r="B1680" t="str">
            <v>2000-056-00 PL CRITFC LAW ENFO</v>
          </cell>
        </row>
        <row r="1681">
          <cell r="A1681" t="str">
            <v>00088622</v>
          </cell>
          <cell r="B1681" t="str">
            <v>2000-056-00 PL CRITFC LAW ENFO</v>
          </cell>
        </row>
        <row r="1682">
          <cell r="A1682" t="str">
            <v>00090697</v>
          </cell>
          <cell r="B1682" t="str">
            <v>2000-057-00 PL EFFECTS OF TURB</v>
          </cell>
        </row>
        <row r="1683">
          <cell r="A1683" t="str">
            <v>00105929</v>
          </cell>
          <cell r="B1683" t="str">
            <v>2000-058-00 PL EFFECTS OF GAS</v>
          </cell>
        </row>
        <row r="1684">
          <cell r="A1684" t="str">
            <v>00089846</v>
          </cell>
          <cell r="B1684" t="str">
            <v>2000-061-00 PL UPPER WILDCAT</v>
          </cell>
        </row>
        <row r="1685">
          <cell r="A1685" t="str">
            <v>00089639</v>
          </cell>
          <cell r="B1685" t="str">
            <v>2000-066-00 PL MCCOY CREEK-ALT</v>
          </cell>
        </row>
        <row r="1686">
          <cell r="A1686" t="str">
            <v>00106481</v>
          </cell>
          <cell r="B1686" t="str">
            <v>2000-067-00 PL ASOTIN CR CHANN</v>
          </cell>
        </row>
        <row r="1687">
          <cell r="A1687" t="str">
            <v>00106262</v>
          </cell>
          <cell r="B1687" t="str">
            <v>2000-067-00 PL ASOTIN CREEK RI</v>
          </cell>
        </row>
        <row r="1688">
          <cell r="A1688" t="str">
            <v>00037040</v>
          </cell>
          <cell r="B1688" t="str">
            <v>2000-071-00 PL ANALYZE SALMON</v>
          </cell>
        </row>
        <row r="1689">
          <cell r="A1689" t="str">
            <v>00092279</v>
          </cell>
          <cell r="B1689" t="str">
            <v>2000-072-00 HERITABILITY OF DI</v>
          </cell>
        </row>
        <row r="1690">
          <cell r="A1690" t="str">
            <v>00090689</v>
          </cell>
          <cell r="B1690" t="str">
            <v>2000-073-00 PL SUBBASIN ASSESS</v>
          </cell>
        </row>
        <row r="1691">
          <cell r="A1691" t="str">
            <v>00095252</v>
          </cell>
          <cell r="B1691" t="str">
            <v>2000-074-02 PL WDFW BASELINE</v>
          </cell>
        </row>
        <row r="1692">
          <cell r="A1692" t="str">
            <v>00090705</v>
          </cell>
          <cell r="B1692" t="str">
            <v>2000-076-00 PL TECHNICAL SUPPO</v>
          </cell>
        </row>
        <row r="1693">
          <cell r="A1693" t="str">
            <v>00075978</v>
          </cell>
          <cell r="B1693" t="str">
            <v>2000-079-00 IL OWYHEE DVIR RES</v>
          </cell>
        </row>
        <row r="1694">
          <cell r="A1694" t="str">
            <v>00074767</v>
          </cell>
          <cell r="B1694" t="str">
            <v>2000-079-00 PL ASSESS RESIDENT</v>
          </cell>
        </row>
        <row r="1695">
          <cell r="A1695" t="str">
            <v>00076915</v>
          </cell>
          <cell r="B1695" t="str">
            <v>2000-080-00 PL OCEAN TRACKING</v>
          </cell>
        </row>
        <row r="1696">
          <cell r="A1696" t="str">
            <v>00031995</v>
          </cell>
          <cell r="B1696" t="str">
            <v>2001-001-00 PL DEVELOPMENT OF</v>
          </cell>
        </row>
        <row r="1697">
          <cell r="A1697" t="str">
            <v>00036954</v>
          </cell>
          <cell r="B1697" t="str">
            <v>2001-002-00 PL ASOTIN WATERSHE</v>
          </cell>
        </row>
        <row r="1698">
          <cell r="A1698" t="str">
            <v>00094477</v>
          </cell>
          <cell r="B1698" t="str">
            <v>2001-003-00 PL ADULT PIT DETEC</v>
          </cell>
        </row>
        <row r="1699">
          <cell r="A1699" t="str">
            <v>00038764</v>
          </cell>
          <cell r="B1699" t="str">
            <v>2001-003-00 PL RAINWATER WILDL</v>
          </cell>
        </row>
        <row r="1700">
          <cell r="A1700" t="str">
            <v>00038920</v>
          </cell>
          <cell r="B1700" t="str">
            <v>2001-004-00 PL HOLLLIDAY CONSE</v>
          </cell>
        </row>
        <row r="1701">
          <cell r="A1701" t="str">
            <v>00040234</v>
          </cell>
          <cell r="B1701" t="str">
            <v>2001-005-00 PL GIS SUBBASIN</v>
          </cell>
        </row>
        <row r="1702">
          <cell r="A1702" t="str">
            <v>00105324</v>
          </cell>
          <cell r="B1702" t="str">
            <v>2001-006-00 PL MISC F&amp;W SPONSO</v>
          </cell>
        </row>
        <row r="1703">
          <cell r="A1703" t="str">
            <v>00107274</v>
          </cell>
          <cell r="B1703" t="str">
            <v>2001-006-00 PL MISC F&amp;W SPONSO</v>
          </cell>
        </row>
        <row r="1704">
          <cell r="A1704" t="str">
            <v>00089981</v>
          </cell>
          <cell r="B1704" t="str">
            <v>2001-006-00 SALMON 'WATCH PROG</v>
          </cell>
        </row>
        <row r="1705">
          <cell r="A1705" t="str">
            <v>00108691</v>
          </cell>
          <cell r="B1705" t="str">
            <v>2001-006-02 PL MISC F&amp;W SPONSO</v>
          </cell>
        </row>
        <row r="1706">
          <cell r="A1706" t="str">
            <v>00076224</v>
          </cell>
          <cell r="B1706" t="str">
            <v>2001-007-00 PL EVALUATE LIVE C</v>
          </cell>
        </row>
        <row r="1707">
          <cell r="A1707" t="str">
            <v>00081702</v>
          </cell>
          <cell r="B1707" t="str">
            <v>2001-007-00 PL EVALUATE LIVE C</v>
          </cell>
        </row>
        <row r="1708">
          <cell r="A1708" t="str">
            <v>00076842</v>
          </cell>
          <cell r="B1708" t="str">
            <v>2001-008-00 PL GENETIC SEX OF</v>
          </cell>
        </row>
        <row r="1709">
          <cell r="A1709" t="str">
            <v>00081967</v>
          </cell>
          <cell r="B1709" t="str">
            <v>2001-010-00 PL INNOVATIVE- JUV</v>
          </cell>
        </row>
        <row r="1710">
          <cell r="A1710" t="str">
            <v>00082155</v>
          </cell>
          <cell r="B1710" t="str">
            <v>2001-011-00 PL HABITAT DIVERSI</v>
          </cell>
        </row>
        <row r="1711">
          <cell r="A1711" t="str">
            <v>00083767</v>
          </cell>
          <cell r="B1711" t="str">
            <v>2001-012-00 PL  EVAL RESTORATI</v>
          </cell>
        </row>
        <row r="1712">
          <cell r="A1712" t="str">
            <v>00083040</v>
          </cell>
          <cell r="B1712" t="str">
            <v>2001-013-00 PL EVAL. NUTRIENTS</v>
          </cell>
        </row>
        <row r="1713">
          <cell r="A1713" t="str">
            <v>00082818</v>
          </cell>
          <cell r="B1713" t="str">
            <v>2001-014-00 PL WTR. &amp; AQU. HAB</v>
          </cell>
        </row>
        <row r="1714">
          <cell r="A1714" t="str">
            <v>00091987</v>
          </cell>
          <cell r="B1714" t="str">
            <v>2001-015-00 PL ECHO MEADOW ART</v>
          </cell>
        </row>
        <row r="1715">
          <cell r="A1715" t="str">
            <v>00078122</v>
          </cell>
          <cell r="B1715" t="str">
            <v>2001-017-00 PL IDAHO CONSERVAT</v>
          </cell>
        </row>
        <row r="1716">
          <cell r="A1716" t="str">
            <v>00081281</v>
          </cell>
          <cell r="B1716" t="str">
            <v>2001-018-00 PL PHILLIPS-GORDO</v>
          </cell>
        </row>
        <row r="1717">
          <cell r="A1717" t="str">
            <v>00081391</v>
          </cell>
          <cell r="B1717" t="str">
            <v>2001-019-00 PL LITTLE CATHERIN</v>
          </cell>
        </row>
        <row r="1718">
          <cell r="A1718" t="str">
            <v>00082559</v>
          </cell>
          <cell r="B1718" t="str">
            <v>2001-020-00 PL 15 MILE CRK RIP</v>
          </cell>
        </row>
        <row r="1719">
          <cell r="A1719" t="str">
            <v>00083857</v>
          </cell>
          <cell r="B1719" t="str">
            <v>2001-020-00 PL 15 MILE CRK RIP</v>
          </cell>
        </row>
        <row r="1720">
          <cell r="A1720" t="str">
            <v>00082560</v>
          </cell>
          <cell r="B1720" t="str">
            <v>2001-021-00 PL 15 MILE CRK RIP</v>
          </cell>
        </row>
        <row r="1721">
          <cell r="A1721" t="str">
            <v>00082562</v>
          </cell>
          <cell r="B1721" t="str">
            <v>2001-022-00 PL 15 MILE CRK OR</v>
          </cell>
        </row>
        <row r="1722">
          <cell r="A1722" t="str">
            <v>00083859</v>
          </cell>
          <cell r="B1722" t="str">
            <v>2001-022-00 PL 15 MILE CRK OR</v>
          </cell>
        </row>
        <row r="1723">
          <cell r="A1723" t="str">
            <v>00103076</v>
          </cell>
          <cell r="B1723" t="str">
            <v>2001-024-00 PL SALMON &amp; STEELH</v>
          </cell>
        </row>
        <row r="1724">
          <cell r="A1724" t="str">
            <v>00088495</v>
          </cell>
          <cell r="B1724" t="str">
            <v>2001-024-00 PL UPSTREAM EXER</v>
          </cell>
        </row>
        <row r="1725">
          <cell r="A1725" t="str">
            <v>00083625</v>
          </cell>
          <cell r="B1725" t="str">
            <v>2001-025-00 PL SALMONID PRODUC</v>
          </cell>
        </row>
        <row r="1726">
          <cell r="A1726" t="str">
            <v>00088180</v>
          </cell>
          <cell r="B1726" t="str">
            <v>2001-026-00 PL EVALUATE COASTA</v>
          </cell>
        </row>
        <row r="1727">
          <cell r="A1727" t="str">
            <v>00083860</v>
          </cell>
          <cell r="B1727" t="str">
            <v>2001-027-00 PL WEST POND TURT</v>
          </cell>
        </row>
        <row r="1728">
          <cell r="A1728" t="str">
            <v>00082561</v>
          </cell>
          <cell r="B1728" t="str">
            <v>2001-027-00 PL WEST POND TURTL</v>
          </cell>
        </row>
        <row r="1729">
          <cell r="A1729" t="str">
            <v>00083771</v>
          </cell>
          <cell r="B1729" t="str">
            <v>2001-028-00 PL EVAL BANKS LAKE</v>
          </cell>
        </row>
        <row r="1730">
          <cell r="A1730" t="str">
            <v>00082702</v>
          </cell>
          <cell r="B1730" t="str">
            <v>2001-029-00 PL FORD HATCHERY I</v>
          </cell>
        </row>
        <row r="1731">
          <cell r="A1731" t="str">
            <v>00090813</v>
          </cell>
          <cell r="B1731" t="str">
            <v>2001-030-00 PL RESTORE HABITAT</v>
          </cell>
        </row>
        <row r="1732">
          <cell r="A1732" t="str">
            <v>00082300</v>
          </cell>
          <cell r="B1732" t="str">
            <v>2001-031-00 PL INTERMOUNTAIN P</v>
          </cell>
        </row>
        <row r="1733">
          <cell r="A1733" t="str">
            <v>00104517</v>
          </cell>
          <cell r="B1733" t="str">
            <v>2001-033-00 OM PROTECT &amp; RESTO</v>
          </cell>
        </row>
        <row r="1734">
          <cell r="A1734" t="str">
            <v>00104567</v>
          </cell>
          <cell r="B1734" t="str">
            <v>2001-033-00 PL PROTECT &amp; RESTR</v>
          </cell>
        </row>
        <row r="1735">
          <cell r="A1735" t="str">
            <v>00089844</v>
          </cell>
          <cell r="B1735" t="str">
            <v>2001-034-00 PL FORAGE QUALITY</v>
          </cell>
        </row>
        <row r="1736">
          <cell r="A1736" t="str">
            <v>00093819</v>
          </cell>
          <cell r="B1736" t="str">
            <v>2001-035-00 PL BEAR VALLY SPAW</v>
          </cell>
        </row>
        <row r="1737">
          <cell r="A1737" t="str">
            <v>00089331</v>
          </cell>
          <cell r="B1737" t="str">
            <v>2001-036-00 PL AMES CREEK REST</v>
          </cell>
        </row>
        <row r="1738">
          <cell r="A1738" t="str">
            <v>00083481</v>
          </cell>
          <cell r="B1738" t="str">
            <v>2001-037-00 PL ARROWLEAF CONSE</v>
          </cell>
        </row>
        <row r="1739">
          <cell r="A1739" t="str">
            <v>00089654</v>
          </cell>
          <cell r="B1739" t="str">
            <v>2001-038-00 PL GOURLEY CREEK R</v>
          </cell>
        </row>
        <row r="1740">
          <cell r="A1740" t="str">
            <v>00106265</v>
          </cell>
          <cell r="B1740" t="str">
            <v>2001-039-00 PL PROTECT ESA FIS</v>
          </cell>
        </row>
        <row r="1741">
          <cell r="A1741" t="str">
            <v>00089935</v>
          </cell>
          <cell r="B1741" t="str">
            <v>2001-040-00 PL WAGNER RANCH</v>
          </cell>
        </row>
        <row r="1742">
          <cell r="A1742" t="str">
            <v>00090758</v>
          </cell>
          <cell r="B1742" t="str">
            <v>2001-041-00 PL FOREST RANCH</v>
          </cell>
        </row>
        <row r="1743">
          <cell r="A1743" t="str">
            <v>00101771</v>
          </cell>
          <cell r="B1743" t="str">
            <v>2001-043-00 PL ZUMWALT CAMP CK</v>
          </cell>
        </row>
        <row r="1744">
          <cell r="A1744" t="str">
            <v>00093821</v>
          </cell>
          <cell r="B1744" t="str">
            <v>2001-044-00 PL BAKER EASEMENT/</v>
          </cell>
        </row>
        <row r="1745">
          <cell r="A1745" t="str">
            <v>00084588</v>
          </cell>
          <cell r="B1745" t="str">
            <v>2001-045-00 PL ACTION PLAN PRO</v>
          </cell>
        </row>
        <row r="1746">
          <cell r="A1746" t="str">
            <v>00083921</v>
          </cell>
          <cell r="B1746" t="str">
            <v>2001-046-00 PL CENTER FISH SCI</v>
          </cell>
        </row>
        <row r="1747">
          <cell r="A1747" t="str">
            <v>00084504</v>
          </cell>
          <cell r="B1747" t="str">
            <v>2001-047-00 PL REINTRO SUCCESS</v>
          </cell>
        </row>
        <row r="1748">
          <cell r="A1748" t="str">
            <v>00084377</v>
          </cell>
          <cell r="B1748" t="str">
            <v>2001-048-00 PL EDT</v>
          </cell>
        </row>
        <row r="1749">
          <cell r="A1749" t="str">
            <v>00084693</v>
          </cell>
          <cell r="B1749" t="str">
            <v>2001-049-00 PL SAFETY NET COOR</v>
          </cell>
        </row>
        <row r="1750">
          <cell r="A1750" t="str">
            <v>00093286</v>
          </cell>
          <cell r="B1750" t="str">
            <v>2001-051-00 PL LITTLE MORGON</v>
          </cell>
        </row>
        <row r="1751">
          <cell r="A1751" t="str">
            <v>00093292</v>
          </cell>
          <cell r="B1751" t="str">
            <v>2001-052-00 PL HAWLEY</v>
          </cell>
        </row>
        <row r="1752">
          <cell r="A1752" t="str">
            <v>00090384</v>
          </cell>
          <cell r="B1752" t="str">
            <v>2001-053-00 PL REINTRO OF COLU</v>
          </cell>
        </row>
        <row r="1753">
          <cell r="A1753" t="str">
            <v>00087675</v>
          </cell>
          <cell r="B1753" t="str">
            <v>2001-054-00 PL SUPPL FLOWS BUC</v>
          </cell>
        </row>
        <row r="1754">
          <cell r="A1754" t="str">
            <v>00088243</v>
          </cell>
          <cell r="B1754" t="str">
            <v>2001-055-00 PL SALMON RESPONSE</v>
          </cell>
        </row>
        <row r="1755">
          <cell r="A1755" t="str">
            <v>00093253</v>
          </cell>
          <cell r="B1755" t="str">
            <v>2001-056-00 PL TROUT CREEK STR</v>
          </cell>
        </row>
        <row r="1756">
          <cell r="A1756" t="str">
            <v>00092833</v>
          </cell>
          <cell r="B1756" t="str">
            <v>2001-058-00 PL REMOVAL OF GHOS</v>
          </cell>
        </row>
        <row r="1757">
          <cell r="A1757" t="str">
            <v>00091298</v>
          </cell>
          <cell r="B1757" t="str">
            <v>2001-059-00 PL SP&amp;SUMMER CHIN</v>
          </cell>
        </row>
        <row r="1758">
          <cell r="A1758" t="str">
            <v>00091718</v>
          </cell>
          <cell r="B1758" t="str">
            <v>2001-060-00 PL ADULT OUTPLANT</v>
          </cell>
        </row>
        <row r="1759">
          <cell r="A1759" t="str">
            <v>00097333</v>
          </cell>
          <cell r="B1759" t="str">
            <v>2001-061-00 PL TOUCHET R FLOW</v>
          </cell>
        </row>
        <row r="1760">
          <cell r="A1760" t="str">
            <v>00101770</v>
          </cell>
          <cell r="B1760" t="str">
            <v>2001-062-00 PL LOSTINE RIVER</v>
          </cell>
        </row>
        <row r="1761">
          <cell r="A1761" t="str">
            <v>00094635</v>
          </cell>
          <cell r="B1761" t="str">
            <v>2001-063-00 PL METHOW RIVER BA</v>
          </cell>
        </row>
        <row r="1762">
          <cell r="A1762" t="str">
            <v>00104641</v>
          </cell>
          <cell r="B1762" t="str">
            <v>2001-064-00 PL SIMCOE CREEK ST</v>
          </cell>
        </row>
        <row r="1763">
          <cell r="A1763" t="str">
            <v>00102414</v>
          </cell>
          <cell r="B1763" t="str">
            <v>2001-065-00 CI HANCOCK SP PASS</v>
          </cell>
        </row>
        <row r="1764">
          <cell r="A1764" t="str">
            <v>00106002</v>
          </cell>
          <cell r="B1764" t="str">
            <v>2001-065-00 PL HANCOCK SPRING</v>
          </cell>
        </row>
        <row r="1765">
          <cell r="A1765" t="str">
            <v>00090233</v>
          </cell>
          <cell r="B1765" t="str">
            <v>2001-066-00 PL LAKE ROOSEVELT</v>
          </cell>
        </row>
        <row r="1766">
          <cell r="A1766" t="str">
            <v>00093824</v>
          </cell>
          <cell r="B1766" t="str">
            <v>2001-067-00 CL LEMHI/SALMON PA</v>
          </cell>
        </row>
        <row r="1767">
          <cell r="A1767" t="str">
            <v>00093827</v>
          </cell>
          <cell r="B1767" t="str">
            <v>2001-068-00 PL LEMHI RIVER STR</v>
          </cell>
        </row>
        <row r="1768">
          <cell r="A1768" t="str">
            <v>00092750</v>
          </cell>
          <cell r="B1768" t="str">
            <v>2001-069-00 PL JOHN DAY STREA</v>
          </cell>
        </row>
        <row r="1769">
          <cell r="A1769" t="str">
            <v>00093750</v>
          </cell>
          <cell r="B1769" t="str">
            <v>2001-070-00 PL EDT MODEL EVAL</v>
          </cell>
        </row>
        <row r="1770">
          <cell r="A1770" t="str">
            <v>00107102</v>
          </cell>
          <cell r="B1770" t="str">
            <v>2001-071-00 PL WAPATOX WATER P</v>
          </cell>
        </row>
        <row r="1771">
          <cell r="A1771" t="str">
            <v>00090426</v>
          </cell>
          <cell r="B1771" t="str">
            <v>2001-074-00 PL NPPC REGIONAL</v>
          </cell>
        </row>
        <row r="1772">
          <cell r="A1772" t="str">
            <v>00092278</v>
          </cell>
          <cell r="B1772" t="str">
            <v>2001-075-00 PL WALLA WALLA BAS</v>
          </cell>
        </row>
        <row r="1773">
          <cell r="A1773" t="str">
            <v>00097324</v>
          </cell>
          <cell r="B1773" t="str">
            <v>2001-076-00 PL ACQUIRE TUCANNO</v>
          </cell>
        </row>
        <row r="1774">
          <cell r="A1774" t="str">
            <v>00095101</v>
          </cell>
          <cell r="B1774" t="str">
            <v>2001-078-00 CL EDT USFS VALIDA</v>
          </cell>
        </row>
        <row r="1775">
          <cell r="A1775" t="str">
            <v>00100530</v>
          </cell>
          <cell r="B1775" t="str">
            <v>2001-079-00  PL WA DOE WATER</v>
          </cell>
        </row>
        <row r="1776">
          <cell r="A1776" t="str">
            <v>00088856</v>
          </cell>
          <cell r="B1776" t="str">
            <v>200103200 HANGMAN CREEK FISHER</v>
          </cell>
        </row>
        <row r="1777">
          <cell r="A1777" t="str">
            <v>00088854</v>
          </cell>
          <cell r="B1777" t="str">
            <v>200103300  HANGMAN WATERSHED H</v>
          </cell>
        </row>
        <row r="1778">
          <cell r="A1778" t="str">
            <v>00088858</v>
          </cell>
          <cell r="B1778" t="str">
            <v>200103400 FORAGE QUALITY AND M</v>
          </cell>
        </row>
        <row r="1779">
          <cell r="A1779" t="str">
            <v>00110274</v>
          </cell>
          <cell r="B1779" t="str">
            <v>20012-057-00 PL WESTLAND-RAMOS</v>
          </cell>
        </row>
        <row r="1780">
          <cell r="A1780" t="str">
            <v>00096634</v>
          </cell>
          <cell r="B1780" t="str">
            <v>2002-001-00 PL CCT ELLISFORD</v>
          </cell>
        </row>
        <row r="1781">
          <cell r="A1781" t="str">
            <v>00103073</v>
          </cell>
          <cell r="B1781" t="str">
            <v>2002-002-00 PL FEAS. OF ENHAN</v>
          </cell>
        </row>
        <row r="1782">
          <cell r="A1782" t="str">
            <v>00100566</v>
          </cell>
          <cell r="B1782" t="str">
            <v>2002-004-00 PL SAFETY-NET ARTI</v>
          </cell>
        </row>
        <row r="1783">
          <cell r="A1783" t="str">
            <v>00101882</v>
          </cell>
          <cell r="B1783" t="str">
            <v>2002-004-01 PL SAFETY-NET ARTI</v>
          </cell>
        </row>
        <row r="1784">
          <cell r="A1784" t="str">
            <v>00105721</v>
          </cell>
          <cell r="B1784" t="str">
            <v>2002-004-02 PL SAFETY-NET ARTI</v>
          </cell>
        </row>
        <row r="1785">
          <cell r="A1785" t="str">
            <v>00101646</v>
          </cell>
          <cell r="B1785" t="str">
            <v>2002-004-04 PL SAFETY-NET ARTI</v>
          </cell>
        </row>
        <row r="1786">
          <cell r="A1786" t="str">
            <v>00100610</v>
          </cell>
          <cell r="B1786" t="str">
            <v>2002-005-00 PL FISHER FISHERIE</v>
          </cell>
        </row>
        <row r="1787">
          <cell r="A1787" t="str">
            <v>00106940</v>
          </cell>
          <cell r="B1787" t="str">
            <v>2002-006-00 PL BULL TROUT MOVE</v>
          </cell>
        </row>
        <row r="1788">
          <cell r="A1788" t="str">
            <v>00101769</v>
          </cell>
          <cell r="B1788" t="str">
            <v>2002-007-00 LOSTINE WATER RIGH</v>
          </cell>
        </row>
        <row r="1789">
          <cell r="A1789" t="str">
            <v>00103418</v>
          </cell>
          <cell r="B1789" t="str">
            <v>2002-007-00 PL RESTORE BT HAB</v>
          </cell>
        </row>
        <row r="1790">
          <cell r="A1790" t="str">
            <v>00103062</v>
          </cell>
          <cell r="B1790" t="str">
            <v>2002-008-00 PL RECONNECT FLDP</v>
          </cell>
        </row>
        <row r="1791">
          <cell r="A1791" t="str">
            <v>00106394</v>
          </cell>
          <cell r="B1791" t="str">
            <v>2002-008-00 PL RECONNECT FLDPL</v>
          </cell>
        </row>
        <row r="1792">
          <cell r="A1792" t="str">
            <v>00106480</v>
          </cell>
          <cell r="B1792" t="str">
            <v>2002-008-00 PL RECONNECT FLDPL</v>
          </cell>
        </row>
        <row r="1793">
          <cell r="A1793" t="str">
            <v>00103063</v>
          </cell>
          <cell r="B1793" t="str">
            <v>2002-009-00 OM LAKE PO PREDATO</v>
          </cell>
        </row>
        <row r="1794">
          <cell r="A1794" t="str">
            <v>00103064</v>
          </cell>
          <cell r="B1794" t="str">
            <v>2002-010-00 PL ACQUIRE AND CO</v>
          </cell>
        </row>
        <row r="1795">
          <cell r="A1795" t="str">
            <v>00103068</v>
          </cell>
          <cell r="B1795" t="str">
            <v>2002-011-00 PL OPER. LOSS</v>
          </cell>
        </row>
        <row r="1796">
          <cell r="A1796" t="str">
            <v>00101968</v>
          </cell>
          <cell r="B1796" t="str">
            <v>2002-012-00 PL LOWER COLUMBIA</v>
          </cell>
        </row>
        <row r="1797">
          <cell r="A1797" t="str">
            <v>00101780</v>
          </cell>
          <cell r="B1797" t="str">
            <v>2002-013-00 PL ANN SQUIER</v>
          </cell>
        </row>
        <row r="1798">
          <cell r="A1798" t="str">
            <v>00101778</v>
          </cell>
          <cell r="B1798" t="str">
            <v>2002-013-00 PL DAR CRAMMOND</v>
          </cell>
        </row>
        <row r="1799">
          <cell r="A1799" t="str">
            <v>00101776</v>
          </cell>
          <cell r="B1799" t="str">
            <v>2002-013-00 PL DON CHAPMAN</v>
          </cell>
        </row>
        <row r="1800">
          <cell r="A1800" t="str">
            <v>00103066</v>
          </cell>
          <cell r="B1800" t="str">
            <v>2002-014-00 PL SUNNYSIDE WL MI</v>
          </cell>
        </row>
        <row r="1801">
          <cell r="A1801" t="str">
            <v>00106552</v>
          </cell>
          <cell r="B1801" t="str">
            <v>2002-015-00 PL WATERSHED COUN</v>
          </cell>
        </row>
        <row r="1802">
          <cell r="A1802" t="str">
            <v>00104501</v>
          </cell>
          <cell r="B1802" t="str">
            <v>2002-015-00 PL WATERSHED COUNC</v>
          </cell>
        </row>
        <row r="1803">
          <cell r="A1803" t="str">
            <v>00104102</v>
          </cell>
          <cell r="B1803" t="str">
            <v>2002-016-00 PL LAMPREY ABUNDAN</v>
          </cell>
        </row>
        <row r="1804">
          <cell r="A1804" t="str">
            <v>00109046</v>
          </cell>
          <cell r="B1804" t="str">
            <v>2002-017-00 PL REGIONAL STREAM</v>
          </cell>
        </row>
        <row r="1805">
          <cell r="A1805" t="str">
            <v>00104519</v>
          </cell>
          <cell r="B1805" t="str">
            <v>2002-018-00 PL TAPTEAL BEND RI</v>
          </cell>
        </row>
        <row r="1806">
          <cell r="A1806" t="str">
            <v>00104448</v>
          </cell>
          <cell r="B1806" t="str">
            <v>2002-019-00 PL WACO RIPARIAN B</v>
          </cell>
        </row>
        <row r="1807">
          <cell r="A1807" t="str">
            <v>00106008</v>
          </cell>
          <cell r="B1807" t="str">
            <v>2002-020-00 PL HUNTSVILLE MILL</v>
          </cell>
        </row>
        <row r="1808">
          <cell r="A1808" t="str">
            <v>00105330</v>
          </cell>
          <cell r="B1808" t="str">
            <v>2002-021-00 PL REDUCE WATER TE</v>
          </cell>
        </row>
        <row r="1809">
          <cell r="A1809" t="str">
            <v>00114555</v>
          </cell>
          <cell r="B1809" t="str">
            <v>2002-022-00 PL BIG CREEK PASSA</v>
          </cell>
        </row>
        <row r="1810">
          <cell r="A1810" t="str">
            <v>00106314</v>
          </cell>
          <cell r="B1810" t="str">
            <v>2002-025-00 PL YAKIMA TRIBUTAR</v>
          </cell>
        </row>
        <row r="1811">
          <cell r="A1811" t="str">
            <v>00115719</v>
          </cell>
          <cell r="B1811" t="str">
            <v>2002-025-01 PL YAKIMA TRIBUTAR</v>
          </cell>
        </row>
        <row r="1812">
          <cell r="A1812" t="str">
            <v>00104450</v>
          </cell>
          <cell r="B1812" t="str">
            <v>2002-026-00 PL MORROW COUNTY R</v>
          </cell>
        </row>
        <row r="1813">
          <cell r="A1813" t="str">
            <v>00105328</v>
          </cell>
          <cell r="B1813" t="str">
            <v>2002-027-00 PL LOWER SNAKE HYD</v>
          </cell>
        </row>
        <row r="1814">
          <cell r="A1814" t="str">
            <v>00104526</v>
          </cell>
          <cell r="B1814" t="str">
            <v>2002-029-00 PL FISH PASSAGE WD</v>
          </cell>
        </row>
        <row r="1815">
          <cell r="A1815" t="str">
            <v>00106007</v>
          </cell>
          <cell r="B1815" t="str">
            <v>2002-030-00 PL PROGENY MARKERS</v>
          </cell>
        </row>
        <row r="1816">
          <cell r="A1816" t="str">
            <v>00104103</v>
          </cell>
          <cell r="B1816" t="str">
            <v>2002-031-00 PL SPRING CHINOOK</v>
          </cell>
        </row>
        <row r="1817">
          <cell r="A1817" t="str">
            <v>00104100</v>
          </cell>
          <cell r="B1817" t="str">
            <v>2002-032-00 PL FALL CHINOOK PA</v>
          </cell>
        </row>
        <row r="1818">
          <cell r="A1818" t="str">
            <v>00110824</v>
          </cell>
          <cell r="B1818" t="str">
            <v>2002-033-00 PL JOHN DAY RECOVE</v>
          </cell>
        </row>
        <row r="1819">
          <cell r="A1819" t="str">
            <v>00104507</v>
          </cell>
          <cell r="B1819" t="str">
            <v>2002-034-00 PL WHEELER COUNTY</v>
          </cell>
        </row>
        <row r="1820">
          <cell r="A1820" t="str">
            <v>00104502</v>
          </cell>
          <cell r="B1820" t="str">
            <v>2002-035-00 PL GILLIAM COUNTY</v>
          </cell>
        </row>
        <row r="1821">
          <cell r="A1821" t="str">
            <v>00105423</v>
          </cell>
          <cell r="B1821" t="str">
            <v>2002-036-00 PL WW RIVER FLOW R</v>
          </cell>
        </row>
        <row r="1822">
          <cell r="A1822" t="str">
            <v>00104101</v>
          </cell>
          <cell r="B1822" t="str">
            <v>2002-037-00 PL FRESHWATER MUSS</v>
          </cell>
        </row>
        <row r="1823">
          <cell r="A1823" t="str">
            <v>00108440</v>
          </cell>
          <cell r="B1823" t="str">
            <v>2002-038-00 PL HABITAT ACQUISI</v>
          </cell>
        </row>
        <row r="1824">
          <cell r="A1824" t="str">
            <v>00105687</v>
          </cell>
          <cell r="B1824" t="str">
            <v>2002-039-00 PL SMITH CREEK RES</v>
          </cell>
        </row>
        <row r="1825">
          <cell r="A1825" t="str">
            <v>00105723</v>
          </cell>
          <cell r="B1825" t="str">
            <v>2002-04-03 PL SAFETY-NET ARTIF</v>
          </cell>
        </row>
        <row r="1826">
          <cell r="A1826" t="str">
            <v>00109306</v>
          </cell>
          <cell r="B1826" t="str">
            <v>2002-040-00 PL SQUAW CREEK CUL</v>
          </cell>
        </row>
        <row r="1827">
          <cell r="A1827" t="str">
            <v>00104528</v>
          </cell>
          <cell r="B1827" t="str">
            <v>2002-041-00 PL COLUMBIA CASCA</v>
          </cell>
        </row>
        <row r="1828">
          <cell r="A1828" t="str">
            <v>00104435</v>
          </cell>
          <cell r="B1828" t="str">
            <v>2002-043-00 ME GENETIC INVENTO</v>
          </cell>
        </row>
        <row r="1829">
          <cell r="A1829" t="str">
            <v>00104440</v>
          </cell>
          <cell r="B1829" t="str">
            <v>2002-044-00 PL FISHER PURCHASE</v>
          </cell>
        </row>
        <row r="1830">
          <cell r="A1830" t="str">
            <v>00105696</v>
          </cell>
          <cell r="B1830" t="str">
            <v>2002-046-00 PL FISH ALIGNMENT</v>
          </cell>
        </row>
        <row r="1831">
          <cell r="A1831" t="str">
            <v>00111870</v>
          </cell>
          <cell r="B1831" t="str">
            <v>2002-046-00 PL FISH ALIGNMENT</v>
          </cell>
        </row>
        <row r="1832">
          <cell r="A1832" t="str">
            <v>00106006</v>
          </cell>
          <cell r="B1832" t="str">
            <v>2002-047-00 ART PROD REVIEW</v>
          </cell>
        </row>
        <row r="1833">
          <cell r="A1833" t="str">
            <v>00105355</v>
          </cell>
          <cell r="B1833" t="str">
            <v>2002-048-00 PL IMPLEMENT BIOP</v>
          </cell>
        </row>
        <row r="1834">
          <cell r="A1834" t="str">
            <v>00109308</v>
          </cell>
          <cell r="B1834" t="str">
            <v>2002-049-00 PL CHINOOK SALMON</v>
          </cell>
        </row>
        <row r="1835">
          <cell r="A1835" t="str">
            <v>00117709</v>
          </cell>
          <cell r="B1835" t="str">
            <v>2002-050-00 PL ASOTIN COUNTY B</v>
          </cell>
        </row>
        <row r="1836">
          <cell r="A1836" t="str">
            <v>00107723</v>
          </cell>
          <cell r="B1836" t="str">
            <v>2002-051-00 PL SUBBASIN PLANNI</v>
          </cell>
        </row>
        <row r="1837">
          <cell r="A1837" t="str">
            <v>00118694</v>
          </cell>
          <cell r="B1837" t="str">
            <v>2002-051-00 PL SUBBASIN PLANNI</v>
          </cell>
        </row>
        <row r="1838">
          <cell r="A1838" t="str">
            <v>00118716</v>
          </cell>
          <cell r="B1838" t="str">
            <v>2002-051-00 PL SUBBASIN PLANNI</v>
          </cell>
        </row>
        <row r="1839">
          <cell r="A1839" t="str">
            <v>00118688</v>
          </cell>
          <cell r="B1839" t="str">
            <v>2002-051-04  PL SUBBASIN PLANN</v>
          </cell>
        </row>
        <row r="1840">
          <cell r="A1840" t="str">
            <v>00108110</v>
          </cell>
          <cell r="B1840" t="str">
            <v>2002-052-00 PL NACHES RIVER WA</v>
          </cell>
        </row>
        <row r="1841">
          <cell r="A1841" t="str">
            <v>00110343</v>
          </cell>
          <cell r="B1841" t="str">
            <v>2002-054-00 PL PROTECT AND RES</v>
          </cell>
        </row>
        <row r="1842">
          <cell r="A1842" t="str">
            <v>00117422</v>
          </cell>
          <cell r="B1842" t="str">
            <v>2002-055-00 OREGON PLAN FISH S</v>
          </cell>
        </row>
        <row r="1843">
          <cell r="A1843" t="str">
            <v>00114056</v>
          </cell>
          <cell r="B1843" t="str">
            <v>2002-058-00 PL SCARROW EASEMEN</v>
          </cell>
        </row>
        <row r="1844">
          <cell r="A1844" t="str">
            <v>00111809</v>
          </cell>
          <cell r="B1844" t="str">
            <v>2002-059-00 PL YANKEE FORK SAL</v>
          </cell>
        </row>
        <row r="1845">
          <cell r="A1845" t="str">
            <v>00114046</v>
          </cell>
          <cell r="B1845" t="str">
            <v>2002-061-00 PL POTLACH RIVER W</v>
          </cell>
        </row>
        <row r="1846">
          <cell r="A1846" t="str">
            <v>00115544</v>
          </cell>
          <cell r="B1846" t="str">
            <v>2002-061-00 PL POTLACH RIVER W</v>
          </cell>
        </row>
        <row r="1847">
          <cell r="A1847" t="str">
            <v>00111799</v>
          </cell>
          <cell r="B1847" t="str">
            <v>2002-063-00 PL PAHSIMEROI HOLI</v>
          </cell>
        </row>
        <row r="1848">
          <cell r="A1848" t="str">
            <v>00111807</v>
          </cell>
          <cell r="B1848" t="str">
            <v>2002-064-00 PL LEMHI HOLISTIC</v>
          </cell>
        </row>
        <row r="1849">
          <cell r="A1849" t="str">
            <v>00111801</v>
          </cell>
          <cell r="B1849" t="str">
            <v>2002-065-00  PL EAST FORK HOLI</v>
          </cell>
        </row>
        <row r="1850">
          <cell r="A1850" t="str">
            <v>00111804</v>
          </cell>
          <cell r="B1850" t="str">
            <v>2002-066-00 PL MIDDLE SALMON P</v>
          </cell>
        </row>
        <row r="1851">
          <cell r="A1851" t="str">
            <v>00111805</v>
          </cell>
          <cell r="B1851" t="str">
            <v>2002-067-00 PL UPPER SALMON HO</v>
          </cell>
        </row>
        <row r="1852">
          <cell r="A1852" t="str">
            <v>00114049</v>
          </cell>
          <cell r="B1852" t="str">
            <v>2002-069-00 PL PROTECT &amp; RESTO</v>
          </cell>
        </row>
        <row r="1853">
          <cell r="A1853" t="str">
            <v>00114052</v>
          </cell>
          <cell r="B1853" t="str">
            <v>2002-070-00 PL LAPWAI CREEK AN</v>
          </cell>
        </row>
        <row r="1854">
          <cell r="A1854" t="str">
            <v>00110797</v>
          </cell>
          <cell r="B1854" t="str">
            <v>2002-071-00 PL DEVELOPMENT OF</v>
          </cell>
        </row>
        <row r="1855">
          <cell r="A1855" t="str">
            <v>00114053</v>
          </cell>
          <cell r="B1855" t="str">
            <v>2002-072-00 PL RED RIVER WATER</v>
          </cell>
        </row>
        <row r="1856">
          <cell r="A1856" t="str">
            <v>00114055</v>
          </cell>
          <cell r="B1856" t="str">
            <v>2002-074-00 PL CROOKED FORK CR</v>
          </cell>
        </row>
        <row r="1857">
          <cell r="A1857" t="str">
            <v>00114048</v>
          </cell>
          <cell r="B1857" t="str">
            <v>2002-076-00 PROTECT &amp; RESTORE</v>
          </cell>
        </row>
        <row r="1858">
          <cell r="A1858" t="str">
            <v>00114012</v>
          </cell>
          <cell r="B1858" t="str">
            <v>2002-077-00 PL ESTUARY/OCEAN R</v>
          </cell>
        </row>
        <row r="1859">
          <cell r="A1859" t="str">
            <v>00114192</v>
          </cell>
          <cell r="B1859" t="str">
            <v>2002-078-00 - SNAKE RIVER HYPO</v>
          </cell>
        </row>
        <row r="1860">
          <cell r="A1860" t="str">
            <v>00108753</v>
          </cell>
          <cell r="B1860" t="str">
            <v>200201300:PL:Water Entity 151</v>
          </cell>
        </row>
        <row r="1861">
          <cell r="A1861" t="str">
            <v>00118648</v>
          </cell>
          <cell r="B1861" t="str">
            <v>200205100 SUBBASIN PLANNING</v>
          </cell>
        </row>
        <row r="1862">
          <cell r="A1862" t="str">
            <v>00118590</v>
          </cell>
          <cell r="B1862" t="str">
            <v>2002051032 SUBBASIN PLANNING -</v>
          </cell>
        </row>
        <row r="1863">
          <cell r="A1863" t="str">
            <v>00002930</v>
          </cell>
          <cell r="B1863" t="str">
            <v>EXCESS DRAW HUNGRY HORSE &amp; RES</v>
          </cell>
        </row>
        <row r="1864">
          <cell r="A1864" t="str">
            <v>00002931</v>
          </cell>
          <cell r="B1864" t="str">
            <v>EXCESS DRAW HUNGRY HORSE RES C</v>
          </cell>
        </row>
        <row r="1865">
          <cell r="A1865" t="str">
            <v>00002255</v>
          </cell>
          <cell r="B1865" t="str">
            <v>EXPRMNTL STURG HTCH&amp;KOOTENAI W</v>
          </cell>
        </row>
        <row r="1866">
          <cell r="A1866" t="str">
            <v>00002728</v>
          </cell>
          <cell r="B1866" t="str">
            <v>FLATHEAD R INSTREAM</v>
          </cell>
        </row>
        <row r="1867">
          <cell r="A1867" t="str">
            <v>00003062</v>
          </cell>
          <cell r="B1867" t="str">
            <v>FLATHEAD RIVER NATIVE SPECIES</v>
          </cell>
        </row>
        <row r="1868">
          <cell r="A1868" t="str">
            <v>00002743</v>
          </cell>
          <cell r="B1868" t="str">
            <v>GRANDE RONDE SUPP</v>
          </cell>
        </row>
        <row r="1869">
          <cell r="A1869" t="str">
            <v>00002308</v>
          </cell>
          <cell r="B1869" t="str">
            <v>HUNGRY HORSE MIT FLATHEAD LAKE</v>
          </cell>
        </row>
        <row r="1870">
          <cell r="A1870" t="str">
            <v>00002309</v>
          </cell>
          <cell r="B1870" t="str">
            <v>HUNGRY HORSE MIT/HABITA IMPROV</v>
          </cell>
        </row>
        <row r="1871">
          <cell r="A1871" t="str">
            <v>00007868</v>
          </cell>
          <cell r="B1871" t="str">
            <v>HYDROACOUSTIC &amp; SONIC TAG TRAC</v>
          </cell>
        </row>
        <row r="1872">
          <cell r="A1872" t="str">
            <v>00002457</v>
          </cell>
          <cell r="B1872" t="str">
            <v>JUV SCREENS,SMOLT TRAPS AT WAL</v>
          </cell>
        </row>
        <row r="1873">
          <cell r="A1873" t="str">
            <v>00002256</v>
          </cell>
          <cell r="B1873" t="str">
            <v>KOOTENAI RV FISHERIES INVESTIG</v>
          </cell>
        </row>
        <row r="1874">
          <cell r="A1874" t="str">
            <v>00002408</v>
          </cell>
          <cell r="B1874" t="str">
            <v>KOOTENAI RV RES FISH ASSESSMNT</v>
          </cell>
        </row>
        <row r="1875">
          <cell r="A1875" t="str">
            <v>00002422</v>
          </cell>
          <cell r="B1875" t="str">
            <v>LIBBY RESERVOIR MITIGATION PLA</v>
          </cell>
        </row>
        <row r="1876">
          <cell r="A1876" t="str">
            <v>00020090</v>
          </cell>
          <cell r="B1876" t="str">
            <v>LOSTINE RIVER PASSAGE</v>
          </cell>
        </row>
        <row r="1877">
          <cell r="A1877" t="str">
            <v>00003061</v>
          </cell>
          <cell r="B1877" t="str">
            <v>MITIGATION EXCESSIVE DRAWDOWNS</v>
          </cell>
        </row>
        <row r="1878">
          <cell r="A1878" t="str">
            <v>00002544</v>
          </cell>
          <cell r="B1878" t="str">
            <v>MONTANA FOCUS WATERSHED COORDN</v>
          </cell>
        </row>
        <row r="1879">
          <cell r="A1879" t="str">
            <v>00002545</v>
          </cell>
          <cell r="B1879" t="str">
            <v>MONTANA FOCUS WATERSHED COORDN</v>
          </cell>
        </row>
        <row r="1880">
          <cell r="A1880" t="str">
            <v>00002218</v>
          </cell>
          <cell r="B1880" t="str">
            <v>NEZ PERCE TRIBAL HATCHERY -C</v>
          </cell>
        </row>
        <row r="1881">
          <cell r="A1881" t="str">
            <v>00002235</v>
          </cell>
          <cell r="B1881" t="str">
            <v>PASSAGE IMPROVEMENT EVALUATION</v>
          </cell>
        </row>
        <row r="1882">
          <cell r="A1882" t="str">
            <v>00002857</v>
          </cell>
          <cell r="B1882" t="str">
            <v>PRE DESIGN-JOHNSON CR ART PROP</v>
          </cell>
        </row>
        <row r="1883">
          <cell r="A1883" t="str">
            <v>00002855</v>
          </cell>
          <cell r="B1883" t="str">
            <v>SITE INVESTIGATION ALLOTMENT</v>
          </cell>
        </row>
        <row r="1884">
          <cell r="A1884" t="str">
            <v>00002266</v>
          </cell>
          <cell r="B1884" t="str">
            <v>STEELHEAD &amp; FALL CHINK PRODUCT</v>
          </cell>
        </row>
        <row r="1885">
          <cell r="A1885" t="str">
            <v>00106551</v>
          </cell>
          <cell r="B1885" t="str">
            <v>TEST WORKORDER</v>
          </cell>
        </row>
        <row r="1886">
          <cell r="A1886" t="str">
            <v>00110201</v>
          </cell>
          <cell r="B1886" t="str">
            <v>TRT TASKS</v>
          </cell>
        </row>
        <row r="1887">
          <cell r="A1887" t="str">
            <v>00002965</v>
          </cell>
          <cell r="B1887" t="str">
            <v>WHITE STURGEON SUPP RESEARCH</v>
          </cell>
        </row>
      </sheetData>
    </sheetDataSet>
  </externalBook>
</externalLink>
</file>

<file path=xl/externalLinks/externalLink43.xml><?xml version="1.0" encoding="utf-8"?>
<externalLink xmlns="http://schemas.openxmlformats.org/spreadsheetml/2006/main">
  <externalBook xmlns:r="http://schemas.openxmlformats.org/officeDocument/2006/relationships" r:id="rId1">
    <sheetNames>
      <sheetName val="Review Checklist"/>
      <sheetName val="4.04"/>
      <sheetName val="FR.Rev"/>
      <sheetName val="18230042"/>
      <sheetName val="SAP Download"/>
      <sheetName val="SAP.Revenue"/>
      <sheetName val="BS"/>
      <sheetName val="BS (2)"/>
      <sheetName val="Muni Taxes"/>
      <sheetName val="Summary"/>
      <sheetName val="SAP LOW INCOME"/>
      <sheetName val="LowInc BILLED"/>
      <sheetName val="2006"/>
      <sheetName val="2004GRC"/>
    </sheetNames>
    <sheetDataSet>
      <sheetData sheetId="1">
        <row r="6">
          <cell r="A6" t="str">
            <v>                                                                                        FOR THE TWELVE MONTHS ENDING SEPTEMBER 30, 2006</v>
          </cell>
        </row>
      </sheetData>
    </sheetDataSet>
  </externalBook>
</externalLink>
</file>

<file path=xl/externalLinks/externalLink44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LBO 12ME 0903"/>
      <sheetName val="Restated"/>
      <sheetName val="Alternative"/>
      <sheetName val="IPOA2003"/>
      <sheetName val="IPOA2002"/>
    </sheetNames>
  </externalBook>
</externalLink>
</file>

<file path=xl/externalLinks/externalLink45.xml><?xml version="1.0" encoding="utf-8"?>
<externalLink xmlns="http://schemas.openxmlformats.org/spreadsheetml/2006/main">
  <externalBook xmlns:r="http://schemas.openxmlformats.org/officeDocument/2006/relationships" r:id="rId1">
    <sheetNames>
      <sheetName val="Approval History"/>
      <sheetName val="INPUT TAB"/>
      <sheetName val="LeadSht"/>
      <sheetName val="$ &amp; KWH Rsbl"/>
      <sheetName val="Lost Factor"/>
      <sheetName val="Sch120Rsbl"/>
      <sheetName val="Bs Unbl Rt"/>
      <sheetName val="GPI"/>
      <sheetName val="Pended"/>
      <sheetName val="Target KWHs"/>
      <sheetName val="KWH Rsbl"/>
      <sheetName val="Sch_194"/>
      <sheetName val="Billing Loss"/>
      <sheetName val="Historical"/>
      <sheetName val="Sch194KWHs"/>
      <sheetName val="RateInc"/>
      <sheetName val="2-03 Rd Schd"/>
      <sheetName val="Page 1"/>
      <sheetName val="UnbDays"/>
      <sheetName val="Sch94Read"/>
      <sheetName val="Unbilled Revenue"/>
      <sheetName val="Billed KWHs"/>
      <sheetName val="APUA"/>
      <sheetName val="UnbLowIncJE"/>
      <sheetName val="Sch_120"/>
      <sheetName val="Sch120Read"/>
      <sheetName val="JE #s"/>
      <sheetName val="Sch94 Rlfwd"/>
      <sheetName val="Sch_194Rsbl"/>
      <sheetName val="UnbLowInc Rsbl"/>
      <sheetName val="INPUT TAB 2005"/>
    </sheetNames>
    <sheetDataSet>
      <sheetData sheetId="27">
        <row r="11">
          <cell r="B11">
            <v>11862537</v>
          </cell>
        </row>
      </sheetData>
    </sheetDataSet>
  </externalBook>
</externalLink>
</file>

<file path=xl/externalLinks/externalLink46.xml><?xml version="1.0" encoding="utf-8"?>
<externalLink xmlns="http://schemas.openxmlformats.org/spreadsheetml/2006/main">
  <externalBook xmlns:r="http://schemas.openxmlformats.org/officeDocument/2006/relationships" r:id="rId1">
    <sheetNames>
      <sheetName val="PC Summary 2004-2008 Aurora + N"/>
      <sheetName val="#REF"/>
      <sheetName val="Scen 2 Rate Years"/>
      <sheetName val="Scen 2 Annual Summary"/>
      <sheetName val="Scen 1 Rate Years"/>
      <sheetName val="Scen 1 Annual Summary"/>
      <sheetName val="Current v Prior =&gt;"/>
      <sheetName val="7.30.03 Scen 1 v 7.17.03a"/>
      <sheetName val="7.31.03 Scen 2 v 7.17.03a (2)"/>
      <sheetName val="Scen 1 =&gt;"/>
      <sheetName val="AURORA + NON AURORA"/>
      <sheetName val="Not AURORA FERC Summary"/>
      <sheetName val="AURORA FERC Summary 04-08"/>
      <sheetName val="Scen 1 New Res Summ 04-08"/>
      <sheetName val="Scen 1 Production O&amp;M"/>
      <sheetName val="Scen 2 =&gt;"/>
      <sheetName val="AURORA + NON AURORA (2)"/>
      <sheetName val="Not AURORA FERC Summary (2)"/>
      <sheetName val="AURORA FERC Summary 04-08 (2)"/>
      <sheetName val="Scen 1 New Res Summ 04-08 (2)"/>
    </sheetNames>
  </externalBook>
</externalLink>
</file>

<file path=xl/externalLinks/externalLink47.xml><?xml version="1.0" encoding="utf-8"?>
<externalLink xmlns="http://schemas.openxmlformats.org/spreadsheetml/2006/main">
  <externalBook xmlns:r="http://schemas.openxmlformats.org/officeDocument/2006/relationships" r:id="rId1">
    <sheetNames>
      <sheetName val="PPXLOpen"/>
      <sheetName val="PPXLSaveData0"/>
      <sheetName val="Confidential"/>
      <sheetName val="List of Open Items"/>
      <sheetName val="NIM Summary"/>
      <sheetName val="NIM Summary wo WH"/>
      <sheetName val="Amort Summary"/>
      <sheetName val="Prices"/>
      <sheetName val="Transmission"/>
      <sheetName val="DA Wind"/>
      <sheetName val="Fred1"/>
      <sheetName val="Peaking Costs"/>
      <sheetName val="MiDC Capacity Calc"/>
      <sheetName val="Peaking Summary"/>
      <sheetName val="Exch 2007Calc"/>
      <sheetName val="Exch winter 2005-2006"/>
      <sheetName val="Contract Price Adj"/>
      <sheetName val="Tenaska Gas Rev"/>
      <sheetName val="Nooksack"/>
      <sheetName val="Pt.Townsend"/>
      <sheetName val="PG&amp;E"/>
      <sheetName val="Coal 3&amp;4 compare"/>
      <sheetName val="Encogen"/>
      <sheetName val="Encogen-Aux Boiler"/>
      <sheetName val="Encogen Costs"/>
      <sheetName val="Encogen-Cabot Amort"/>
      <sheetName val="Encogen-CanWest Recov"/>
      <sheetName val="557 TYE 9.30.05"/>
      <sheetName val="CPP_Payments 8.02.05"/>
      <sheetName val="BEP TYE9.30.05"/>
      <sheetName val="Wild Horse GRC"/>
      <sheetName val="Hopkins Ridge GRC"/>
      <sheetName val="Douglas Stlmt"/>
      <sheetName val="MidC"/>
      <sheetName val="MidC Debt"/>
      <sheetName val="Rocky Reach"/>
      <sheetName val="Rock Island 1"/>
      <sheetName val="Rock Island 2"/>
      <sheetName val="Peaking Recon"/>
      <sheetName val="Exch 2007Costs"/>
      <sheetName val="Hopkins Ridge"/>
      <sheetName val="Forecast Adjustment"/>
      <sheetName val="Pt Roberts"/>
      <sheetName val="Peaking Capacity"/>
      <sheetName val="Historical Oil Run"/>
      <sheetName val="Oil Cost diff MWhs GRC"/>
      <sheetName val="Winter Peak 2005-2006"/>
      <sheetName val="Colstrip 1&amp;2 GRC"/>
      <sheetName val="Colstrip 3&amp;4 GRC"/>
      <sheetName val="Winter Summary"/>
      <sheetName val="Estimate for wheeling"/>
      <sheetName val="#REF"/>
    </sheetNames>
  </externalBook>
</externalLink>
</file>

<file path=xl/externalLinks/externalLink48.xml><?xml version="1.0" encoding="utf-8"?>
<externalLink xmlns="http://schemas.openxmlformats.org/spreadsheetml/2006/main">
  <externalBook xmlns:r="http://schemas.openxmlformats.org/officeDocument/2006/relationships" r:id="rId1">
    <sheetNames>
      <sheetName val="Revison Inputs"/>
      <sheetName val="Coversheet"/>
      <sheetName val="ABB GT24 LTSA "/>
      <sheetName val="Mobilization"/>
      <sheetName val="O &amp; M"/>
      <sheetName val="G &amp; A"/>
      <sheetName val="Labor &amp; Related"/>
      <sheetName val="Major Maint"/>
    </sheetNames>
    <sheetDataSet>
      <sheetData sheetId="0">
        <row r="6">
          <cell r="B6">
            <v>20</v>
          </cell>
        </row>
      </sheetData>
    </sheetDataSet>
  </externalBook>
</externalLink>
</file>

<file path=xl/externalLinks/externalLink49.xml><?xml version="1.0" encoding="utf-8"?>
<externalLink xmlns="http://schemas.openxmlformats.org/spreadsheetml/2006/main">
  <externalBook xmlns:r="http://schemas.openxmlformats.org/officeDocument/2006/relationships" r:id="rId1">
    <sheetNames>
      <sheetName val="Tab_1"/>
      <sheetName val="Sheet1"/>
      <sheetName val="Tab_1 strat plan 05"/>
      <sheetName val="Sheet3"/>
      <sheetName val="Tab_1_strat_plan_05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Route Slip"/>
      <sheetName val="Lead"/>
      <sheetName val="Plant Balances"/>
      <sheetName val="Skagit Accu.Depr"/>
      <sheetName val="New Skagit-AMA"/>
      <sheetName val="New Skagit-DFIT 39 years"/>
      <sheetName val="Tax Computation"/>
      <sheetName val="DFIT AMA"/>
      <sheetName val="Tax Basis &amp; DFIT Liab."/>
      <sheetName val="Lease Expense"/>
      <sheetName val="Property"/>
      <sheetName val="Property Ins"/>
      <sheetName val="PROJECT COST ESTIMATE"/>
      <sheetName val="Old Skagit-AMA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model"/>
      <sheetName val="Unit Cost"/>
      <sheetName val="Combined ROE Matrix"/>
      <sheetName val="ROE matrix"/>
      <sheetName val="Ex A-1 PCR"/>
      <sheetName val="Ex A-4 Prod Adj"/>
      <sheetName val="Ex A-5 PC"/>
      <sheetName val="ComparePCR"/>
      <sheetName val="557"/>
      <sheetName val="Production Adjustment"/>
      <sheetName val="Production Factor"/>
      <sheetName val="2.03E"/>
      <sheetName val="Pwr Csts"/>
      <sheetName val="GRC"/>
      <sheetName val="Prodn OM by Resource GRC"/>
      <sheetName val="TransmRev"/>
      <sheetName val="EB&amp;Taxes"/>
      <sheetName val="Rlfwd"/>
      <sheetName val="Previous"/>
      <sheetName val="Diff"/>
      <sheetName val="Restating Print Macros"/>
      <sheetName val="Module13"/>
      <sheetName val="Module14"/>
      <sheetName val="Module15"/>
      <sheetName val="Module1"/>
      <sheetName val="Components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Model Tracking"/>
      <sheetName val="Printing Summary"/>
      <sheetName val="Print Sheet"/>
      <sheetName val="Assumptions"/>
      <sheetName val="TA Summer Toll"/>
      <sheetName val="TA Winter PPA"/>
      <sheetName val="To PWX Toll"/>
      <sheetName val="From PWX Toll"/>
      <sheetName val="PWX PPA"/>
      <sheetName val="Acquisition Inputs"/>
      <sheetName val="Dispatch Cases"/>
      <sheetName val="Capital Additions"/>
      <sheetName val="Gas Consumption"/>
      <sheetName val="Capacity MWh"/>
      <sheetName val="Emissions"/>
      <sheetName val="Consol"/>
      <sheetName val="CCGT"/>
      <sheetName val="Acquisition 1"/>
      <sheetName val="Acquisition 2"/>
      <sheetName val="SCGT"/>
      <sheetName val="Wind"/>
      <sheetName val="Coal"/>
      <sheetName val="Duct Fired"/>
      <sheetName val="Geo"/>
      <sheetName val="Joint Ownership MW"/>
      <sheetName val="Contracted MW"/>
      <sheetName val="TA PWX Rollup"/>
      <sheetName val="End Effects"/>
      <sheetName val="Equity Equalization - PPA"/>
      <sheetName val="Debt Amortization"/>
      <sheetName val="&lt;Dispatch Model&gt;"/>
      <sheetName val="CB Assumptions"/>
      <sheetName val="CB Corellation Matrix"/>
      <sheetName val="Dispatch"/>
      <sheetName val="Load Shape"/>
      <sheetName val="Price Data"/>
      <sheetName val="Thermal Plants"/>
      <sheetName val="Consolidated Hydro"/>
      <sheetName val="Must Run Plants"/>
      <sheetName val="&lt;Data Sheets&gt;"/>
      <sheetName val="WACC"/>
      <sheetName val="Heat Rate"/>
      <sheetName val="Results Summary"/>
    </sheetNames>
    <sheetDataSet>
      <sheetData sheetId="3">
        <row r="1">
          <cell r="A1" t="str">
            <v>PSE Portfolio and Acquisition Model</v>
          </cell>
        </row>
        <row r="9">
          <cell r="C9">
            <v>37986</v>
          </cell>
        </row>
        <row r="11">
          <cell r="C11">
            <v>45291</v>
          </cell>
        </row>
        <row r="21">
          <cell r="C21">
            <v>0.025</v>
          </cell>
        </row>
        <row r="22">
          <cell r="H22">
            <v>0.016</v>
          </cell>
        </row>
        <row r="23">
          <cell r="H23">
            <v>6900</v>
          </cell>
          <cell r="L23">
            <v>9100</v>
          </cell>
        </row>
        <row r="25">
          <cell r="C25">
            <v>30</v>
          </cell>
        </row>
        <row r="33">
          <cell r="C33">
            <v>0.35</v>
          </cell>
        </row>
        <row r="56">
          <cell r="I56">
            <v>0.0724</v>
          </cell>
        </row>
        <row r="58">
          <cell r="I58">
            <v>0.5757</v>
          </cell>
        </row>
        <row r="61">
          <cell r="I61">
            <v>0.072982982</v>
          </cell>
        </row>
        <row r="62">
          <cell r="I62">
            <v>0.08757122</v>
          </cell>
        </row>
        <row r="65">
          <cell r="I65">
            <v>0.65</v>
          </cell>
        </row>
      </sheetData>
      <sheetData sheetId="9">
        <row r="8">
          <cell r="C8" t="str">
            <v>Fred CC</v>
          </cell>
        </row>
        <row r="70">
          <cell r="C70" t="str">
            <v>Fred DF</v>
          </cell>
        </row>
      </sheetData>
      <sheetData sheetId="10">
        <row r="11">
          <cell r="C11" t="str">
            <v>B2 10% Wind with Frederickson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Notes"/>
      <sheetName val="Base Acquisitions"/>
      <sheetName val="Explain ERG Budget Updates"/>
      <sheetName val="Diff Base Costs less v5"/>
      <sheetName val="Base Costs v5"/>
      <sheetName val="Base Costs"/>
      <sheetName val="Resources"/>
      <sheetName val="Wind Own"/>
      <sheetName val="Wind PPA"/>
      <sheetName val="Distressed CCGT &amp; DF"/>
      <sheetName val="Geothermal"/>
      <sheetName val="Hydro PPA"/>
      <sheetName val="Hydro Own"/>
      <sheetName val="LFG"/>
      <sheetName val="Pure Cost LFG"/>
      <sheetName val="IGCC"/>
      <sheetName val="LMS Ownership"/>
      <sheetName val="Tenaska Tolling"/>
      <sheetName val="New CCGT"/>
      <sheetName val="Ormat"/>
      <sheetName val="Colstrip Upgrade"/>
    </sheetNames>
    <sheetDataSet>
      <sheetData sheetId="6">
        <row r="68">
          <cell r="E68">
            <v>0.025</v>
          </cell>
          <cell r="J68">
            <v>4</v>
          </cell>
        </row>
        <row r="69">
          <cell r="E69">
            <v>2007</v>
          </cell>
          <cell r="J69">
            <v>14</v>
          </cell>
        </row>
        <row r="70">
          <cell r="E70">
            <v>2008</v>
          </cell>
          <cell r="J70">
            <v>21</v>
          </cell>
        </row>
        <row r="71">
          <cell r="J71">
            <v>23</v>
          </cell>
        </row>
        <row r="72">
          <cell r="J72">
            <v>28</v>
          </cell>
        </row>
        <row r="73">
          <cell r="J73">
            <v>30</v>
          </cell>
        </row>
        <row r="74">
          <cell r="J74">
            <v>32</v>
          </cell>
        </row>
        <row r="75">
          <cell r="J75">
            <v>43</v>
          </cell>
        </row>
        <row r="76">
          <cell r="J76">
            <v>44</v>
          </cell>
        </row>
        <row r="77">
          <cell r="D77">
            <v>125</v>
          </cell>
        </row>
        <row r="78">
          <cell r="D78">
            <v>74.6875</v>
          </cell>
        </row>
      </sheetData>
      <sheetData sheetId="7">
        <row r="7">
          <cell r="B7" t="str">
            <v>Nameplate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9"/>
  <sheetViews>
    <sheetView tabSelected="1" zoomScalePageLayoutView="0" workbookViewId="0" topLeftCell="A2">
      <selection activeCell="E4" sqref="E4"/>
    </sheetView>
  </sheetViews>
  <sheetFormatPr defaultColWidth="9.140625" defaultRowHeight="12.75"/>
  <cols>
    <col min="1" max="1" width="5.7109375" style="77" customWidth="1"/>
    <col min="2" max="2" width="62.421875" style="77" customWidth="1"/>
    <col min="3" max="3" width="5.7109375" style="77" customWidth="1"/>
    <col min="4" max="5" width="15.7109375" style="77" customWidth="1"/>
  </cols>
  <sheetData>
    <row r="1" spans="1:5" ht="12.75">
      <c r="A1" s="96"/>
      <c r="E1" s="27" t="s">
        <v>86</v>
      </c>
    </row>
    <row r="2" ht="13.5" thickBot="1">
      <c r="E2" s="27" t="s">
        <v>14</v>
      </c>
    </row>
    <row r="3" spans="1:5" ht="14.25" thickBot="1" thickTop="1">
      <c r="A3" s="5"/>
      <c r="B3" s="28"/>
      <c r="E3" s="25" t="s">
        <v>126</v>
      </c>
    </row>
    <row r="4" spans="1:4" ht="13.5" thickTop="1">
      <c r="A4" s="29"/>
      <c r="B4" s="1"/>
      <c r="C4" s="1"/>
      <c r="D4" s="1"/>
    </row>
    <row r="5" spans="1:5" ht="12.75">
      <c r="A5" s="97" t="s">
        <v>8</v>
      </c>
      <c r="B5" s="98"/>
      <c r="C5" s="98"/>
      <c r="D5" s="98"/>
      <c r="E5" s="99"/>
    </row>
    <row r="6" spans="1:5" ht="12.75">
      <c r="A6" s="100" t="s">
        <v>0</v>
      </c>
      <c r="B6" s="98"/>
      <c r="C6" s="98"/>
      <c r="D6" s="98"/>
      <c r="E6" s="99"/>
    </row>
    <row r="7" spans="1:5" ht="12.75">
      <c r="A7" s="101" t="s">
        <v>85</v>
      </c>
      <c r="B7" s="98"/>
      <c r="C7" s="98"/>
      <c r="D7" s="98"/>
      <c r="E7" s="99"/>
    </row>
    <row r="8" spans="1:5" ht="12.75">
      <c r="A8" s="101" t="s">
        <v>84</v>
      </c>
      <c r="B8" s="98"/>
      <c r="C8" s="98"/>
      <c r="D8" s="98"/>
      <c r="E8" s="99"/>
    </row>
    <row r="9" spans="1:4" ht="12.75">
      <c r="A9" s="1"/>
      <c r="B9" s="1"/>
      <c r="C9" s="1"/>
      <c r="D9" s="1"/>
    </row>
    <row r="10" spans="1:4" ht="12.75">
      <c r="A10" s="26" t="s">
        <v>1</v>
      </c>
      <c r="B10" s="1"/>
      <c r="C10" s="1"/>
      <c r="D10" s="1"/>
    </row>
    <row r="11" spans="1:5" ht="12.75">
      <c r="A11" s="2" t="s">
        <v>2</v>
      </c>
      <c r="B11" s="3" t="s">
        <v>3</v>
      </c>
      <c r="C11" s="30"/>
      <c r="D11" s="4"/>
      <c r="E11" s="2" t="s">
        <v>4</v>
      </c>
    </row>
    <row r="12" spans="1:4" ht="12.75">
      <c r="A12" s="5"/>
      <c r="B12" s="5"/>
      <c r="C12" s="5"/>
      <c r="D12" s="5"/>
    </row>
    <row r="13" spans="1:4" ht="12.75">
      <c r="A13" s="6">
        <v>1</v>
      </c>
      <c r="B13" s="39" t="s">
        <v>15</v>
      </c>
      <c r="C13" s="37"/>
      <c r="D13" s="34"/>
    </row>
    <row r="14" spans="1:4" ht="12.75">
      <c r="A14" s="6">
        <f aca="true" t="shared" si="0" ref="A14:A31">+A13+1</f>
        <v>2</v>
      </c>
      <c r="B14" s="40"/>
      <c r="C14" s="37"/>
      <c r="D14" s="34"/>
    </row>
    <row r="15" spans="1:4" ht="12.75">
      <c r="A15" s="6">
        <f t="shared" si="0"/>
        <v>3</v>
      </c>
      <c r="B15" s="40" t="s">
        <v>124</v>
      </c>
      <c r="C15" s="37"/>
      <c r="D15" s="33">
        <f>+'Ave cost of case'!D13</f>
        <v>982000</v>
      </c>
    </row>
    <row r="16" spans="1:4" ht="12.75">
      <c r="A16" s="6">
        <f t="shared" si="0"/>
        <v>4</v>
      </c>
      <c r="B16" s="40"/>
      <c r="C16" s="37"/>
      <c r="D16" s="34"/>
    </row>
    <row r="17" spans="1:4" ht="12.75">
      <c r="A17" s="6">
        <f t="shared" si="0"/>
        <v>5</v>
      </c>
      <c r="B17" s="63" t="s">
        <v>42</v>
      </c>
      <c r="C17" s="41"/>
      <c r="D17" s="64">
        <f>+D15/2</f>
        <v>491000</v>
      </c>
    </row>
    <row r="18" spans="1:6" ht="12.75">
      <c r="A18" s="6">
        <f t="shared" si="0"/>
        <v>6</v>
      </c>
      <c r="B18" s="31" t="s">
        <v>123</v>
      </c>
      <c r="C18" s="32"/>
      <c r="D18" s="62">
        <f>ROUND(+'2010 TY'!F47+'2010 TY'!F30+'2010 TY'!F12,0)</f>
        <v>641575</v>
      </c>
      <c r="F18" s="9"/>
    </row>
    <row r="19" spans="1:6" ht="12.75">
      <c r="A19" s="6">
        <f t="shared" si="0"/>
        <v>7</v>
      </c>
      <c r="B19" s="40" t="s">
        <v>5</v>
      </c>
      <c r="C19" s="42"/>
      <c r="D19" s="35">
        <f>+D17-D18</f>
        <v>-150575</v>
      </c>
      <c r="E19" s="38">
        <f>+D19</f>
        <v>-150575</v>
      </c>
      <c r="F19" s="9"/>
    </row>
    <row r="20" spans="1:6" ht="12.75">
      <c r="A20" s="6">
        <f t="shared" si="0"/>
        <v>8</v>
      </c>
      <c r="B20" s="40"/>
      <c r="C20" s="32"/>
      <c r="D20" s="65"/>
      <c r="F20" s="9"/>
    </row>
    <row r="21" spans="1:6" ht="12.75">
      <c r="A21" s="6">
        <f t="shared" si="0"/>
        <v>9</v>
      </c>
      <c r="B21" s="40" t="s">
        <v>125</v>
      </c>
      <c r="C21" s="37"/>
      <c r="D21" s="33">
        <f>+'Ave cost of case'!D28</f>
        <v>329000</v>
      </c>
      <c r="F21" s="151"/>
    </row>
    <row r="22" spans="1:4" ht="12.75">
      <c r="A22" s="6">
        <f t="shared" si="0"/>
        <v>10</v>
      </c>
      <c r="B22" s="40"/>
      <c r="C22" s="37"/>
      <c r="D22" s="34"/>
    </row>
    <row r="23" spans="1:4" ht="12.75">
      <c r="A23" s="6">
        <f t="shared" si="0"/>
        <v>11</v>
      </c>
      <c r="B23" s="63" t="s">
        <v>90</v>
      </c>
      <c r="C23" s="41"/>
      <c r="D23" s="64">
        <f>+D21/4</f>
        <v>82250</v>
      </c>
    </row>
    <row r="24" spans="1:6" ht="12.75">
      <c r="A24" s="6">
        <f t="shared" si="0"/>
        <v>12</v>
      </c>
      <c r="B24" s="31" t="s">
        <v>123</v>
      </c>
      <c r="C24" s="32"/>
      <c r="D24" s="62">
        <f>'PCORC''s'!C20+'PCORC''s'!C47</f>
        <v>0</v>
      </c>
      <c r="F24" s="9"/>
    </row>
    <row r="25" spans="1:6" ht="12.75">
      <c r="A25" s="6">
        <f t="shared" si="0"/>
        <v>13</v>
      </c>
      <c r="B25" s="40" t="s">
        <v>5</v>
      </c>
      <c r="C25" s="42"/>
      <c r="D25" s="35">
        <f>+D23-D24</f>
        <v>82250</v>
      </c>
      <c r="E25" s="38">
        <f>+D25</f>
        <v>82250</v>
      </c>
      <c r="F25" s="9"/>
    </row>
    <row r="26" spans="1:6" ht="12.75">
      <c r="A26" s="6">
        <f t="shared" si="0"/>
        <v>14</v>
      </c>
      <c r="B26" s="40"/>
      <c r="C26" s="42"/>
      <c r="D26" s="38"/>
      <c r="E26" s="102"/>
      <c r="F26" s="9"/>
    </row>
    <row r="27" spans="1:6" ht="12.75">
      <c r="A27" s="6">
        <f t="shared" si="0"/>
        <v>15</v>
      </c>
      <c r="B27" s="40"/>
      <c r="C27" s="42"/>
      <c r="D27" s="66"/>
      <c r="F27" s="9"/>
    </row>
    <row r="28" spans="1:5" ht="12.75">
      <c r="A28" s="6">
        <f t="shared" si="0"/>
        <v>16</v>
      </c>
      <c r="B28" s="40" t="s">
        <v>19</v>
      </c>
      <c r="C28" s="32"/>
      <c r="E28" s="33">
        <f>+E19+E25</f>
        <v>-68325</v>
      </c>
    </row>
    <row r="29" spans="1:5" ht="12.75">
      <c r="A29" s="6">
        <f t="shared" si="0"/>
        <v>17</v>
      </c>
      <c r="B29" s="36"/>
      <c r="C29" s="32"/>
      <c r="E29" s="67"/>
    </row>
    <row r="30" spans="1:5" ht="12.75">
      <c r="A30" s="6">
        <f t="shared" si="0"/>
        <v>18</v>
      </c>
      <c r="B30" s="36" t="s">
        <v>6</v>
      </c>
      <c r="C30" s="43">
        <v>0.35</v>
      </c>
      <c r="E30" s="68">
        <f>-E28*C30</f>
        <v>23913.75</v>
      </c>
    </row>
    <row r="31" spans="1:5" ht="13.5" thickBot="1">
      <c r="A31" s="6">
        <f t="shared" si="0"/>
        <v>19</v>
      </c>
      <c r="B31" s="36" t="s">
        <v>7</v>
      </c>
      <c r="C31" s="32"/>
      <c r="E31" s="142">
        <f>-E28-E30</f>
        <v>44411.25</v>
      </c>
    </row>
    <row r="32" ht="13.5" thickTop="1"/>
    <row r="39" ht="12.75">
      <c r="D39" s="150"/>
    </row>
  </sheetData>
  <sheetProtection/>
  <printOptions/>
  <pageMargins left="0.75" right="0.75" top="1" bottom="1" header="0.5" footer="0.5"/>
  <pageSetup fitToHeight="1" fitToWidth="1" horizontalDpi="600" verticalDpi="600" orientation="portrait" scale="86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31"/>
    <pageSetUpPr fitToPage="1"/>
  </sheetPr>
  <dimension ref="B1:C48"/>
  <sheetViews>
    <sheetView zoomScalePageLayoutView="0" workbookViewId="0" topLeftCell="A1">
      <selection activeCell="C37" sqref="C37"/>
    </sheetView>
  </sheetViews>
  <sheetFormatPr defaultColWidth="9.140625" defaultRowHeight="12.75"/>
  <cols>
    <col min="2" max="2" width="48.00390625" style="0" customWidth="1"/>
    <col min="3" max="3" width="14.57421875" style="0" customWidth="1"/>
  </cols>
  <sheetData>
    <row r="1" ht="15.75">
      <c r="B1" s="22" t="s">
        <v>9</v>
      </c>
    </row>
    <row r="3" spans="2:3" ht="12.75">
      <c r="B3" s="186" t="s">
        <v>31</v>
      </c>
      <c r="C3" s="8"/>
    </row>
    <row r="4" spans="2:3" ht="12.75">
      <c r="B4" s="11"/>
      <c r="C4" s="10"/>
    </row>
    <row r="5" spans="2:3" ht="12.75">
      <c r="B5" s="177" t="s">
        <v>108</v>
      </c>
      <c r="C5" s="178"/>
    </row>
    <row r="6" spans="2:3" ht="14.25">
      <c r="B6" s="159" t="s">
        <v>91</v>
      </c>
      <c r="C6" s="160" t="s">
        <v>92</v>
      </c>
    </row>
    <row r="7" spans="2:3" ht="12.75">
      <c r="B7" s="154" t="s">
        <v>114</v>
      </c>
      <c r="C7" s="155">
        <v>355526.54</v>
      </c>
    </row>
    <row r="8" spans="2:3" ht="12.75">
      <c r="B8" s="156" t="s">
        <v>94</v>
      </c>
      <c r="C8" s="157">
        <v>355526.54</v>
      </c>
    </row>
    <row r="9" spans="2:3" ht="12.75">
      <c r="B9" s="161" t="s">
        <v>95</v>
      </c>
      <c r="C9" s="158">
        <v>355526.54</v>
      </c>
    </row>
    <row r="10" spans="2:3" ht="12.75">
      <c r="B10" s="11"/>
      <c r="C10" s="10"/>
    </row>
    <row r="11" spans="2:3" ht="12.75">
      <c r="B11" s="11"/>
      <c r="C11" s="10"/>
    </row>
    <row r="12" spans="2:3" ht="12.75">
      <c r="B12" s="177" t="s">
        <v>99</v>
      </c>
      <c r="C12" s="178"/>
    </row>
    <row r="13" spans="2:3" ht="14.25">
      <c r="B13" s="159" t="s">
        <v>91</v>
      </c>
      <c r="C13" s="160" t="s">
        <v>92</v>
      </c>
    </row>
    <row r="14" spans="2:3" ht="12.75">
      <c r="B14" s="154" t="s">
        <v>115</v>
      </c>
      <c r="C14" s="155">
        <v>1674.12</v>
      </c>
    </row>
    <row r="15" spans="2:3" ht="12.75">
      <c r="B15" s="156" t="s">
        <v>94</v>
      </c>
      <c r="C15" s="157">
        <v>1674.12</v>
      </c>
    </row>
    <row r="16" spans="2:3" ht="12.75">
      <c r="B16" s="161" t="s">
        <v>95</v>
      </c>
      <c r="C16" s="158">
        <v>1674.12</v>
      </c>
    </row>
    <row r="17" spans="2:3" ht="12.75">
      <c r="B17" s="11"/>
      <c r="C17" s="10"/>
    </row>
    <row r="18" spans="2:3" ht="12.75">
      <c r="B18" s="165" t="s">
        <v>116</v>
      </c>
      <c r="C18" s="166">
        <f>+C16+C9</f>
        <v>357200.66</v>
      </c>
    </row>
    <row r="19" spans="2:3" ht="12.75">
      <c r="B19" s="11"/>
      <c r="C19" s="10"/>
    </row>
    <row r="20" spans="2:3" ht="13.5" thickBot="1">
      <c r="B20" s="169" t="s">
        <v>82</v>
      </c>
      <c r="C20" s="174">
        <v>0</v>
      </c>
    </row>
    <row r="21" spans="2:3" ht="13.5" thickTop="1">
      <c r="B21" s="12"/>
      <c r="C21" s="185"/>
    </row>
    <row r="23" spans="2:3" ht="12.75">
      <c r="B23" s="184" t="s">
        <v>18</v>
      </c>
      <c r="C23" s="8"/>
    </row>
    <row r="24" spans="2:3" ht="12.75">
      <c r="B24" s="11"/>
      <c r="C24" s="10"/>
    </row>
    <row r="25" spans="2:3" ht="12.75">
      <c r="B25" s="177" t="s">
        <v>118</v>
      </c>
      <c r="C25" s="178"/>
    </row>
    <row r="26" spans="2:3" ht="14.25">
      <c r="B26" s="159" t="s">
        <v>91</v>
      </c>
      <c r="C26" s="160" t="s">
        <v>92</v>
      </c>
    </row>
    <row r="27" spans="2:3" ht="12.75">
      <c r="B27" s="154" t="s">
        <v>117</v>
      </c>
      <c r="C27" s="155">
        <v>289392.43</v>
      </c>
    </row>
    <row r="28" spans="2:3" ht="12.75">
      <c r="B28" s="156" t="s">
        <v>94</v>
      </c>
      <c r="C28" s="157">
        <v>289392.43</v>
      </c>
    </row>
    <row r="29" spans="2:3" ht="12.75">
      <c r="B29" s="161" t="s">
        <v>95</v>
      </c>
      <c r="C29" s="158">
        <v>289392.43</v>
      </c>
    </row>
    <row r="30" spans="2:3" ht="12.75">
      <c r="B30" s="11"/>
      <c r="C30" s="10"/>
    </row>
    <row r="31" spans="2:3" ht="12.75">
      <c r="B31" s="11"/>
      <c r="C31" s="10"/>
    </row>
    <row r="32" spans="2:3" ht="12.75">
      <c r="B32" s="177" t="s">
        <v>119</v>
      </c>
      <c r="C32" s="178"/>
    </row>
    <row r="33" spans="2:3" ht="14.25">
      <c r="B33" s="159" t="s">
        <v>91</v>
      </c>
      <c r="C33" s="160" t="s">
        <v>92</v>
      </c>
    </row>
    <row r="34" spans="2:3" ht="12.75">
      <c r="B34" s="154" t="s">
        <v>117</v>
      </c>
      <c r="C34" s="155">
        <v>9565.34</v>
      </c>
    </row>
    <row r="35" spans="2:3" ht="12.75">
      <c r="B35" s="156" t="s">
        <v>94</v>
      </c>
      <c r="C35" s="157">
        <v>9565.34</v>
      </c>
    </row>
    <row r="36" spans="2:3" ht="12.75">
      <c r="B36" s="161" t="s">
        <v>95</v>
      </c>
      <c r="C36" s="158">
        <v>9565.34</v>
      </c>
    </row>
    <row r="37" spans="2:3" ht="12.75">
      <c r="B37" s="11"/>
      <c r="C37" s="10"/>
    </row>
    <row r="38" spans="2:3" ht="12.75">
      <c r="B38" s="11"/>
      <c r="C38" s="10"/>
    </row>
    <row r="39" spans="2:3" ht="12.75">
      <c r="B39" s="177" t="s">
        <v>108</v>
      </c>
      <c r="C39" s="178"/>
    </row>
    <row r="40" spans="2:3" ht="14.25">
      <c r="B40" s="159" t="s">
        <v>91</v>
      </c>
      <c r="C40" s="160" t="s">
        <v>92</v>
      </c>
    </row>
    <row r="41" spans="2:3" ht="12.75">
      <c r="B41" s="154" t="s">
        <v>117</v>
      </c>
      <c r="C41" s="155">
        <v>1497.07</v>
      </c>
    </row>
    <row r="42" spans="2:3" ht="12.75">
      <c r="B42" s="156" t="s">
        <v>94</v>
      </c>
      <c r="C42" s="157">
        <v>1497.07</v>
      </c>
    </row>
    <row r="43" spans="2:3" ht="12.75">
      <c r="B43" s="161" t="s">
        <v>95</v>
      </c>
      <c r="C43" s="158">
        <v>1497.07</v>
      </c>
    </row>
    <row r="44" spans="2:3" ht="12.75">
      <c r="B44" s="11"/>
      <c r="C44" s="10"/>
    </row>
    <row r="45" spans="2:3" ht="12.75">
      <c r="B45" s="165" t="s">
        <v>120</v>
      </c>
      <c r="C45" s="166">
        <f>+C29+C36+C43</f>
        <v>300454.84</v>
      </c>
    </row>
    <row r="46" spans="2:3" ht="12.75">
      <c r="B46" s="11"/>
      <c r="C46" s="10"/>
    </row>
    <row r="47" spans="2:3" ht="13.5" thickBot="1">
      <c r="B47" s="169" t="s">
        <v>82</v>
      </c>
      <c r="C47" s="174">
        <v>0</v>
      </c>
    </row>
    <row r="48" spans="2:3" ht="13.5" thickTop="1">
      <c r="B48" s="12"/>
      <c r="C48" s="185"/>
    </row>
  </sheetData>
  <sheetProtection/>
  <printOptions/>
  <pageMargins left="0.75" right="0.75" top="0.74" bottom="0.83" header="0.5" footer="0.5"/>
  <pageSetup fitToHeight="1" fitToWidth="1"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1"/>
    <pageSetUpPr fitToPage="1"/>
  </sheetPr>
  <dimension ref="A1:E33"/>
  <sheetViews>
    <sheetView zoomScalePageLayoutView="0" workbookViewId="0" topLeftCell="A1">
      <selection activeCell="C37" sqref="C37"/>
    </sheetView>
  </sheetViews>
  <sheetFormatPr defaultColWidth="9.140625" defaultRowHeight="12.75"/>
  <cols>
    <col min="1" max="2" width="12.7109375" style="0" customWidth="1"/>
    <col min="3" max="3" width="37.00390625" style="77" customWidth="1"/>
    <col min="4" max="4" width="19.28125" style="75" customWidth="1"/>
    <col min="5" max="5" width="19.28125" style="95" customWidth="1"/>
  </cols>
  <sheetData>
    <row r="1" spans="1:5" ht="15.75">
      <c r="A1" s="21"/>
      <c r="B1" s="7"/>
      <c r="C1" s="86" t="s">
        <v>9</v>
      </c>
      <c r="D1" s="86"/>
      <c r="E1" s="87"/>
    </row>
    <row r="2" spans="1:5" ht="12.75">
      <c r="A2" s="11"/>
      <c r="B2" s="9"/>
      <c r="C2" s="78" t="s">
        <v>23</v>
      </c>
      <c r="D2" s="78"/>
      <c r="E2" s="88"/>
    </row>
    <row r="3" spans="1:5" ht="12.75">
      <c r="A3" s="11"/>
      <c r="B3" s="9"/>
      <c r="C3" s="78"/>
      <c r="D3" s="78"/>
      <c r="E3" s="88"/>
    </row>
    <row r="4" spans="1:5" ht="12.75">
      <c r="A4" s="11"/>
      <c r="B4" s="9"/>
      <c r="C4" s="61" t="s">
        <v>39</v>
      </c>
      <c r="D4" s="89">
        <f>'Summary GRCs'!B9</f>
        <v>1904593.4400000002</v>
      </c>
      <c r="E4" s="88"/>
    </row>
    <row r="5" spans="1:5" ht="12.75">
      <c r="A5" s="24"/>
      <c r="B5" s="59"/>
      <c r="C5" s="61"/>
      <c r="D5" s="74"/>
      <c r="E5" s="88"/>
    </row>
    <row r="6" spans="1:5" ht="12.75">
      <c r="A6" s="11"/>
      <c r="B6" s="59"/>
      <c r="C6" s="61" t="s">
        <v>50</v>
      </c>
      <c r="D6" s="74">
        <f>'Summary GRCs'!B18</f>
        <v>2023136.1700000002</v>
      </c>
      <c r="E6" s="88"/>
    </row>
    <row r="7" spans="1:5" ht="12.75">
      <c r="A7" s="11"/>
      <c r="B7" s="59"/>
      <c r="C7" s="61"/>
      <c r="D7" s="74"/>
      <c r="E7" s="88"/>
    </row>
    <row r="8" spans="1:5" ht="12.75">
      <c r="A8" s="11"/>
      <c r="B8" s="59"/>
      <c r="C8" s="61"/>
      <c r="D8" s="74"/>
      <c r="E8" s="88"/>
    </row>
    <row r="9" spans="1:5" ht="12.75">
      <c r="A9" s="11"/>
      <c r="B9" s="59"/>
      <c r="C9" s="61" t="s">
        <v>24</v>
      </c>
      <c r="D9" s="74">
        <f>(D4+D6)/2</f>
        <v>1963864.8050000002</v>
      </c>
      <c r="E9" s="88"/>
    </row>
    <row r="10" spans="1:5" ht="12.75">
      <c r="A10" s="11"/>
      <c r="B10" s="59"/>
      <c r="C10" s="61"/>
      <c r="D10" s="74"/>
      <c r="E10" s="88"/>
    </row>
    <row r="11" spans="1:5" ht="12.75">
      <c r="A11" s="11"/>
      <c r="B11" s="59"/>
      <c r="C11" s="61" t="s">
        <v>28</v>
      </c>
      <c r="D11" s="74">
        <f>+D9/2</f>
        <v>981932.4025000001</v>
      </c>
      <c r="E11" s="88"/>
    </row>
    <row r="12" spans="1:5" ht="12.75">
      <c r="A12" s="11"/>
      <c r="B12" s="59"/>
      <c r="C12" s="61"/>
      <c r="D12" s="74"/>
      <c r="E12" s="88"/>
    </row>
    <row r="13" spans="1:5" ht="12.75">
      <c r="A13" s="11"/>
      <c r="B13" s="59"/>
      <c r="C13" s="61" t="s">
        <v>29</v>
      </c>
      <c r="D13" s="74">
        <f>ROUND(+D11,-3)</f>
        <v>982000</v>
      </c>
      <c r="E13" s="88"/>
    </row>
    <row r="14" spans="1:5" ht="12.75">
      <c r="A14" s="11"/>
      <c r="B14" s="59"/>
      <c r="C14" s="61"/>
      <c r="D14" s="74"/>
      <c r="E14" s="88"/>
    </row>
    <row r="15" spans="1:5" ht="12.75">
      <c r="A15" s="12"/>
      <c r="B15" s="44"/>
      <c r="C15" s="90"/>
      <c r="D15" s="91"/>
      <c r="E15" s="92"/>
    </row>
    <row r="16" spans="1:5" ht="12.75">
      <c r="A16" s="9"/>
      <c r="B16" s="59"/>
      <c r="C16" s="61"/>
      <c r="D16" s="74"/>
      <c r="E16" s="93"/>
    </row>
    <row r="17" spans="1:5" ht="12.75">
      <c r="A17" s="59"/>
      <c r="B17" s="59"/>
      <c r="C17" s="84"/>
      <c r="D17" s="74"/>
      <c r="E17" s="93"/>
    </row>
    <row r="18" spans="1:5" ht="15.75">
      <c r="A18" s="21"/>
      <c r="B18" s="7"/>
      <c r="C18" s="86" t="s">
        <v>9</v>
      </c>
      <c r="D18" s="86"/>
      <c r="E18" s="87"/>
    </row>
    <row r="19" spans="1:5" ht="12.75">
      <c r="A19" s="11"/>
      <c r="B19" s="9"/>
      <c r="C19" s="78" t="s">
        <v>20</v>
      </c>
      <c r="D19" s="78"/>
      <c r="E19" s="88"/>
    </row>
    <row r="20" spans="1:5" ht="12.75">
      <c r="A20" s="11"/>
      <c r="B20" s="9"/>
      <c r="C20" s="78"/>
      <c r="D20" s="78"/>
      <c r="E20" s="88"/>
    </row>
    <row r="21" spans="1:5" ht="12.75">
      <c r="A21" s="24"/>
      <c r="B21" s="59"/>
      <c r="C21" s="61"/>
      <c r="D21" s="74"/>
      <c r="E21" s="88"/>
    </row>
    <row r="22" spans="1:5" ht="12.75">
      <c r="A22" s="11"/>
      <c r="B22" s="59"/>
      <c r="C22" s="61" t="s">
        <v>33</v>
      </c>
      <c r="D22" s="74">
        <f>+'Summary PCORCs'!B8</f>
        <v>357200.66</v>
      </c>
      <c r="E22" s="88"/>
    </row>
    <row r="23" spans="1:5" ht="12.75">
      <c r="A23" s="11"/>
      <c r="B23" s="59"/>
      <c r="C23" s="61"/>
      <c r="D23" s="74"/>
      <c r="E23" s="88"/>
    </row>
    <row r="24" spans="1:5" ht="12.75">
      <c r="A24" s="11"/>
      <c r="B24" s="59"/>
      <c r="C24" s="61" t="s">
        <v>21</v>
      </c>
      <c r="D24" s="74">
        <f>+'Summary PCORCs'!B16</f>
        <v>300454.84</v>
      </c>
      <c r="E24" s="88"/>
    </row>
    <row r="25" spans="1:5" ht="12.75">
      <c r="A25" s="11"/>
      <c r="B25" s="59"/>
      <c r="C25" s="61"/>
      <c r="D25" s="74"/>
      <c r="E25" s="88"/>
    </row>
    <row r="26" spans="1:5" ht="12.75">
      <c r="A26" s="11"/>
      <c r="B26" s="59"/>
      <c r="C26" s="61" t="s">
        <v>22</v>
      </c>
      <c r="D26" s="74">
        <f>(D22+D24)/2</f>
        <v>328827.75</v>
      </c>
      <c r="E26" s="88"/>
    </row>
    <row r="27" spans="1:5" ht="12.75">
      <c r="A27" s="11"/>
      <c r="B27" s="59"/>
      <c r="C27" s="61"/>
      <c r="D27" s="74"/>
      <c r="E27" s="88"/>
    </row>
    <row r="28" spans="1:5" ht="12.75">
      <c r="A28" s="11"/>
      <c r="B28" s="59"/>
      <c r="C28" s="61" t="s">
        <v>30</v>
      </c>
      <c r="D28" s="74">
        <f>ROUND(+D26,-3)</f>
        <v>329000</v>
      </c>
      <c r="E28" s="88"/>
    </row>
    <row r="29" spans="1:5" ht="12.75">
      <c r="A29" s="11"/>
      <c r="B29" s="59"/>
      <c r="C29" s="61"/>
      <c r="D29" s="74"/>
      <c r="E29" s="88"/>
    </row>
    <row r="30" spans="1:5" ht="12.75">
      <c r="A30" s="12"/>
      <c r="B30" s="44"/>
      <c r="C30" s="90"/>
      <c r="D30" s="91"/>
      <c r="E30" s="92"/>
    </row>
    <row r="31" spans="2:5" ht="12.75">
      <c r="B31" s="59"/>
      <c r="C31" s="61"/>
      <c r="D31" s="74"/>
      <c r="E31" s="93"/>
    </row>
    <row r="32" spans="1:5" ht="12.75">
      <c r="A32" s="59"/>
      <c r="B32" s="59"/>
      <c r="C32" s="61"/>
      <c r="D32" s="74"/>
      <c r="E32" s="93"/>
    </row>
    <row r="33" spans="1:5" ht="12.75">
      <c r="A33" s="14"/>
      <c r="B33" s="14"/>
      <c r="E33" s="94"/>
    </row>
  </sheetData>
  <sheetProtection/>
  <printOptions/>
  <pageMargins left="0.75" right="0.75" top="1" bottom="1" header="0.5" footer="0.5"/>
  <pageSetup fitToHeight="1" fitToWidth="1" horizontalDpi="600" verticalDpi="600" orientation="portrait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1"/>
    <pageSetUpPr fitToPage="1"/>
  </sheetPr>
  <dimension ref="A2:G20"/>
  <sheetViews>
    <sheetView zoomScalePageLayoutView="0" workbookViewId="0" topLeftCell="A1">
      <selection activeCell="C37" sqref="C37"/>
    </sheetView>
  </sheetViews>
  <sheetFormatPr defaultColWidth="9.140625" defaultRowHeight="12.75"/>
  <cols>
    <col min="1" max="1" width="38.8515625" style="77" customWidth="1"/>
    <col min="2" max="2" width="24.57421875" style="75" customWidth="1"/>
    <col min="3" max="3" width="10.140625" style="0" bestFit="1" customWidth="1"/>
  </cols>
  <sheetData>
    <row r="2" spans="1:2" ht="12.75">
      <c r="A2" s="187" t="s">
        <v>122</v>
      </c>
      <c r="B2" s="187"/>
    </row>
    <row r="3" spans="1:2" ht="12.75">
      <c r="A3" s="96"/>
      <c r="B3" s="104"/>
    </row>
    <row r="4" ht="12.75">
      <c r="A4" s="69"/>
    </row>
    <row r="5" spans="1:2" ht="12.75">
      <c r="A5" s="71" t="s">
        <v>38</v>
      </c>
      <c r="B5" s="103" t="s">
        <v>25</v>
      </c>
    </row>
    <row r="6" spans="1:3" ht="12.75">
      <c r="A6" s="72" t="s">
        <v>44</v>
      </c>
      <c r="B6" s="75">
        <f>'2007 SAP'!C16</f>
        <v>17703.8</v>
      </c>
      <c r="C6" s="82"/>
    </row>
    <row r="7" spans="1:3" ht="12.75">
      <c r="A7" s="72" t="s">
        <v>45</v>
      </c>
      <c r="B7" s="75">
        <f>'2007 SAP'!C28</f>
        <v>2234.79</v>
      </c>
      <c r="C7" s="82"/>
    </row>
    <row r="8" spans="1:7" ht="12.75">
      <c r="A8" s="72" t="s">
        <v>46</v>
      </c>
      <c r="B8" s="75">
        <f>'2007 SAP'!C54</f>
        <v>1884654.85</v>
      </c>
      <c r="G8" s="105"/>
    </row>
    <row r="9" spans="1:2" ht="13.5" thickBot="1">
      <c r="A9" s="146" t="s">
        <v>88</v>
      </c>
      <c r="B9" s="147">
        <f>SUM(B6:B8)</f>
        <v>1904593.4400000002</v>
      </c>
    </row>
    <row r="10" spans="1:2" ht="13.5" thickTop="1">
      <c r="A10" s="72"/>
      <c r="B10" s="74"/>
    </row>
    <row r="11" spans="1:2" ht="12.75">
      <c r="A11" s="72"/>
      <c r="B11" s="74"/>
    </row>
    <row r="12" ht="12.75">
      <c r="B12" s="104"/>
    </row>
    <row r="13" ht="12.75">
      <c r="A13" s="69"/>
    </row>
    <row r="14" spans="1:2" ht="12.75">
      <c r="A14" s="71" t="s">
        <v>40</v>
      </c>
      <c r="B14" s="103" t="s">
        <v>25</v>
      </c>
    </row>
    <row r="15" spans="1:2" ht="12.75">
      <c r="A15" s="72" t="s">
        <v>47</v>
      </c>
      <c r="B15" s="75">
        <f>'2009 SAP'!C23</f>
        <v>184731.74</v>
      </c>
    </row>
    <row r="16" spans="1:2" ht="12.75">
      <c r="A16" s="72" t="s">
        <v>48</v>
      </c>
      <c r="B16" s="75">
        <f>'2009 SAP'!C48</f>
        <v>41646.56</v>
      </c>
    </row>
    <row r="17" spans="1:2" ht="12.75">
      <c r="A17" s="72" t="s">
        <v>49</v>
      </c>
      <c r="B17" s="75">
        <f>'2009 SAP'!C79</f>
        <v>1796757.87</v>
      </c>
    </row>
    <row r="18" spans="1:2" ht="13.5" thickBot="1">
      <c r="A18" s="146" t="s">
        <v>89</v>
      </c>
      <c r="B18" s="147">
        <f>SUM(B15:B17)</f>
        <v>2023136.1700000002</v>
      </c>
    </row>
    <row r="19" ht="13.5" thickTop="1"/>
    <row r="20" spans="1:2" s="84" customFormat="1" ht="12.75">
      <c r="A20" s="85"/>
      <c r="B20" s="74"/>
    </row>
  </sheetData>
  <sheetProtection/>
  <mergeCells count="1">
    <mergeCell ref="A2:B2"/>
  </mergeCells>
  <printOptions/>
  <pageMargins left="1.14" right="0.75" top="1.5" bottom="0.75" header="0.5" footer="0.5"/>
  <pageSetup fitToHeight="2" fitToWidth="1"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1"/>
    <pageSetUpPr fitToPage="1"/>
  </sheetPr>
  <dimension ref="B1:H17"/>
  <sheetViews>
    <sheetView zoomScalePageLayoutView="0" workbookViewId="0" topLeftCell="A1">
      <selection activeCell="C37" sqref="C37"/>
    </sheetView>
  </sheetViews>
  <sheetFormatPr defaultColWidth="9.140625" defaultRowHeight="12.75"/>
  <cols>
    <col min="1" max="1" width="9.140625" style="77" customWidth="1"/>
    <col min="2" max="2" width="57.7109375" style="77" customWidth="1"/>
    <col min="3" max="3" width="16.28125" style="77" customWidth="1"/>
    <col min="4" max="4" width="17.28125" style="77" bestFit="1" customWidth="1"/>
    <col min="5" max="5" width="25.140625" style="77" customWidth="1"/>
    <col min="6" max="6" width="24.140625" style="77" customWidth="1"/>
    <col min="7" max="7" width="12.28125" style="77" bestFit="1" customWidth="1"/>
    <col min="8" max="9" width="12.8515625" style="77" customWidth="1"/>
    <col min="10" max="16384" width="9.140625" style="77" customWidth="1"/>
  </cols>
  <sheetData>
    <row r="1" spans="2:7" ht="20.25" customHeight="1">
      <c r="B1" s="179" t="s">
        <v>105</v>
      </c>
      <c r="C1" s="179"/>
      <c r="D1" s="179"/>
      <c r="E1" s="179"/>
      <c r="F1" s="179"/>
      <c r="G1" s="179"/>
    </row>
    <row r="3" ht="12.75">
      <c r="B3" s="153"/>
    </row>
    <row r="4" spans="2:3" ht="12.75">
      <c r="B4" s="177" t="s">
        <v>96</v>
      </c>
      <c r="C4" s="178"/>
    </row>
    <row r="5" spans="2:3" ht="14.25">
      <c r="B5" s="159" t="s">
        <v>91</v>
      </c>
      <c r="C5" s="160" t="s">
        <v>92</v>
      </c>
    </row>
    <row r="6" spans="2:3" ht="12.75">
      <c r="B6" s="154" t="s">
        <v>93</v>
      </c>
      <c r="C6" s="155">
        <v>293003.14</v>
      </c>
    </row>
    <row r="7" spans="2:8" ht="12.75">
      <c r="B7" s="156" t="s">
        <v>94</v>
      </c>
      <c r="C7" s="157">
        <v>293003.14</v>
      </c>
      <c r="E7" s="83"/>
      <c r="G7" s="149"/>
      <c r="H7" s="83"/>
    </row>
    <row r="8" spans="2:3" ht="12.75">
      <c r="B8" s="161" t="s">
        <v>95</v>
      </c>
      <c r="C8" s="158">
        <v>293003.14</v>
      </c>
    </row>
    <row r="11" spans="2:3" ht="12.75">
      <c r="B11" s="177" t="s">
        <v>96</v>
      </c>
      <c r="C11" s="178"/>
    </row>
    <row r="12" spans="2:3" ht="14.25">
      <c r="B12" s="159" t="s">
        <v>91</v>
      </c>
      <c r="C12" s="160" t="s">
        <v>92</v>
      </c>
    </row>
    <row r="13" spans="2:3" ht="12.75">
      <c r="B13" s="154" t="s">
        <v>97</v>
      </c>
      <c r="C13" s="155">
        <v>36510</v>
      </c>
    </row>
    <row r="14" spans="2:3" ht="12.75">
      <c r="B14" s="156" t="s">
        <v>94</v>
      </c>
      <c r="C14" s="157">
        <v>36510</v>
      </c>
    </row>
    <row r="15" spans="2:3" ht="12.75">
      <c r="B15" s="161" t="s">
        <v>95</v>
      </c>
      <c r="C15" s="158">
        <v>36510</v>
      </c>
    </row>
    <row r="16" ht="13.5" thickBot="1"/>
    <row r="17" spans="2:3" ht="13.5" thickBot="1">
      <c r="B17" s="175" t="s">
        <v>83</v>
      </c>
      <c r="C17" s="176">
        <f>+C15+C8</f>
        <v>329513.14</v>
      </c>
    </row>
  </sheetData>
  <sheetProtection/>
  <printOptions/>
  <pageMargins left="0.75" right="0.48" top="0.81" bottom="0.7" header="0.5" footer="0.5"/>
  <pageSetup fitToHeight="1" fitToWidth="1"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1"/>
    <pageSetUpPr fitToPage="1"/>
  </sheetPr>
  <dimension ref="A1:G91"/>
  <sheetViews>
    <sheetView zoomScalePageLayoutView="0" workbookViewId="0" topLeftCell="A34">
      <selection activeCell="C37" sqref="C37"/>
    </sheetView>
  </sheetViews>
  <sheetFormatPr defaultColWidth="9.140625" defaultRowHeight="12.75"/>
  <cols>
    <col min="1" max="1" width="11.140625" style="144" bestFit="1" customWidth="1"/>
    <col min="2" max="2" width="49.8515625" style="144" customWidth="1"/>
    <col min="3" max="3" width="37.7109375" style="144" customWidth="1"/>
    <col min="4" max="16384" width="9.140625" style="144" customWidth="1"/>
  </cols>
  <sheetData>
    <row r="1" spans="2:3" ht="12.75">
      <c r="B1" s="187" t="s">
        <v>112</v>
      </c>
      <c r="C1" s="187"/>
    </row>
    <row r="2" ht="7.5" customHeight="1"/>
    <row r="3" spans="2:3" ht="11.25">
      <c r="B3" s="177" t="s">
        <v>99</v>
      </c>
      <c r="C3" s="162"/>
    </row>
    <row r="4" spans="2:3" ht="14.25">
      <c r="B4" s="159" t="s">
        <v>91</v>
      </c>
      <c r="C4" s="160" t="s">
        <v>92</v>
      </c>
    </row>
    <row r="5" spans="2:3" ht="12.75">
      <c r="B5" s="154" t="s">
        <v>98</v>
      </c>
      <c r="C5" s="155">
        <v>58962.5</v>
      </c>
    </row>
    <row r="6" spans="2:3" ht="12.75">
      <c r="B6" s="156" t="s">
        <v>94</v>
      </c>
      <c r="C6" s="157">
        <v>58962.5</v>
      </c>
    </row>
    <row r="7" spans="2:3" ht="12.75">
      <c r="B7" s="161" t="s">
        <v>95</v>
      </c>
      <c r="C7" s="158">
        <v>58962.5</v>
      </c>
    </row>
    <row r="8" spans="2:3" ht="11.25">
      <c r="B8" s="163"/>
      <c r="C8" s="164"/>
    </row>
    <row r="9" spans="2:3" ht="11.25">
      <c r="B9" s="163"/>
      <c r="C9" s="164"/>
    </row>
    <row r="10" spans="2:3" ht="11.25">
      <c r="B10" s="177" t="s">
        <v>100</v>
      </c>
      <c r="C10" s="178"/>
    </row>
    <row r="11" spans="2:3" ht="14.25">
      <c r="B11" s="159" t="s">
        <v>91</v>
      </c>
      <c r="C11" s="160" t="s">
        <v>92</v>
      </c>
    </row>
    <row r="12" spans="2:3" ht="12.75">
      <c r="B12" s="154" t="s">
        <v>98</v>
      </c>
      <c r="C12" s="155">
        <v>59547.33</v>
      </c>
    </row>
    <row r="13" spans="2:3" ht="12.75">
      <c r="B13" s="156" t="s">
        <v>94</v>
      </c>
      <c r="C13" s="157">
        <v>59547.33</v>
      </c>
    </row>
    <row r="14" spans="2:3" ht="12.75">
      <c r="B14" s="161" t="s">
        <v>95</v>
      </c>
      <c r="C14" s="158">
        <v>59547.33</v>
      </c>
    </row>
    <row r="15" spans="2:3" ht="11.25">
      <c r="B15" s="163"/>
      <c r="C15" s="164"/>
    </row>
    <row r="16" spans="2:3" ht="11.25">
      <c r="B16" s="163"/>
      <c r="C16" s="164"/>
    </row>
    <row r="17" spans="2:3" ht="11.25">
      <c r="B17" s="177" t="s">
        <v>101</v>
      </c>
      <c r="C17" s="178"/>
    </row>
    <row r="18" spans="2:3" ht="14.25">
      <c r="B18" s="159" t="s">
        <v>91</v>
      </c>
      <c r="C18" s="160" t="s">
        <v>92</v>
      </c>
    </row>
    <row r="19" spans="2:7" ht="12.75">
      <c r="B19" s="154" t="s">
        <v>98</v>
      </c>
      <c r="C19" s="155">
        <v>66221.91</v>
      </c>
      <c r="G19" s="152"/>
    </row>
    <row r="20" spans="2:7" ht="12.75">
      <c r="B20" s="156" t="s">
        <v>94</v>
      </c>
      <c r="C20" s="157">
        <v>66221.91</v>
      </c>
      <c r="G20" s="152"/>
    </row>
    <row r="21" spans="2:7" ht="12.75">
      <c r="B21" s="161" t="s">
        <v>95</v>
      </c>
      <c r="C21" s="158">
        <v>66221.91</v>
      </c>
      <c r="G21" s="152"/>
    </row>
    <row r="22" spans="2:7" ht="11.25">
      <c r="B22" s="163"/>
      <c r="C22" s="164"/>
      <c r="G22" s="152"/>
    </row>
    <row r="23" spans="2:7" ht="12.75">
      <c r="B23" s="165" t="s">
        <v>78</v>
      </c>
      <c r="C23" s="166">
        <f>+C21+C14+C7</f>
        <v>184731.74</v>
      </c>
      <c r="G23" s="152"/>
    </row>
    <row r="24" spans="2:3" ht="12.75">
      <c r="B24" s="167"/>
      <c r="C24" s="168"/>
    </row>
    <row r="25" spans="2:3" ht="13.5" thickBot="1">
      <c r="B25" s="169" t="s">
        <v>82</v>
      </c>
      <c r="C25" s="174">
        <f>+C21</f>
        <v>66221.91</v>
      </c>
    </row>
    <row r="26" spans="2:3" ht="12" thickTop="1">
      <c r="B26" s="170"/>
      <c r="C26" s="171"/>
    </row>
    <row r="28" spans="2:3" ht="11.25">
      <c r="B28" s="177" t="s">
        <v>99</v>
      </c>
      <c r="C28" s="178"/>
    </row>
    <row r="29" spans="2:3" ht="14.25">
      <c r="B29" s="159" t="s">
        <v>91</v>
      </c>
      <c r="C29" s="160" t="s">
        <v>92</v>
      </c>
    </row>
    <row r="30" spans="2:3" ht="12.75">
      <c r="B30" s="154" t="s">
        <v>102</v>
      </c>
      <c r="C30" s="155">
        <v>24715.63</v>
      </c>
    </row>
    <row r="31" spans="2:3" ht="12.75">
      <c r="B31" s="156" t="s">
        <v>94</v>
      </c>
      <c r="C31" s="157">
        <v>24715.63</v>
      </c>
    </row>
    <row r="32" spans="2:3" ht="12.75">
      <c r="B32" s="161" t="s">
        <v>95</v>
      </c>
      <c r="C32" s="158">
        <v>24715.63</v>
      </c>
    </row>
    <row r="33" spans="2:3" ht="11.25">
      <c r="B33" s="163"/>
      <c r="C33" s="164"/>
    </row>
    <row r="34" spans="2:3" ht="11.25">
      <c r="B34" s="163"/>
      <c r="C34" s="164"/>
    </row>
    <row r="35" spans="2:3" ht="11.25">
      <c r="B35" s="177" t="s">
        <v>100</v>
      </c>
      <c r="C35" s="178"/>
    </row>
    <row r="36" spans="2:7" ht="14.25">
      <c r="B36" s="159" t="s">
        <v>91</v>
      </c>
      <c r="C36" s="160" t="s">
        <v>92</v>
      </c>
      <c r="G36" s="152"/>
    </row>
    <row r="37" spans="2:3" ht="12.75">
      <c r="B37" s="154" t="s">
        <v>102</v>
      </c>
      <c r="C37" s="155">
        <v>16831.74</v>
      </c>
    </row>
    <row r="38" spans="2:3" ht="12.75">
      <c r="B38" s="156" t="s">
        <v>94</v>
      </c>
      <c r="C38" s="157">
        <v>16831.74</v>
      </c>
    </row>
    <row r="39" spans="2:3" ht="12.75">
      <c r="B39" s="161" t="s">
        <v>95</v>
      </c>
      <c r="C39" s="158">
        <v>16831.74</v>
      </c>
    </row>
    <row r="40" spans="2:3" ht="11.25">
      <c r="B40" s="163"/>
      <c r="C40" s="164"/>
    </row>
    <row r="41" spans="2:3" ht="11.25">
      <c r="B41" s="163"/>
      <c r="C41" s="164"/>
    </row>
    <row r="42" spans="2:3" ht="11.25">
      <c r="B42" s="177" t="s">
        <v>101</v>
      </c>
      <c r="C42" s="178"/>
    </row>
    <row r="43" spans="2:3" ht="14.25">
      <c r="B43" s="159" t="s">
        <v>91</v>
      </c>
      <c r="C43" s="160" t="s">
        <v>92</v>
      </c>
    </row>
    <row r="44" spans="2:3" ht="12.75">
      <c r="B44" s="154" t="s">
        <v>102</v>
      </c>
      <c r="C44" s="155">
        <v>99.19</v>
      </c>
    </row>
    <row r="45" spans="2:3" ht="12.75">
      <c r="B45" s="156" t="s">
        <v>94</v>
      </c>
      <c r="C45" s="157">
        <v>99.19</v>
      </c>
    </row>
    <row r="46" spans="2:3" ht="12.75">
      <c r="B46" s="161" t="s">
        <v>95</v>
      </c>
      <c r="C46" s="158">
        <v>99.19</v>
      </c>
    </row>
    <row r="47" spans="2:3" ht="11.25">
      <c r="B47" s="163"/>
      <c r="C47" s="164"/>
    </row>
    <row r="48" spans="2:3" ht="12.75">
      <c r="B48" s="165" t="s">
        <v>79</v>
      </c>
      <c r="C48" s="166">
        <f>+C46+C39+C32</f>
        <v>41646.56</v>
      </c>
    </row>
    <row r="49" spans="2:3" ht="12.75">
      <c r="B49" s="167"/>
      <c r="C49" s="168"/>
    </row>
    <row r="50" spans="2:3" ht="13.5" thickBot="1">
      <c r="B50" s="169" t="s">
        <v>82</v>
      </c>
      <c r="C50" s="174">
        <f>+C46</f>
        <v>99.19</v>
      </c>
    </row>
    <row r="51" spans="2:3" ht="12" thickTop="1">
      <c r="B51" s="170"/>
      <c r="C51" s="171"/>
    </row>
    <row r="53" spans="2:3" ht="11.25">
      <c r="B53" s="177" t="s">
        <v>99</v>
      </c>
      <c r="C53" s="178"/>
    </row>
    <row r="54" spans="2:3" ht="14.25">
      <c r="B54" s="159" t="s">
        <v>91</v>
      </c>
      <c r="C54" s="160" t="s">
        <v>92</v>
      </c>
    </row>
    <row r="55" spans="2:3" ht="12.75">
      <c r="B55" s="154" t="s">
        <v>103</v>
      </c>
      <c r="C55" s="155">
        <v>25513.68</v>
      </c>
    </row>
    <row r="56" spans="2:3" ht="12.75">
      <c r="B56" s="156" t="s">
        <v>94</v>
      </c>
      <c r="C56" s="157">
        <v>25513.68</v>
      </c>
    </row>
    <row r="57" spans="2:3" ht="12.75">
      <c r="B57" s="161" t="s">
        <v>95</v>
      </c>
      <c r="C57" s="158">
        <v>25513.68</v>
      </c>
    </row>
    <row r="58" spans="2:3" ht="11.25">
      <c r="B58" s="163"/>
      <c r="C58" s="164"/>
    </row>
    <row r="59" spans="2:3" ht="11.25">
      <c r="B59" s="177" t="s">
        <v>100</v>
      </c>
      <c r="C59" s="178"/>
    </row>
    <row r="60" spans="2:3" ht="14.25">
      <c r="B60" s="159" t="s">
        <v>91</v>
      </c>
      <c r="C60" s="160" t="s">
        <v>92</v>
      </c>
    </row>
    <row r="61" spans="2:3" ht="12.75">
      <c r="B61" s="154" t="s">
        <v>103</v>
      </c>
      <c r="C61" s="155">
        <v>1254017.11</v>
      </c>
    </row>
    <row r="62" spans="2:3" ht="12.75">
      <c r="B62" s="156" t="s">
        <v>94</v>
      </c>
      <c r="C62" s="157">
        <v>1254017.11</v>
      </c>
    </row>
    <row r="63" spans="2:3" ht="12.75">
      <c r="B63" s="161" t="s">
        <v>95</v>
      </c>
      <c r="C63" s="158">
        <v>1254017.11</v>
      </c>
    </row>
    <row r="64" spans="2:3" ht="11.25">
      <c r="B64" s="163"/>
      <c r="C64" s="164"/>
    </row>
    <row r="65" spans="2:3" ht="11.25">
      <c r="B65" s="163"/>
      <c r="C65" s="164"/>
    </row>
    <row r="66" spans="2:3" ht="11.25">
      <c r="B66" s="177" t="s">
        <v>101</v>
      </c>
      <c r="C66" s="178"/>
    </row>
    <row r="67" spans="2:3" ht="14.25">
      <c r="B67" s="159" t="s">
        <v>91</v>
      </c>
      <c r="C67" s="160" t="s">
        <v>92</v>
      </c>
    </row>
    <row r="68" spans="2:3" ht="12.75">
      <c r="B68" s="154" t="s">
        <v>103</v>
      </c>
      <c r="C68" s="155">
        <v>517165.81</v>
      </c>
    </row>
    <row r="69" spans="2:3" ht="12.75">
      <c r="B69" s="156" t="s">
        <v>94</v>
      </c>
      <c r="C69" s="157">
        <v>517165.81</v>
      </c>
    </row>
    <row r="70" spans="2:3" ht="12.75">
      <c r="B70" s="161" t="s">
        <v>95</v>
      </c>
      <c r="C70" s="158">
        <v>517165.81</v>
      </c>
    </row>
    <row r="71" spans="2:3" ht="11.25">
      <c r="B71" s="163"/>
      <c r="C71" s="164"/>
    </row>
    <row r="72" spans="2:3" ht="11.25">
      <c r="B72" s="163"/>
      <c r="C72" s="164"/>
    </row>
    <row r="73" spans="2:3" ht="11.25">
      <c r="B73" s="177" t="s">
        <v>104</v>
      </c>
      <c r="C73" s="178"/>
    </row>
    <row r="74" spans="2:3" ht="14.25">
      <c r="B74" s="159" t="s">
        <v>91</v>
      </c>
      <c r="C74" s="160" t="s">
        <v>92</v>
      </c>
    </row>
    <row r="75" spans="2:3" ht="12.75">
      <c r="B75" s="154" t="s">
        <v>103</v>
      </c>
      <c r="C75" s="155">
        <v>61.27</v>
      </c>
    </row>
    <row r="76" spans="2:3" ht="12.75">
      <c r="B76" s="156" t="s">
        <v>94</v>
      </c>
      <c r="C76" s="157">
        <v>61.27</v>
      </c>
    </row>
    <row r="77" spans="2:3" ht="12.75">
      <c r="B77" s="161" t="s">
        <v>95</v>
      </c>
      <c r="C77" s="158">
        <v>61.27</v>
      </c>
    </row>
    <row r="78" spans="2:3" ht="11.25">
      <c r="B78" s="163"/>
      <c r="C78" s="164"/>
    </row>
    <row r="79" spans="2:3" ht="12.75">
      <c r="B79" s="165" t="s">
        <v>80</v>
      </c>
      <c r="C79" s="166">
        <f>+C57+C63+C70+C77</f>
        <v>1796757.87</v>
      </c>
    </row>
    <row r="80" spans="2:3" ht="11.25">
      <c r="B80" s="172"/>
      <c r="C80" s="173"/>
    </row>
    <row r="81" spans="2:3" ht="13.5" thickBot="1">
      <c r="B81" s="169" t="s">
        <v>81</v>
      </c>
      <c r="C81" s="174">
        <f>+C70</f>
        <v>517165.81</v>
      </c>
    </row>
    <row r="82" spans="2:3" ht="12" thickTop="1">
      <c r="B82" s="170"/>
      <c r="C82" s="171"/>
    </row>
    <row r="83" ht="12" thickBot="1"/>
    <row r="84" spans="2:3" ht="13.5" thickBot="1">
      <c r="B84" s="175" t="s">
        <v>83</v>
      </c>
      <c r="C84" s="176">
        <f>+C81+C50+C25</f>
        <v>583486.91</v>
      </c>
    </row>
    <row r="90" ht="7.5" customHeight="1"/>
    <row r="91" ht="11.25">
      <c r="A91" s="145"/>
    </row>
    <row r="93" ht="9.75" customHeight="1"/>
  </sheetData>
  <sheetProtection/>
  <mergeCells count="1">
    <mergeCell ref="B1:C1"/>
  </mergeCells>
  <printOptions/>
  <pageMargins left="0.75" right="0.29" top="0.52" bottom="0.45" header="0.38" footer="0.28"/>
  <pageSetup fitToHeight="1" fitToWidth="1" horizontalDpi="600" verticalDpi="600" orientation="portrait" scale="7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1"/>
    <pageSetUpPr fitToPage="1"/>
  </sheetPr>
  <dimension ref="B1:C57"/>
  <sheetViews>
    <sheetView zoomScalePageLayoutView="0" workbookViewId="0" topLeftCell="A10">
      <selection activeCell="C37" sqref="C37"/>
    </sheetView>
  </sheetViews>
  <sheetFormatPr defaultColWidth="9.140625" defaultRowHeight="12.75"/>
  <cols>
    <col min="1" max="1" width="9.140625" style="77" customWidth="1"/>
    <col min="2" max="2" width="50.00390625" style="77" customWidth="1"/>
    <col min="3" max="3" width="15.421875" style="77" customWidth="1"/>
    <col min="4" max="16384" width="9.140625" style="77" customWidth="1"/>
  </cols>
  <sheetData>
    <row r="1" spans="2:3" s="144" customFormat="1" ht="12.75">
      <c r="B1" s="187" t="s">
        <v>113</v>
      </c>
      <c r="C1" s="187"/>
    </row>
    <row r="2" s="144" customFormat="1" ht="11.25"/>
    <row r="3" spans="2:3" ht="12.75">
      <c r="B3" s="177" t="s">
        <v>108</v>
      </c>
      <c r="C3" s="162"/>
    </row>
    <row r="4" spans="2:3" ht="14.25">
      <c r="B4" s="159" t="s">
        <v>91</v>
      </c>
      <c r="C4" s="160" t="s">
        <v>92</v>
      </c>
    </row>
    <row r="5" spans="2:3" ht="12.75">
      <c r="B5" s="154" t="s">
        <v>107</v>
      </c>
      <c r="C5" s="155">
        <v>9364.17</v>
      </c>
    </row>
    <row r="6" spans="2:3" ht="12.75">
      <c r="B6" s="156" t="s">
        <v>94</v>
      </c>
      <c r="C6" s="157">
        <v>9364.17</v>
      </c>
    </row>
    <row r="7" spans="2:3" ht="12.75">
      <c r="B7" s="161" t="s">
        <v>95</v>
      </c>
      <c r="C7" s="158">
        <v>9364.17</v>
      </c>
    </row>
    <row r="8" spans="2:3" ht="12.75">
      <c r="B8" s="180"/>
      <c r="C8" s="181"/>
    </row>
    <row r="9" spans="2:3" ht="12.75">
      <c r="B9" s="180"/>
      <c r="C9" s="181"/>
    </row>
    <row r="10" spans="2:3" ht="12.75">
      <c r="B10" s="177" t="s">
        <v>99</v>
      </c>
      <c r="C10" s="162"/>
    </row>
    <row r="11" spans="2:3" ht="14.25">
      <c r="B11" s="159" t="s">
        <v>91</v>
      </c>
      <c r="C11" s="160" t="s">
        <v>92</v>
      </c>
    </row>
    <row r="12" spans="2:3" ht="12.75">
      <c r="B12" s="154" t="s">
        <v>107</v>
      </c>
      <c r="C12" s="155">
        <v>8339.63</v>
      </c>
    </row>
    <row r="13" spans="2:3" ht="12.75">
      <c r="B13" s="156" t="s">
        <v>94</v>
      </c>
      <c r="C13" s="157">
        <v>8339.63</v>
      </c>
    </row>
    <row r="14" spans="2:3" ht="12.75">
      <c r="B14" s="161" t="s">
        <v>95</v>
      </c>
      <c r="C14" s="158">
        <v>8339.63</v>
      </c>
    </row>
    <row r="15" spans="2:3" ht="12.75">
      <c r="B15" s="180"/>
      <c r="C15" s="181"/>
    </row>
    <row r="16" spans="2:3" ht="12.75">
      <c r="B16" s="165" t="s">
        <v>76</v>
      </c>
      <c r="C16" s="166">
        <f>+C14+C7</f>
        <v>17703.8</v>
      </c>
    </row>
    <row r="17" spans="2:3" ht="12.75">
      <c r="B17" s="167"/>
      <c r="C17" s="168"/>
    </row>
    <row r="18" spans="2:3" ht="13.5" thickBot="1">
      <c r="B18" s="169" t="s">
        <v>82</v>
      </c>
      <c r="C18" s="174">
        <v>0</v>
      </c>
    </row>
    <row r="19" spans="2:3" ht="13.5" thickTop="1">
      <c r="B19" s="182"/>
      <c r="C19" s="183"/>
    </row>
    <row r="22" spans="2:3" ht="12.75">
      <c r="B22" s="177" t="s">
        <v>108</v>
      </c>
      <c r="C22" s="162"/>
    </row>
    <row r="23" spans="2:3" ht="14.25">
      <c r="B23" s="159" t="s">
        <v>91</v>
      </c>
      <c r="C23" s="160" t="s">
        <v>92</v>
      </c>
    </row>
    <row r="24" spans="2:3" ht="12.75">
      <c r="B24" s="154" t="s">
        <v>109</v>
      </c>
      <c r="C24" s="155">
        <v>2234.79</v>
      </c>
    </row>
    <row r="25" spans="2:3" ht="12.75">
      <c r="B25" s="156" t="s">
        <v>94</v>
      </c>
      <c r="C25" s="157">
        <v>2234.79</v>
      </c>
    </row>
    <row r="26" spans="2:3" ht="12.75">
      <c r="B26" s="161" t="s">
        <v>95</v>
      </c>
      <c r="C26" s="158">
        <v>2234.79</v>
      </c>
    </row>
    <row r="27" spans="2:3" ht="12.75">
      <c r="B27" s="180"/>
      <c r="C27" s="181"/>
    </row>
    <row r="28" spans="2:3" ht="12.75">
      <c r="B28" s="165" t="s">
        <v>77</v>
      </c>
      <c r="C28" s="166">
        <f>+C26</f>
        <v>2234.79</v>
      </c>
    </row>
    <row r="29" spans="2:3" ht="12.75">
      <c r="B29" s="180"/>
      <c r="C29" s="181"/>
    </row>
    <row r="30" spans="2:3" ht="13.5" thickBot="1">
      <c r="B30" s="169" t="s">
        <v>82</v>
      </c>
      <c r="C30" s="174">
        <v>0</v>
      </c>
    </row>
    <row r="31" spans="2:3" ht="13.5" thickTop="1">
      <c r="B31" s="182"/>
      <c r="C31" s="183"/>
    </row>
    <row r="34" spans="2:3" ht="12.75">
      <c r="B34" s="177" t="s">
        <v>108</v>
      </c>
      <c r="C34" s="162"/>
    </row>
    <row r="35" spans="2:3" ht="14.25">
      <c r="B35" s="159" t="s">
        <v>91</v>
      </c>
      <c r="C35" s="160" t="s">
        <v>92</v>
      </c>
    </row>
    <row r="36" spans="2:3" ht="12.75">
      <c r="B36" s="154" t="s">
        <v>110</v>
      </c>
      <c r="C36" s="155">
        <v>513711.06</v>
      </c>
    </row>
    <row r="37" spans="2:3" ht="12.75">
      <c r="B37" s="156" t="s">
        <v>94</v>
      </c>
      <c r="C37" s="157">
        <v>513711.06</v>
      </c>
    </row>
    <row r="38" spans="2:3" ht="12.75">
      <c r="B38" s="161" t="s">
        <v>95</v>
      </c>
      <c r="C38" s="158">
        <v>513711.06</v>
      </c>
    </row>
    <row r="39" spans="2:3" ht="12.75">
      <c r="B39" s="180"/>
      <c r="C39" s="181"/>
    </row>
    <row r="40" spans="2:3" ht="12.75">
      <c r="B40" s="180"/>
      <c r="C40" s="181"/>
    </row>
    <row r="41" spans="2:3" ht="12.75">
      <c r="B41" s="177" t="s">
        <v>99</v>
      </c>
      <c r="C41" s="162"/>
    </row>
    <row r="42" spans="2:3" ht="14.25">
      <c r="B42" s="159" t="s">
        <v>91</v>
      </c>
      <c r="C42" s="160" t="s">
        <v>92</v>
      </c>
    </row>
    <row r="43" spans="2:3" ht="12.75">
      <c r="B43" s="154" t="s">
        <v>110</v>
      </c>
      <c r="C43" s="155">
        <v>1369255.33</v>
      </c>
    </row>
    <row r="44" spans="2:3" ht="12.75">
      <c r="B44" s="156" t="s">
        <v>94</v>
      </c>
      <c r="C44" s="157">
        <v>1369255.33</v>
      </c>
    </row>
    <row r="45" spans="2:3" ht="12.75">
      <c r="B45" s="161" t="s">
        <v>95</v>
      </c>
      <c r="C45" s="158">
        <v>1369255.33</v>
      </c>
    </row>
    <row r="46" spans="2:3" ht="12.75">
      <c r="B46" s="180"/>
      <c r="C46" s="181"/>
    </row>
    <row r="47" spans="2:3" ht="12.75">
      <c r="B47" s="180"/>
      <c r="C47" s="181"/>
    </row>
    <row r="48" spans="2:3" ht="12.75">
      <c r="B48" s="177" t="s">
        <v>111</v>
      </c>
      <c r="C48" s="162"/>
    </row>
    <row r="49" spans="2:3" ht="14.25">
      <c r="B49" s="159" t="s">
        <v>91</v>
      </c>
      <c r="C49" s="160" t="s">
        <v>92</v>
      </c>
    </row>
    <row r="50" spans="2:3" ht="12.75">
      <c r="B50" s="154" t="s">
        <v>110</v>
      </c>
      <c r="C50" s="155">
        <v>1688.46</v>
      </c>
    </row>
    <row r="51" spans="2:3" ht="12.75">
      <c r="B51" s="156" t="s">
        <v>94</v>
      </c>
      <c r="C51" s="157">
        <v>1688.46</v>
      </c>
    </row>
    <row r="52" spans="2:3" ht="12.75">
      <c r="B52" s="161" t="s">
        <v>95</v>
      </c>
      <c r="C52" s="158">
        <v>1688.46</v>
      </c>
    </row>
    <row r="53" spans="2:3" ht="12.75">
      <c r="B53" s="180"/>
      <c r="C53" s="181"/>
    </row>
    <row r="54" spans="2:3" ht="12.75">
      <c r="B54" s="165" t="s">
        <v>121</v>
      </c>
      <c r="C54" s="166">
        <f>+C52+C45+C38</f>
        <v>1884654.85</v>
      </c>
    </row>
    <row r="55" spans="2:3" ht="12.75">
      <c r="B55" s="180"/>
      <c r="C55" s="181"/>
    </row>
    <row r="56" spans="2:3" ht="13.5" thickBot="1">
      <c r="B56" s="169" t="s">
        <v>82</v>
      </c>
      <c r="C56" s="174">
        <v>0</v>
      </c>
    </row>
    <row r="57" spans="2:3" ht="13.5" thickTop="1">
      <c r="B57" s="182"/>
      <c r="C57" s="183"/>
    </row>
  </sheetData>
  <sheetProtection/>
  <mergeCells count="1">
    <mergeCell ref="B1:C1"/>
  </mergeCells>
  <printOptions/>
  <pageMargins left="0.75" right="0.42" top="0.56" bottom="0.52" header="0.5" footer="0.35"/>
  <pageSetup fitToHeight="1" fitToWidth="1" horizontalDpi="600" verticalDpi="600" orientation="portrait" scale="9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31"/>
    <pageSetUpPr fitToPage="1"/>
  </sheetPr>
  <dimension ref="A1:F52"/>
  <sheetViews>
    <sheetView zoomScalePageLayoutView="0" workbookViewId="0" topLeftCell="A7">
      <selection activeCell="C37" sqref="C37"/>
    </sheetView>
  </sheetViews>
  <sheetFormatPr defaultColWidth="9.140625" defaultRowHeight="12.75"/>
  <cols>
    <col min="1" max="1" width="37.00390625" style="0" customWidth="1"/>
    <col min="2" max="2" width="9.00390625" style="0" bestFit="1" customWidth="1"/>
    <col min="3" max="3" width="18.57421875" style="0" customWidth="1"/>
    <col min="4" max="4" width="14.140625" style="0" bestFit="1" customWidth="1"/>
    <col min="5" max="5" width="12.8515625" style="0" bestFit="1" customWidth="1"/>
    <col min="6" max="6" width="12.57421875" style="0" bestFit="1" customWidth="1"/>
  </cols>
  <sheetData>
    <row r="1" spans="1:6" ht="15.75">
      <c r="A1" s="21"/>
      <c r="B1" s="7"/>
      <c r="C1" s="22" t="s">
        <v>9</v>
      </c>
      <c r="D1" s="22"/>
      <c r="E1" s="16"/>
      <c r="F1" s="8"/>
    </row>
    <row r="2" spans="1:6" ht="12.75">
      <c r="A2" s="191" t="s">
        <v>13</v>
      </c>
      <c r="B2" s="192"/>
      <c r="C2" s="192"/>
      <c r="D2" s="192"/>
      <c r="E2" s="192"/>
      <c r="F2" s="192"/>
    </row>
    <row r="4" spans="1:6" ht="12.75">
      <c r="A4" s="188" t="s">
        <v>106</v>
      </c>
      <c r="B4" s="189"/>
      <c r="C4" s="189"/>
      <c r="D4" s="189"/>
      <c r="E4" s="189"/>
      <c r="F4" s="190"/>
    </row>
    <row r="5" spans="1:6" ht="12.75">
      <c r="A5" s="11"/>
      <c r="B5" s="9"/>
      <c r="C5" s="23"/>
      <c r="D5" s="23"/>
      <c r="E5" s="17"/>
      <c r="F5" s="10"/>
    </row>
    <row r="6" spans="1:6" ht="12.75">
      <c r="A6" s="47"/>
      <c r="B6" s="18"/>
      <c r="C6" s="20"/>
      <c r="D6" s="48"/>
      <c r="E6" s="49"/>
      <c r="F6" s="45"/>
    </row>
    <row r="7" spans="1:6" ht="12.75">
      <c r="A7" s="50"/>
      <c r="B7" s="18"/>
      <c r="C7" s="20"/>
      <c r="D7" s="48"/>
      <c r="E7" s="49" t="s">
        <v>74</v>
      </c>
      <c r="F7" s="45"/>
    </row>
    <row r="8" spans="1:6" ht="12.75">
      <c r="A8" s="50"/>
      <c r="B8" s="18"/>
      <c r="C8" s="20"/>
      <c r="D8" s="48"/>
      <c r="E8" s="140">
        <f>'3.05'!E36</f>
        <v>0.6651</v>
      </c>
      <c r="F8" s="45"/>
    </row>
    <row r="9" spans="1:6" ht="12.75">
      <c r="A9" s="46"/>
      <c r="B9" s="18"/>
      <c r="C9" s="20"/>
      <c r="D9" s="49" t="s">
        <v>37</v>
      </c>
      <c r="E9" s="49" t="s">
        <v>75</v>
      </c>
      <c r="F9" s="80" t="s">
        <v>35</v>
      </c>
    </row>
    <row r="10" spans="1:6" ht="12.75">
      <c r="A10" s="11"/>
      <c r="B10" s="51"/>
      <c r="C10" s="20"/>
      <c r="D10" s="57" t="s">
        <v>36</v>
      </c>
      <c r="E10" s="141">
        <f>'3.05'!F36</f>
        <v>0.3349</v>
      </c>
      <c r="F10" s="81" t="s">
        <v>36</v>
      </c>
    </row>
    <row r="11" spans="1:6" ht="12.75">
      <c r="A11" s="50"/>
      <c r="B11" s="19" t="s">
        <v>10</v>
      </c>
      <c r="C11" s="20"/>
      <c r="D11" s="48"/>
      <c r="E11" s="49"/>
      <c r="F11" s="45"/>
    </row>
    <row r="12" spans="1:6" ht="12.75">
      <c r="A12" s="47" t="s">
        <v>16</v>
      </c>
      <c r="B12" s="18">
        <v>92800018</v>
      </c>
      <c r="C12" s="52" t="s">
        <v>11</v>
      </c>
      <c r="D12" s="60">
        <f>'2010 SAP'!C15</f>
        <v>36510</v>
      </c>
      <c r="E12" s="60">
        <f>D16*E8</f>
        <v>194876.38841400002</v>
      </c>
      <c r="F12" s="53">
        <f>SUM(D12:E12)</f>
        <v>231386.38841400002</v>
      </c>
    </row>
    <row r="13" spans="1:6" ht="12.75">
      <c r="A13" s="47"/>
      <c r="B13" s="18"/>
      <c r="C13" s="52"/>
      <c r="D13" s="60"/>
      <c r="E13" s="60"/>
      <c r="F13" s="53"/>
    </row>
    <row r="14" spans="1:6" ht="12.75">
      <c r="A14" s="47" t="s">
        <v>16</v>
      </c>
      <c r="B14" s="18">
        <v>92800319</v>
      </c>
      <c r="C14" s="52" t="s">
        <v>12</v>
      </c>
      <c r="D14" s="60">
        <v>0</v>
      </c>
      <c r="E14" s="60">
        <f>+D16*E10</f>
        <v>98126.751586</v>
      </c>
      <c r="F14" s="53">
        <f>SUM(D14:E14)</f>
        <v>98126.751586</v>
      </c>
    </row>
    <row r="15" spans="1:6" ht="12.75">
      <c r="A15" s="47"/>
      <c r="B15" s="18"/>
      <c r="C15" s="52"/>
      <c r="D15" s="60"/>
      <c r="E15" s="17"/>
      <c r="F15" s="53"/>
    </row>
    <row r="16" spans="1:6" ht="12.75">
      <c r="A16" s="47" t="s">
        <v>16</v>
      </c>
      <c r="B16" s="18">
        <v>92800605</v>
      </c>
      <c r="C16" s="52" t="s">
        <v>17</v>
      </c>
      <c r="D16" s="60">
        <f>'2010 SAP'!C8</f>
        <v>293003.14</v>
      </c>
      <c r="E16" s="79">
        <f>-E12-E14</f>
        <v>-293003.14</v>
      </c>
      <c r="F16" s="53">
        <f>SUM(D16:E16)</f>
        <v>0</v>
      </c>
    </row>
    <row r="17" spans="1:6" ht="12.75">
      <c r="A17" s="54"/>
      <c r="B17" s="55"/>
      <c r="C17" s="55"/>
      <c r="D17" s="56"/>
      <c r="E17" s="57"/>
      <c r="F17" s="58"/>
    </row>
    <row r="21" spans="1:6" ht="12.75">
      <c r="A21" s="188" t="s">
        <v>43</v>
      </c>
      <c r="B21" s="189"/>
      <c r="C21" s="189"/>
      <c r="D21" s="189"/>
      <c r="E21" s="189"/>
      <c r="F21" s="190"/>
    </row>
    <row r="22" spans="1:6" ht="12.75">
      <c r="A22" s="11"/>
      <c r="B22" s="9"/>
      <c r="C22" s="23"/>
      <c r="D22" s="23"/>
      <c r="E22" s="17"/>
      <c r="F22" s="10"/>
    </row>
    <row r="23" spans="1:6" ht="12.75">
      <c r="A23" s="24"/>
      <c r="B23" s="59"/>
      <c r="C23" s="9"/>
      <c r="D23" s="13"/>
      <c r="E23" s="17"/>
      <c r="F23" s="10"/>
    </row>
    <row r="24" spans="1:6" ht="12.75">
      <c r="A24" s="47"/>
      <c r="B24" s="18"/>
      <c r="C24" s="20"/>
      <c r="D24" s="48"/>
      <c r="E24" s="49"/>
      <c r="F24" s="45"/>
    </row>
    <row r="25" spans="1:6" ht="12.75">
      <c r="A25" s="50"/>
      <c r="B25" s="18"/>
      <c r="C25" s="20"/>
      <c r="D25" s="48"/>
      <c r="E25" s="49" t="s">
        <v>74</v>
      </c>
      <c r="F25" s="45"/>
    </row>
    <row r="26" spans="1:6" ht="12.75">
      <c r="A26" s="50"/>
      <c r="B26" s="18"/>
      <c r="C26" s="20"/>
      <c r="D26" s="48"/>
      <c r="E26" s="140">
        <f>'3.05'!E36</f>
        <v>0.6651</v>
      </c>
      <c r="F26" s="45"/>
    </row>
    <row r="27" spans="1:6" ht="12.75">
      <c r="A27" s="46"/>
      <c r="B27" s="18"/>
      <c r="C27" s="20"/>
      <c r="D27" s="49" t="s">
        <v>37</v>
      </c>
      <c r="E27" s="49" t="s">
        <v>75</v>
      </c>
      <c r="F27" s="80" t="s">
        <v>35</v>
      </c>
    </row>
    <row r="28" spans="1:6" ht="12.75">
      <c r="A28" s="11"/>
      <c r="B28" s="51"/>
      <c r="C28" s="20"/>
      <c r="D28" s="57" t="s">
        <v>36</v>
      </c>
      <c r="E28" s="141">
        <f>'3.05'!F36</f>
        <v>0.3349</v>
      </c>
      <c r="F28" s="81" t="s">
        <v>36</v>
      </c>
    </row>
    <row r="29" spans="1:6" ht="12.75">
      <c r="A29" s="50"/>
      <c r="B29" s="19" t="s">
        <v>10</v>
      </c>
      <c r="C29" s="20"/>
      <c r="D29" s="48"/>
      <c r="E29" s="49"/>
      <c r="F29" s="45"/>
    </row>
    <row r="30" spans="1:6" ht="12.75">
      <c r="A30" s="47" t="s">
        <v>16</v>
      </c>
      <c r="B30" s="18">
        <v>92800017</v>
      </c>
      <c r="C30" s="52" t="s">
        <v>11</v>
      </c>
      <c r="D30" s="60">
        <f>'2009 SAP'!C21</f>
        <v>66221.91</v>
      </c>
      <c r="E30" s="60">
        <f>D34*E26</f>
        <v>343966.980231</v>
      </c>
      <c r="F30" s="53">
        <f>SUM(D30:E30)</f>
        <v>410188.890231</v>
      </c>
    </row>
    <row r="31" spans="1:6" ht="12.75">
      <c r="A31" s="47"/>
      <c r="B31" s="18"/>
      <c r="C31" s="52"/>
      <c r="D31" s="60"/>
      <c r="E31" s="60"/>
      <c r="F31" s="53"/>
    </row>
    <row r="32" spans="1:6" ht="12.75">
      <c r="A32" s="47" t="s">
        <v>16</v>
      </c>
      <c r="B32" s="18">
        <v>92800318</v>
      </c>
      <c r="C32" s="52" t="s">
        <v>12</v>
      </c>
      <c r="D32" s="60">
        <f>'2009 SAP'!C46</f>
        <v>99.19</v>
      </c>
      <c r="E32" s="60">
        <f>+D34*E28</f>
        <v>173198.82976899997</v>
      </c>
      <c r="F32" s="53">
        <f>SUM(D32:E32)</f>
        <v>173298.01976899998</v>
      </c>
    </row>
    <row r="33" spans="1:6" ht="12.75">
      <c r="A33" s="47"/>
      <c r="B33" s="18"/>
      <c r="C33" s="52"/>
      <c r="D33" s="60"/>
      <c r="E33" s="17"/>
      <c r="F33" s="53"/>
    </row>
    <row r="34" spans="1:6" ht="12.75">
      <c r="A34" s="47" t="s">
        <v>16</v>
      </c>
      <c r="B34" s="18">
        <v>92800604</v>
      </c>
      <c r="C34" s="52" t="s">
        <v>17</v>
      </c>
      <c r="D34" s="60">
        <f>'2009 SAP'!C70</f>
        <v>517165.81</v>
      </c>
      <c r="E34" s="79">
        <f>-E30-E32</f>
        <v>-517165.80999999994</v>
      </c>
      <c r="F34" s="53">
        <f>SUM(D34:E34)</f>
        <v>0</v>
      </c>
    </row>
    <row r="35" spans="1:6" ht="12.75">
      <c r="A35" s="54"/>
      <c r="B35" s="55"/>
      <c r="C35" s="55"/>
      <c r="D35" s="56"/>
      <c r="E35" s="57"/>
      <c r="F35" s="58"/>
    </row>
    <row r="38" spans="1:6" ht="12.75">
      <c r="A38" s="188" t="s">
        <v>41</v>
      </c>
      <c r="B38" s="189"/>
      <c r="C38" s="189"/>
      <c r="D38" s="189"/>
      <c r="E38" s="189"/>
      <c r="F38" s="190"/>
    </row>
    <row r="39" spans="1:6" ht="12.75">
      <c r="A39" s="11"/>
      <c r="B39" s="9"/>
      <c r="C39" s="23"/>
      <c r="D39" s="23"/>
      <c r="E39" s="17"/>
      <c r="F39" s="10"/>
    </row>
    <row r="40" spans="1:6" ht="12.75">
      <c r="A40" s="24"/>
      <c r="B40" s="59"/>
      <c r="C40" s="9"/>
      <c r="D40" s="13"/>
      <c r="E40" s="17"/>
      <c r="F40" s="10"/>
    </row>
    <row r="41" spans="1:6" ht="12.75">
      <c r="A41" s="47"/>
      <c r="B41" s="18"/>
      <c r="C41" s="20"/>
      <c r="D41" s="48"/>
      <c r="E41" s="49"/>
      <c r="F41" s="45"/>
    </row>
    <row r="42" spans="1:6" ht="12.75">
      <c r="A42" s="50"/>
      <c r="B42" s="18"/>
      <c r="C42" s="20"/>
      <c r="D42" s="48"/>
      <c r="E42" s="49" t="s">
        <v>74</v>
      </c>
      <c r="F42" s="45"/>
    </row>
    <row r="43" spans="1:6" ht="12.75">
      <c r="A43" s="50"/>
      <c r="B43" s="18"/>
      <c r="C43" s="20"/>
      <c r="D43" s="48"/>
      <c r="E43" s="140">
        <f>'3.05'!E36</f>
        <v>0.6651</v>
      </c>
      <c r="F43" s="45"/>
    </row>
    <row r="44" spans="1:6" ht="12.75">
      <c r="A44" s="46"/>
      <c r="B44" s="18"/>
      <c r="C44" s="20"/>
      <c r="D44" s="49" t="s">
        <v>37</v>
      </c>
      <c r="E44" s="49" t="s">
        <v>75</v>
      </c>
      <c r="F44" s="80" t="s">
        <v>35</v>
      </c>
    </row>
    <row r="45" spans="1:6" ht="12.75">
      <c r="A45" s="11"/>
      <c r="B45" s="51"/>
      <c r="C45" s="20"/>
      <c r="D45" s="57" t="s">
        <v>36</v>
      </c>
      <c r="E45" s="141">
        <f>'3.05'!F36</f>
        <v>0.3349</v>
      </c>
      <c r="F45" s="81" t="s">
        <v>36</v>
      </c>
    </row>
    <row r="46" spans="1:6" ht="12.75">
      <c r="A46" s="50"/>
      <c r="B46" s="19" t="s">
        <v>10</v>
      </c>
      <c r="C46" s="20"/>
      <c r="D46" s="48"/>
      <c r="E46" s="49"/>
      <c r="F46" s="45"/>
    </row>
    <row r="47" spans="1:6" ht="12.75">
      <c r="A47" s="47" t="s">
        <v>16</v>
      </c>
      <c r="B47" s="18">
        <v>92800016</v>
      </c>
      <c r="C47" s="52" t="s">
        <v>11</v>
      </c>
      <c r="D47" s="60">
        <f>'2007 SAP'!C18</f>
        <v>0</v>
      </c>
      <c r="E47" s="60">
        <f>+D51*E43</f>
        <v>0</v>
      </c>
      <c r="F47" s="53">
        <f>SUM(D47:E47)</f>
        <v>0</v>
      </c>
    </row>
    <row r="48" spans="1:6" ht="12.75">
      <c r="A48" s="47"/>
      <c r="B48" s="18"/>
      <c r="C48" s="52"/>
      <c r="D48" s="60"/>
      <c r="E48" s="60"/>
      <c r="F48" s="53"/>
    </row>
    <row r="49" spans="1:6" ht="12.75">
      <c r="A49" s="47" t="s">
        <v>16</v>
      </c>
      <c r="B49" s="18">
        <v>92800317</v>
      </c>
      <c r="C49" s="52" t="s">
        <v>12</v>
      </c>
      <c r="D49" s="60">
        <f>'2007 SAP'!C30</f>
        <v>0</v>
      </c>
      <c r="E49" s="60">
        <f>+D51*E45</f>
        <v>0</v>
      </c>
      <c r="F49" s="53">
        <f>SUM(D49:E49)</f>
        <v>0</v>
      </c>
    </row>
    <row r="50" spans="1:6" ht="12.75">
      <c r="A50" s="47"/>
      <c r="B50" s="18"/>
      <c r="C50" s="52"/>
      <c r="D50" s="60"/>
      <c r="E50" s="17"/>
      <c r="F50" s="53"/>
    </row>
    <row r="51" spans="1:6" ht="12.75">
      <c r="A51" s="47" t="s">
        <v>16</v>
      </c>
      <c r="B51" s="18">
        <v>92800603</v>
      </c>
      <c r="C51" s="52" t="s">
        <v>17</v>
      </c>
      <c r="D51" s="60">
        <f>'2007 SAP'!C56</f>
        <v>0</v>
      </c>
      <c r="E51" s="79">
        <f>-E47-E49</f>
        <v>0</v>
      </c>
      <c r="F51" s="53">
        <f>SUM(D51:E51)</f>
        <v>0</v>
      </c>
    </row>
    <row r="52" spans="1:6" ht="12.75">
      <c r="A52" s="54"/>
      <c r="B52" s="55"/>
      <c r="C52" s="55"/>
      <c r="D52" s="56"/>
      <c r="E52" s="57"/>
      <c r="F52" s="58"/>
    </row>
  </sheetData>
  <sheetProtection/>
  <mergeCells count="4">
    <mergeCell ref="A21:F21"/>
    <mergeCell ref="A38:F38"/>
    <mergeCell ref="A4:F4"/>
    <mergeCell ref="A2:F2"/>
  </mergeCells>
  <printOptions/>
  <pageMargins left="0.75" right="0.75" top="1" bottom="1" header="0.5" footer="0.5"/>
  <pageSetup fitToHeight="1" fitToWidth="1" horizontalDpi="600" verticalDpi="600" orientation="portrait" scale="8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31"/>
    <pageSetUpPr fitToPage="1"/>
  </sheetPr>
  <dimension ref="A1:M47"/>
  <sheetViews>
    <sheetView zoomScalePageLayoutView="0" workbookViewId="0" topLeftCell="A1">
      <selection activeCell="C37" sqref="C37"/>
    </sheetView>
  </sheetViews>
  <sheetFormatPr defaultColWidth="8.00390625" defaultRowHeight="15" customHeight="1"/>
  <cols>
    <col min="1" max="1" width="4.7109375" style="106" customWidth="1"/>
    <col min="2" max="2" width="1.7109375" style="106" customWidth="1"/>
    <col min="3" max="3" width="49.57421875" style="106" bestFit="1" customWidth="1"/>
    <col min="4" max="4" width="10.00390625" style="107" customWidth="1"/>
    <col min="5" max="5" width="16.140625" style="106" customWidth="1"/>
    <col min="6" max="6" width="16.00390625" style="106" customWidth="1"/>
    <col min="7" max="7" width="14.421875" style="106" customWidth="1"/>
    <col min="8" max="8" width="8.00390625" style="106" customWidth="1"/>
    <col min="9" max="9" width="9.00390625" style="106" hidden="1" customWidth="1"/>
    <col min="10" max="11" width="8.00390625" style="106" customWidth="1"/>
    <col min="12" max="12" width="12.28125" style="106" bestFit="1" customWidth="1"/>
    <col min="13" max="13" width="12.7109375" style="106" customWidth="1"/>
    <col min="14" max="16384" width="8.00390625" style="106" customWidth="1"/>
  </cols>
  <sheetData>
    <row r="1" ht="15" customHeight="1">
      <c r="G1" s="108"/>
    </row>
    <row r="2" spans="1:7" ht="14.25" customHeight="1">
      <c r="A2" s="109" t="s">
        <v>51</v>
      </c>
      <c r="B2" s="109"/>
      <c r="C2" s="109"/>
      <c r="D2" s="109"/>
      <c r="E2" s="109"/>
      <c r="F2" s="109"/>
      <c r="G2" s="109"/>
    </row>
    <row r="3" spans="1:7" ht="15" customHeight="1">
      <c r="A3" s="109"/>
      <c r="B3" s="109"/>
      <c r="C3" s="109"/>
      <c r="D3" s="109"/>
      <c r="E3" s="109"/>
      <c r="F3" s="109"/>
      <c r="G3" s="109"/>
    </row>
    <row r="4" spans="1:7" ht="15" customHeight="1">
      <c r="A4" s="193" t="s">
        <v>85</v>
      </c>
      <c r="B4" s="193"/>
      <c r="C4" s="193"/>
      <c r="D4" s="193"/>
      <c r="E4" s="193"/>
      <c r="F4" s="193"/>
      <c r="G4" s="193"/>
    </row>
    <row r="5" spans="1:7" ht="15" customHeight="1">
      <c r="A5" s="109" t="s">
        <v>52</v>
      </c>
      <c r="B5" s="109"/>
      <c r="C5" s="109"/>
      <c r="D5" s="109"/>
      <c r="E5" s="109"/>
      <c r="F5" s="109"/>
      <c r="G5" s="109"/>
    </row>
    <row r="6" spans="3:4" s="110" customFormat="1" ht="15" customHeight="1">
      <c r="C6" s="111"/>
      <c r="D6" s="111"/>
    </row>
    <row r="7" spans="1:7" s="110" customFormat="1" ht="15" customHeight="1">
      <c r="A7" s="112" t="s">
        <v>53</v>
      </c>
      <c r="B7" s="112"/>
      <c r="C7" s="112" t="s">
        <v>54</v>
      </c>
      <c r="D7" s="112"/>
      <c r="E7" s="112" t="s">
        <v>11</v>
      </c>
      <c r="F7" s="112" t="s">
        <v>12</v>
      </c>
      <c r="G7" s="112" t="s">
        <v>25</v>
      </c>
    </row>
    <row r="8" s="110" customFormat="1" ht="29.25" customHeight="1">
      <c r="D8" s="111"/>
    </row>
    <row r="9" spans="1:9" s="110" customFormat="1" ht="15" customHeight="1">
      <c r="A9" s="113">
        <v>1</v>
      </c>
      <c r="B9" s="113" t="s">
        <v>55</v>
      </c>
      <c r="C9" s="114" t="s">
        <v>56</v>
      </c>
      <c r="D9" s="148">
        <v>40543</v>
      </c>
      <c r="E9" s="116">
        <v>1078501</v>
      </c>
      <c r="F9" s="116">
        <v>750811</v>
      </c>
      <c r="G9" s="116">
        <f>SUM(E9:F9)</f>
        <v>1829312</v>
      </c>
      <c r="I9" s="110" t="s">
        <v>57</v>
      </c>
    </row>
    <row r="10" spans="2:7" s="110" customFormat="1" ht="18.75" customHeight="1" thickBot="1">
      <c r="B10" s="111"/>
      <c r="C10" s="117" t="s">
        <v>58</v>
      </c>
      <c r="D10" s="111"/>
      <c r="E10" s="118">
        <f>ROUND(+E9/G9,4)</f>
        <v>0.5896</v>
      </c>
      <c r="F10" s="118">
        <f>ROUND(+F9/G9,4)</f>
        <v>0.4104</v>
      </c>
      <c r="G10" s="119">
        <f>SUM(E10:F10)</f>
        <v>1</v>
      </c>
    </row>
    <row r="11" spans="1:4" s="110" customFormat="1" ht="15" customHeight="1" thickTop="1">
      <c r="A11" s="111"/>
      <c r="B11" s="111"/>
      <c r="D11" s="115"/>
    </row>
    <row r="12" spans="1:8" s="110" customFormat="1" ht="15" customHeight="1">
      <c r="A12" s="113">
        <v>2</v>
      </c>
      <c r="B12" s="113" t="s">
        <v>55</v>
      </c>
      <c r="C12" s="114" t="s">
        <v>59</v>
      </c>
      <c r="D12" s="148">
        <v>40543</v>
      </c>
      <c r="E12" s="116">
        <v>706127</v>
      </c>
      <c r="F12" s="116">
        <v>408431</v>
      </c>
      <c r="G12" s="120">
        <f>SUM(E12:F12)</f>
        <v>1114558</v>
      </c>
      <c r="H12" s="121"/>
    </row>
    <row r="13" spans="2:7" s="110" customFormat="1" ht="18.75" customHeight="1" thickBot="1">
      <c r="B13" s="111"/>
      <c r="C13" s="117" t="s">
        <v>58</v>
      </c>
      <c r="D13" s="111"/>
      <c r="E13" s="118">
        <f>ROUND(+E12/G12,4)</f>
        <v>0.6335</v>
      </c>
      <c r="F13" s="118">
        <f>ROUND(+F12/G12,4)</f>
        <v>0.3665</v>
      </c>
      <c r="G13" s="119">
        <f>SUM(E13:F13)</f>
        <v>1</v>
      </c>
    </row>
    <row r="14" spans="1:4" s="110" customFormat="1" ht="15" customHeight="1" thickTop="1">
      <c r="A14" s="111"/>
      <c r="B14" s="111"/>
      <c r="D14" s="111"/>
    </row>
    <row r="15" spans="1:4" s="110" customFormat="1" ht="15" customHeight="1">
      <c r="A15" s="113">
        <v>3</v>
      </c>
      <c r="B15" s="113" t="s">
        <v>55</v>
      </c>
      <c r="C15" s="114" t="s">
        <v>60</v>
      </c>
      <c r="D15" s="111"/>
    </row>
    <row r="16" spans="1:7" s="110" customFormat="1" ht="15" customHeight="1">
      <c r="A16" s="111"/>
      <c r="B16" s="111"/>
      <c r="C16" s="122" t="s">
        <v>61</v>
      </c>
      <c r="D16" s="148">
        <v>40543</v>
      </c>
      <c r="E16" s="123">
        <v>3457231764</v>
      </c>
      <c r="F16" s="123">
        <v>2533527615</v>
      </c>
      <c r="G16" s="123">
        <f>SUM(E16:F16)</f>
        <v>5990759379</v>
      </c>
    </row>
    <row r="17" spans="1:7" s="110" customFormat="1" ht="15" customHeight="1">
      <c r="A17" s="111"/>
      <c r="B17" s="111"/>
      <c r="C17" s="122" t="s">
        <v>62</v>
      </c>
      <c r="D17" s="148">
        <v>40543</v>
      </c>
      <c r="E17" s="124">
        <v>425086614</v>
      </c>
      <c r="F17" s="124">
        <v>0</v>
      </c>
      <c r="G17" s="124">
        <f>SUM(E17:F17)</f>
        <v>425086614</v>
      </c>
    </row>
    <row r="18" spans="1:7" s="110" customFormat="1" ht="15" customHeight="1">
      <c r="A18" s="111"/>
      <c r="B18" s="111"/>
      <c r="C18" s="122" t="s">
        <v>63</v>
      </c>
      <c r="D18" s="148">
        <v>40543</v>
      </c>
      <c r="E18" s="124">
        <v>136171270.25833333</v>
      </c>
      <c r="F18" s="124">
        <v>47516627.65083333</v>
      </c>
      <c r="G18" s="124">
        <f>SUM(E18:F18)</f>
        <v>183687897.90916666</v>
      </c>
    </row>
    <row r="19" spans="1:7" s="110" customFormat="1" ht="15" customHeight="1">
      <c r="A19" s="111"/>
      <c r="B19" s="111"/>
      <c r="C19" s="122" t="s">
        <v>25</v>
      </c>
      <c r="D19" s="125"/>
      <c r="E19" s="126">
        <f>SUM(E16:E18)</f>
        <v>4018489648.258333</v>
      </c>
      <c r="F19" s="126">
        <f>SUM(F16:F18)</f>
        <v>2581044242.650833</v>
      </c>
      <c r="G19" s="126">
        <f>SUM(E19:F19)</f>
        <v>6599533890.909166</v>
      </c>
    </row>
    <row r="20" spans="2:7" s="110" customFormat="1" ht="18.75" customHeight="1" thickBot="1">
      <c r="B20" s="111"/>
      <c r="C20" s="117" t="s">
        <v>58</v>
      </c>
      <c r="D20" s="111"/>
      <c r="E20" s="118">
        <f>ROUND(+E19/G19,4)</f>
        <v>0.6089</v>
      </c>
      <c r="F20" s="118">
        <f>ROUND(+F19/G19,4)</f>
        <v>0.3911</v>
      </c>
      <c r="G20" s="119">
        <f>SUM(E20:F20)</f>
        <v>1</v>
      </c>
    </row>
    <row r="21" spans="1:4" s="110" customFormat="1" ht="15" customHeight="1" thickTop="1">
      <c r="A21" s="111"/>
      <c r="B21" s="111"/>
      <c r="D21" s="111"/>
    </row>
    <row r="22" spans="1:4" s="110" customFormat="1" ht="15" customHeight="1">
      <c r="A22" s="113">
        <v>4</v>
      </c>
      <c r="B22" s="113" t="s">
        <v>55</v>
      </c>
      <c r="C22" s="114" t="s">
        <v>64</v>
      </c>
      <c r="D22" s="111" t="s">
        <v>65</v>
      </c>
    </row>
    <row r="23" spans="1:7" s="110" customFormat="1" ht="15" customHeight="1">
      <c r="A23" s="111"/>
      <c r="B23" s="111"/>
      <c r="C23" s="110" t="s">
        <v>66</v>
      </c>
      <c r="D23" s="148">
        <v>40543</v>
      </c>
      <c r="E23" s="116">
        <f>+E9</f>
        <v>1078501</v>
      </c>
      <c r="F23" s="116">
        <f>+F9</f>
        <v>750811</v>
      </c>
      <c r="G23" s="116">
        <f>SUM(E23:F23)</f>
        <v>1829312</v>
      </c>
    </row>
    <row r="24" spans="1:7" s="110" customFormat="1" ht="15" customHeight="1">
      <c r="A24" s="111"/>
      <c r="B24" s="111"/>
      <c r="C24" s="117" t="s">
        <v>67</v>
      </c>
      <c r="D24" s="111"/>
      <c r="E24" s="127">
        <f>+E23/G23</f>
        <v>0.5895664599587167</v>
      </c>
      <c r="F24" s="127">
        <f>+F23/G23</f>
        <v>0.4104335400412833</v>
      </c>
      <c r="G24" s="128">
        <f>SUM(E24:F24)</f>
        <v>1</v>
      </c>
    </row>
    <row r="25" spans="1:4" s="110" customFormat="1" ht="15" customHeight="1">
      <c r="A25" s="111"/>
      <c r="B25" s="111"/>
      <c r="D25" s="111"/>
    </row>
    <row r="26" spans="1:7" s="110" customFormat="1" ht="15" customHeight="1">
      <c r="A26" s="111"/>
      <c r="B26" s="111"/>
      <c r="C26" s="110" t="s">
        <v>68</v>
      </c>
      <c r="D26" s="148">
        <v>40543</v>
      </c>
      <c r="E26" s="116">
        <v>47628712.22244404</v>
      </c>
      <c r="F26" s="116">
        <v>23754416.951529805</v>
      </c>
      <c r="G26" s="129">
        <f>SUM(E26:F26)</f>
        <v>71383129.17397384</v>
      </c>
    </row>
    <row r="27" spans="1:7" s="110" customFormat="1" ht="15" customHeight="1">
      <c r="A27" s="111"/>
      <c r="B27" s="111"/>
      <c r="C27" s="117" t="s">
        <v>67</v>
      </c>
      <c r="D27" s="111"/>
      <c r="E27" s="127">
        <f>+E26/G26</f>
        <v>0.6672264549563818</v>
      </c>
      <c r="F27" s="127">
        <f>+F26/G26</f>
        <v>0.3327735450436182</v>
      </c>
      <c r="G27" s="128">
        <f>SUM(E27:F27)</f>
        <v>1</v>
      </c>
    </row>
    <row r="28" spans="1:4" s="110" customFormat="1" ht="15" customHeight="1">
      <c r="A28" s="111"/>
      <c r="B28" s="111"/>
      <c r="D28" s="111"/>
    </row>
    <row r="29" spans="1:7" s="110" customFormat="1" ht="15" customHeight="1">
      <c r="A29" s="111"/>
      <c r="B29" s="111"/>
      <c r="C29" s="110" t="s">
        <v>69</v>
      </c>
      <c r="D29" s="148">
        <v>40543</v>
      </c>
      <c r="E29" s="116">
        <v>69836081.47239268</v>
      </c>
      <c r="F29" s="116">
        <v>27914823.18653493</v>
      </c>
      <c r="G29" s="130">
        <f>SUM(E29:F29)</f>
        <v>97750904.6589276</v>
      </c>
    </row>
    <row r="30" spans="1:7" s="110" customFormat="1" ht="15" customHeight="1">
      <c r="A30" s="111"/>
      <c r="B30" s="111"/>
      <c r="C30" s="117" t="s">
        <v>67</v>
      </c>
      <c r="D30" s="111"/>
      <c r="E30" s="127">
        <f>+E29/G29</f>
        <v>0.7144290041720298</v>
      </c>
      <c r="F30" s="127">
        <f>+F29/G29</f>
        <v>0.28557099582797024</v>
      </c>
      <c r="G30" s="128">
        <f>SUM(E30:F30)</f>
        <v>1</v>
      </c>
    </row>
    <row r="31" spans="1:4" s="110" customFormat="1" ht="15" customHeight="1">
      <c r="A31" s="111"/>
      <c r="B31" s="111"/>
      <c r="D31" s="111"/>
    </row>
    <row r="32" spans="1:7" s="110" customFormat="1" ht="15" customHeight="1">
      <c r="A32" s="111"/>
      <c r="B32" s="111"/>
      <c r="C32" s="110" t="s">
        <v>70</v>
      </c>
      <c r="D32" s="148">
        <v>40543</v>
      </c>
      <c r="E32" s="116">
        <v>3879978868.59125</v>
      </c>
      <c r="F32" s="116">
        <v>1750859729.093334</v>
      </c>
      <c r="G32" s="116">
        <f>SUM(E32:F32)</f>
        <v>5630838597.684584</v>
      </c>
    </row>
    <row r="33" spans="1:7" s="110" customFormat="1" ht="15" customHeight="1">
      <c r="A33" s="111"/>
      <c r="B33" s="111"/>
      <c r="C33" s="117" t="s">
        <v>67</v>
      </c>
      <c r="D33" s="111"/>
      <c r="E33" s="127">
        <f>+E32/G32</f>
        <v>0.6890587967104417</v>
      </c>
      <c r="F33" s="127">
        <f>+F32/G32</f>
        <v>0.3109412032895584</v>
      </c>
      <c r="G33" s="128">
        <f>SUM(E33:F33)</f>
        <v>1</v>
      </c>
    </row>
    <row r="34" spans="1:7" s="110" customFormat="1" ht="15" customHeight="1">
      <c r="A34" s="111"/>
      <c r="D34" s="111"/>
      <c r="E34" s="131"/>
      <c r="F34" s="131"/>
      <c r="G34" s="131"/>
    </row>
    <row r="35" spans="1:12" s="110" customFormat="1" ht="15" customHeight="1">
      <c r="A35" s="111"/>
      <c r="C35" s="110" t="s">
        <v>71</v>
      </c>
      <c r="D35" s="111"/>
      <c r="E35" s="132">
        <f>+E33+E30+E27+E24</f>
        <v>2.66028071579757</v>
      </c>
      <c r="F35" s="132">
        <f>+F33+F30+F27+F24</f>
        <v>1.3397192842024301</v>
      </c>
      <c r="G35" s="132">
        <f>+G33+G30+G27+G24</f>
        <v>4</v>
      </c>
      <c r="L35" s="133"/>
    </row>
    <row r="36" spans="3:12" s="110" customFormat="1" ht="18.75" customHeight="1" thickBot="1">
      <c r="C36" s="110" t="s">
        <v>58</v>
      </c>
      <c r="D36" s="111"/>
      <c r="E36" s="118">
        <f>ROUND(+E35/4,4)</f>
        <v>0.6651</v>
      </c>
      <c r="F36" s="118">
        <f>ROUND(+F35/4,4)</f>
        <v>0.3349</v>
      </c>
      <c r="G36" s="119">
        <f>+G35/4</f>
        <v>1</v>
      </c>
      <c r="L36" s="133"/>
    </row>
    <row r="37" spans="4:12" s="110" customFormat="1" ht="15" customHeight="1" thickTop="1">
      <c r="D37" s="111"/>
      <c r="L37" s="133"/>
    </row>
    <row r="38" spans="1:13" s="110" customFormat="1" ht="15" customHeight="1">
      <c r="A38" s="113">
        <v>5</v>
      </c>
      <c r="B38" s="113" t="s">
        <v>55</v>
      </c>
      <c r="C38" s="114" t="s">
        <v>72</v>
      </c>
      <c r="D38" s="111"/>
      <c r="L38" s="133"/>
      <c r="M38" s="133"/>
    </row>
    <row r="39" spans="3:12" s="110" customFormat="1" ht="15" customHeight="1">
      <c r="C39" s="117" t="s">
        <v>73</v>
      </c>
      <c r="D39" s="148">
        <v>40543</v>
      </c>
      <c r="E39" s="116">
        <v>49678351.67</v>
      </c>
      <c r="F39" s="116">
        <v>24123485.86</v>
      </c>
      <c r="G39" s="116">
        <f>SUM(E39:F39)</f>
        <v>73801837.53</v>
      </c>
      <c r="L39" s="133"/>
    </row>
    <row r="40" spans="3:13" s="110" customFormat="1" ht="15" customHeight="1">
      <c r="C40" s="110" t="s">
        <v>25</v>
      </c>
      <c r="D40" s="111"/>
      <c r="E40" s="134">
        <f>SUM(E39:E39)</f>
        <v>49678351.67</v>
      </c>
      <c r="F40" s="134">
        <f>SUM(F39:F39)</f>
        <v>24123485.86</v>
      </c>
      <c r="G40" s="134">
        <f>SUM(G39:G39)</f>
        <v>73801837.53</v>
      </c>
      <c r="L40" s="133"/>
      <c r="M40" s="133"/>
    </row>
    <row r="41" spans="3:13" s="110" customFormat="1" ht="18.75" customHeight="1" thickBot="1">
      <c r="C41" s="110" t="s">
        <v>58</v>
      </c>
      <c r="D41" s="111"/>
      <c r="E41" s="118">
        <f>ROUND(+E40/G40,4)</f>
        <v>0.6731</v>
      </c>
      <c r="F41" s="118">
        <f>ROUND(+F40/G40,4)</f>
        <v>0.3269</v>
      </c>
      <c r="G41" s="135">
        <f>SUM(E41:F41)</f>
        <v>1</v>
      </c>
      <c r="L41" s="133"/>
      <c r="M41" s="136"/>
    </row>
    <row r="42" s="110" customFormat="1" ht="15" customHeight="1" thickTop="1">
      <c r="D42" s="111"/>
    </row>
    <row r="43" s="110" customFormat="1" ht="15" customHeight="1">
      <c r="D43" s="111"/>
    </row>
    <row r="44" spans="3:4" s="110" customFormat="1" ht="15" customHeight="1">
      <c r="C44" s="136"/>
      <c r="D44" s="111"/>
    </row>
    <row r="45" spans="4:6" s="110" customFormat="1" ht="15" customHeight="1">
      <c r="D45" s="111"/>
      <c r="E45" s="137"/>
      <c r="F45" s="137"/>
    </row>
    <row r="46" spans="5:6" ht="15" customHeight="1">
      <c r="E46" s="138"/>
      <c r="F46" s="138"/>
    </row>
    <row r="47" spans="5:6" ht="15" customHeight="1">
      <c r="E47" s="139"/>
      <c r="F47" s="139"/>
    </row>
  </sheetData>
  <sheetProtection/>
  <mergeCells count="1">
    <mergeCell ref="A4:G4"/>
  </mergeCells>
  <printOptions horizontalCentered="1"/>
  <pageMargins left="0.5" right="0.41" top="0.75" bottom="0.75" header="0.5" footer="0.5"/>
  <pageSetup fitToHeight="1" fitToWidth="1" horizontalDpi="600" verticalDpi="600" orientation="portrait" scale="8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31"/>
  </sheetPr>
  <dimension ref="A3:E16"/>
  <sheetViews>
    <sheetView zoomScalePageLayoutView="0" workbookViewId="0" topLeftCell="A1">
      <selection activeCell="C37" sqref="C37"/>
    </sheetView>
  </sheetViews>
  <sheetFormatPr defaultColWidth="9.140625" defaultRowHeight="12.75"/>
  <cols>
    <col min="1" max="1" width="41.140625" style="0" customWidth="1"/>
    <col min="2" max="2" width="23.00390625" style="15" customWidth="1"/>
    <col min="5" max="5" width="10.140625" style="0" bestFit="1" customWidth="1"/>
  </cols>
  <sheetData>
    <row r="3" spans="1:2" ht="12.75">
      <c r="A3" s="194" t="s">
        <v>87</v>
      </c>
      <c r="B3" s="194"/>
    </row>
    <row r="4" spans="3:5" ht="12.75">
      <c r="C4" s="77"/>
      <c r="D4" s="77"/>
      <c r="E4" s="77"/>
    </row>
    <row r="5" spans="1:2" ht="12.75">
      <c r="A5" s="69"/>
      <c r="B5" s="70" t="s">
        <v>11</v>
      </c>
    </row>
    <row r="6" spans="1:5" ht="12.75">
      <c r="A6" s="143" t="s">
        <v>32</v>
      </c>
      <c r="B6" s="75"/>
      <c r="C6" s="77"/>
      <c r="D6" s="77"/>
      <c r="E6" s="77"/>
    </row>
    <row r="7" spans="1:5" ht="12.75">
      <c r="A7" s="72" t="s">
        <v>34</v>
      </c>
      <c r="B7" s="75">
        <f>'PCORC''s'!C18</f>
        <v>357200.66</v>
      </c>
      <c r="C7" s="77"/>
      <c r="D7" s="83"/>
      <c r="E7" s="83"/>
    </row>
    <row r="8" spans="1:2" ht="13.5" thickBot="1">
      <c r="A8" s="72"/>
      <c r="B8" s="76">
        <f>SUM(B7:B7)</f>
        <v>357200.66</v>
      </c>
    </row>
    <row r="9" ht="13.5" thickTop="1">
      <c r="A9" s="69"/>
    </row>
    <row r="10" ht="12.75">
      <c r="A10" s="69"/>
    </row>
    <row r="11" spans="1:2" ht="12.75">
      <c r="A11" s="194" t="s">
        <v>87</v>
      </c>
      <c r="B11" s="194"/>
    </row>
    <row r="12" spans="3:5" ht="12.75">
      <c r="C12" s="77"/>
      <c r="D12" s="77"/>
      <c r="E12" s="77"/>
    </row>
    <row r="13" spans="1:2" ht="12.75">
      <c r="A13" s="69"/>
      <c r="B13" s="70" t="s">
        <v>11</v>
      </c>
    </row>
    <row r="14" ht="12.75">
      <c r="A14" s="143" t="s">
        <v>26</v>
      </c>
    </row>
    <row r="15" spans="1:2" ht="12.75">
      <c r="A15" s="72" t="s">
        <v>27</v>
      </c>
      <c r="B15" s="15">
        <f>'PCORC''s'!C45</f>
        <v>300454.84</v>
      </c>
    </row>
    <row r="16" spans="1:2" ht="13.5" thickBot="1">
      <c r="A16" s="72"/>
      <c r="B16" s="73">
        <f>SUM(B15:B15)</f>
        <v>300454.84</v>
      </c>
    </row>
    <row r="17" ht="13.5" thickTop="1"/>
  </sheetData>
  <sheetProtection/>
  <mergeCells count="2">
    <mergeCell ref="A3:B3"/>
    <mergeCell ref="A11:B11"/>
  </mergeCells>
  <printOptions/>
  <pageMargins left="0.75" right="0.75" top="1.08" bottom="0.75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Puget Sound Energy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jhaywo</dc:creator>
  <cp:keywords/>
  <dc:description/>
  <cp:lastModifiedBy>miov</cp:lastModifiedBy>
  <cp:lastPrinted>2011-03-29T23:51:12Z</cp:lastPrinted>
  <dcterms:created xsi:type="dcterms:W3CDTF">2003-11-18T20:14:12Z</dcterms:created>
  <dcterms:modified xsi:type="dcterms:W3CDTF">2012-01-06T16:25:37Z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Response</vt:lpwstr>
  </property>
  <property fmtid="{D5CDD505-2E9C-101B-9397-08002B2CF9AE}" pid="4" name="IsHighlyConfidenti">
    <vt:lpwstr>0</vt:lpwstr>
  </property>
  <property fmtid="{D5CDD505-2E9C-101B-9397-08002B2CF9AE}" pid="5" name="DocketNumb">
    <vt:lpwstr>111048</vt:lpwstr>
  </property>
  <property fmtid="{D5CDD505-2E9C-101B-9397-08002B2CF9AE}" pid="6" name="IsConfidenti">
    <vt:lpwstr>0</vt:lpwstr>
  </property>
  <property fmtid="{D5CDD505-2E9C-101B-9397-08002B2CF9AE}" pid="7" name="Dat">
    <vt:lpwstr>2012-02-01T00:00:00Z</vt:lpwstr>
  </property>
  <property fmtid="{D5CDD505-2E9C-101B-9397-08002B2CF9AE}" pid="8" name="CaseTy">
    <vt:lpwstr>Tariff Revision</vt:lpwstr>
  </property>
  <property fmtid="{D5CDD505-2E9C-101B-9397-08002B2CF9AE}" pid="9" name="OpenedDa">
    <vt:lpwstr>2011-06-13T00:00:00Z</vt:lpwstr>
  </property>
  <property fmtid="{D5CDD505-2E9C-101B-9397-08002B2CF9AE}" pid="10" name="Pref">
    <vt:lpwstr>UE</vt:lpwstr>
  </property>
  <property fmtid="{D5CDD505-2E9C-101B-9397-08002B2CF9AE}" pid="11" name="CaseCompanyNam">
    <vt:lpwstr>Puget Sound Energy</vt:lpwstr>
  </property>
  <property fmtid="{D5CDD505-2E9C-101B-9397-08002B2CF9AE}" pid="12" name="IndustryCo">
    <vt:lpwstr>140</vt:lpwstr>
  </property>
  <property fmtid="{D5CDD505-2E9C-101B-9397-08002B2CF9AE}" pid="13" name="CaseStat">
    <vt:lpwstr>Closed</vt:lpwstr>
  </property>
  <property fmtid="{D5CDD505-2E9C-101B-9397-08002B2CF9AE}" pid="14" name="_docset_NoMedatataSyncRequir">
    <vt:lpwstr>False</vt:lpwstr>
  </property>
  <property fmtid="{D5CDD505-2E9C-101B-9397-08002B2CF9AE}" pid="15" name="Nickna">
    <vt:lpwstr/>
  </property>
  <property fmtid="{D5CDD505-2E9C-101B-9397-08002B2CF9AE}" pid="16" name="Proce">
    <vt:lpwstr/>
  </property>
  <property fmtid="{D5CDD505-2E9C-101B-9397-08002B2CF9AE}" pid="17" name="Visibili">
    <vt:lpwstr/>
  </property>
  <property fmtid="{D5CDD505-2E9C-101B-9397-08002B2CF9AE}" pid="18" name="DocumentGro">
    <vt:lpwstr/>
  </property>
</Properties>
</file>