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charts/colors2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charts/chart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1 IRP\Aurora\"/>
    </mc:Choice>
  </mc:AlternateContent>
  <bookViews>
    <workbookView xWindow="30" yWindow="480" windowWidth="28770" windowHeight="15720" firstSheet="9" activeTab="11"/>
  </bookViews>
  <sheets>
    <sheet name="AZ" sheetId="8" r:id="rId1"/>
    <sheet name="CA" sheetId="2" r:id="rId2"/>
    <sheet name="CO" sheetId="13" r:id="rId3"/>
    <sheet name="ID" sheetId="12" r:id="rId4"/>
    <sheet name="MT" sheetId="11" r:id="rId5"/>
    <sheet name="NM" sheetId="14" r:id="rId6"/>
    <sheet name="NV" sheetId="9" r:id="rId7"/>
    <sheet name="OR" sheetId="5" r:id="rId8"/>
    <sheet name="UT" sheetId="10" r:id="rId9"/>
    <sheet name="WA" sheetId="3" r:id="rId10"/>
    <sheet name="WY" sheetId="15" r:id="rId11"/>
    <sheet name="WECC" sheetId="4" r:id="rId12"/>
    <sheet name="Adjustments" sheetId="18" r:id="rId13"/>
    <sheet name="AURORA" sheetId="7" r:id="rId14"/>
    <sheet name="NW-4" sheetId="16" r:id="rId15"/>
    <sheet name="Gen Summary" sheetId="17" r:id="rId16"/>
  </sheets>
  <definedNames>
    <definedName name="_xlnm._FilterDatabase" localSheetId="1" hidden="1">CA!$B$1:$Q$217</definedName>
    <definedName name="_xlnm._FilterDatabase" localSheetId="3" hidden="1">ID!$B$1:$R$217</definedName>
    <definedName name="_xlnm._FilterDatabase" localSheetId="4" hidden="1">MT!$B$1:$R$217</definedName>
    <definedName name="_xlnm._FilterDatabase" localSheetId="7" hidden="1">OR!$B$1:$W$217</definedName>
    <definedName name="_xlnm._FilterDatabase" localSheetId="9" hidden="1">WA!$B$1:$R$229</definedName>
    <definedName name="_xlnm._FilterDatabase" localSheetId="11" hidden="1">WECC!$B$1:$Q$217</definedName>
    <definedName name="_xlnm._FilterDatabase" localSheetId="10" hidden="1">WY!$B$1:$R$217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5" i="4" l="1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47" i="4"/>
  <c r="T291" i="11" l="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274" i="11"/>
  <c r="T273" i="11"/>
  <c r="T272" i="11"/>
  <c r="T271" i="11"/>
  <c r="T270" i="11"/>
  <c r="T269" i="11"/>
  <c r="T268" i="11"/>
  <c r="F265" i="2" l="1"/>
  <c r="P318" i="2" s="1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AG291" i="8" l="1"/>
  <c r="AF291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AG290" i="8"/>
  <c r="AF290" i="8"/>
  <c r="AE290" i="8"/>
  <c r="AD290" i="8"/>
  <c r="AC290" i="8"/>
  <c r="AB290" i="8"/>
  <c r="AA290" i="8"/>
  <c r="Z290" i="8"/>
  <c r="Y290" i="8"/>
  <c r="X290" i="8"/>
  <c r="W290" i="8"/>
  <c r="V290" i="8"/>
  <c r="U290" i="8"/>
  <c r="T290" i="8"/>
  <c r="AG289" i="8"/>
  <c r="AF289" i="8"/>
  <c r="AE289" i="8"/>
  <c r="AD289" i="8"/>
  <c r="AC289" i="8"/>
  <c r="AB289" i="8"/>
  <c r="AA289" i="8"/>
  <c r="Z289" i="8"/>
  <c r="Y289" i="8"/>
  <c r="X289" i="8"/>
  <c r="W289" i="8"/>
  <c r="V289" i="8"/>
  <c r="U289" i="8"/>
  <c r="T289" i="8"/>
  <c r="AG288" i="8"/>
  <c r="AF288" i="8"/>
  <c r="AE288" i="8"/>
  <c r="AD288" i="8"/>
  <c r="AC288" i="8"/>
  <c r="AB288" i="8"/>
  <c r="AA288" i="8"/>
  <c r="Z288" i="8"/>
  <c r="Y288" i="8"/>
  <c r="X288" i="8"/>
  <c r="W288" i="8"/>
  <c r="V288" i="8"/>
  <c r="U288" i="8"/>
  <c r="T288" i="8"/>
  <c r="AG287" i="8"/>
  <c r="AF287" i="8"/>
  <c r="AE287" i="8"/>
  <c r="AD287" i="8"/>
  <c r="AC287" i="8"/>
  <c r="AB287" i="8"/>
  <c r="AA287" i="8"/>
  <c r="Z287" i="8"/>
  <c r="Y287" i="8"/>
  <c r="X287" i="8"/>
  <c r="W287" i="8"/>
  <c r="V287" i="8"/>
  <c r="U287" i="8"/>
  <c r="T287" i="8"/>
  <c r="AG286" i="8"/>
  <c r="AF286" i="8"/>
  <c r="AE286" i="8"/>
  <c r="AD286" i="8"/>
  <c r="AC286" i="8"/>
  <c r="AB286" i="8"/>
  <c r="AA286" i="8"/>
  <c r="Z286" i="8"/>
  <c r="Y286" i="8"/>
  <c r="X286" i="8"/>
  <c r="W286" i="8"/>
  <c r="V286" i="8"/>
  <c r="U286" i="8"/>
  <c r="T286" i="8"/>
  <c r="AG285" i="8"/>
  <c r="AF285" i="8"/>
  <c r="AE285" i="8"/>
  <c r="AD285" i="8"/>
  <c r="AC285" i="8"/>
  <c r="AB285" i="8"/>
  <c r="AA285" i="8"/>
  <c r="Z285" i="8"/>
  <c r="Y285" i="8"/>
  <c r="X285" i="8"/>
  <c r="W285" i="8"/>
  <c r="V285" i="8"/>
  <c r="U285" i="8"/>
  <c r="T285" i="8"/>
  <c r="AG284" i="8"/>
  <c r="AF284" i="8"/>
  <c r="AE284" i="8"/>
  <c r="AD284" i="8"/>
  <c r="AC284" i="8"/>
  <c r="AB284" i="8"/>
  <c r="AA284" i="8"/>
  <c r="Z284" i="8"/>
  <c r="Y284" i="8"/>
  <c r="X284" i="8"/>
  <c r="W284" i="8"/>
  <c r="V284" i="8"/>
  <c r="U284" i="8"/>
  <c r="T284" i="8"/>
  <c r="AG283" i="8"/>
  <c r="AF283" i="8"/>
  <c r="AE283" i="8"/>
  <c r="AD283" i="8"/>
  <c r="AC283" i="8"/>
  <c r="AB283" i="8"/>
  <c r="AA283" i="8"/>
  <c r="Z283" i="8"/>
  <c r="Y283" i="8"/>
  <c r="X283" i="8"/>
  <c r="W283" i="8"/>
  <c r="V283" i="8"/>
  <c r="U283" i="8"/>
  <c r="T283" i="8"/>
  <c r="AG282" i="8"/>
  <c r="AF282" i="8"/>
  <c r="AE282" i="8"/>
  <c r="AD282" i="8"/>
  <c r="AC282" i="8"/>
  <c r="AB282" i="8"/>
  <c r="AA282" i="8"/>
  <c r="Z282" i="8"/>
  <c r="Y282" i="8"/>
  <c r="X282" i="8"/>
  <c r="W282" i="8"/>
  <c r="V282" i="8"/>
  <c r="U282" i="8"/>
  <c r="T282" i="8"/>
  <c r="AG281" i="8"/>
  <c r="AF281" i="8"/>
  <c r="AE281" i="8"/>
  <c r="AD281" i="8"/>
  <c r="AC281" i="8"/>
  <c r="AB281" i="8"/>
  <c r="AA281" i="8"/>
  <c r="Z281" i="8"/>
  <c r="Y281" i="8"/>
  <c r="X281" i="8"/>
  <c r="W281" i="8"/>
  <c r="V281" i="8"/>
  <c r="U281" i="8"/>
  <c r="T281" i="8"/>
  <c r="AG280" i="8"/>
  <c r="AF280" i="8"/>
  <c r="AE280" i="8"/>
  <c r="AD280" i="8"/>
  <c r="AC280" i="8"/>
  <c r="AB280" i="8"/>
  <c r="AA280" i="8"/>
  <c r="Z280" i="8"/>
  <c r="Y280" i="8"/>
  <c r="X280" i="8"/>
  <c r="W280" i="8"/>
  <c r="V280" i="8"/>
  <c r="U280" i="8"/>
  <c r="T280" i="8"/>
  <c r="AG279" i="8"/>
  <c r="AF279" i="8"/>
  <c r="AE279" i="8"/>
  <c r="AD279" i="8"/>
  <c r="AC279" i="8"/>
  <c r="AB279" i="8"/>
  <c r="AA279" i="8"/>
  <c r="Z279" i="8"/>
  <c r="Y279" i="8"/>
  <c r="X279" i="8"/>
  <c r="W279" i="8"/>
  <c r="V279" i="8"/>
  <c r="U279" i="8"/>
  <c r="T279" i="8"/>
  <c r="AG278" i="8"/>
  <c r="AF278" i="8"/>
  <c r="AE278" i="8"/>
  <c r="AD278" i="8"/>
  <c r="AC278" i="8"/>
  <c r="AB278" i="8"/>
  <c r="AA278" i="8"/>
  <c r="Z278" i="8"/>
  <c r="Y278" i="8"/>
  <c r="X278" i="8"/>
  <c r="W278" i="8"/>
  <c r="V278" i="8"/>
  <c r="U278" i="8"/>
  <c r="T278" i="8"/>
  <c r="AG277" i="8"/>
  <c r="AF277" i="8"/>
  <c r="AE277" i="8"/>
  <c r="AD277" i="8"/>
  <c r="AC277" i="8"/>
  <c r="AB277" i="8"/>
  <c r="AA277" i="8"/>
  <c r="Z277" i="8"/>
  <c r="Y277" i="8"/>
  <c r="X277" i="8"/>
  <c r="W277" i="8"/>
  <c r="V277" i="8"/>
  <c r="U277" i="8"/>
  <c r="T277" i="8"/>
  <c r="AG276" i="8"/>
  <c r="AF276" i="8"/>
  <c r="AE276" i="8"/>
  <c r="AD276" i="8"/>
  <c r="AC276" i="8"/>
  <c r="AB276" i="8"/>
  <c r="AA276" i="8"/>
  <c r="Z276" i="8"/>
  <c r="Y276" i="8"/>
  <c r="X276" i="8"/>
  <c r="W276" i="8"/>
  <c r="V276" i="8"/>
  <c r="U276" i="8"/>
  <c r="T276" i="8"/>
  <c r="AG275" i="8"/>
  <c r="AF275" i="8"/>
  <c r="AE275" i="8"/>
  <c r="AD275" i="8"/>
  <c r="AC275" i="8"/>
  <c r="AB275" i="8"/>
  <c r="AA275" i="8"/>
  <c r="Z275" i="8"/>
  <c r="Y275" i="8"/>
  <c r="X275" i="8"/>
  <c r="W275" i="8"/>
  <c r="V275" i="8"/>
  <c r="U275" i="8"/>
  <c r="T275" i="8"/>
  <c r="AG274" i="8"/>
  <c r="AF274" i="8"/>
  <c r="AE274" i="8"/>
  <c r="AD274" i="8"/>
  <c r="AC274" i="8"/>
  <c r="AB274" i="8"/>
  <c r="AA274" i="8"/>
  <c r="Z274" i="8"/>
  <c r="Y274" i="8"/>
  <c r="X274" i="8"/>
  <c r="W274" i="8"/>
  <c r="V274" i="8"/>
  <c r="U274" i="8"/>
  <c r="T274" i="8"/>
  <c r="AG273" i="8"/>
  <c r="AF273" i="8"/>
  <c r="AE273" i="8"/>
  <c r="AD273" i="8"/>
  <c r="AC273" i="8"/>
  <c r="AB273" i="8"/>
  <c r="AA273" i="8"/>
  <c r="Z273" i="8"/>
  <c r="Y273" i="8"/>
  <c r="X273" i="8"/>
  <c r="W273" i="8"/>
  <c r="V273" i="8"/>
  <c r="U273" i="8"/>
  <c r="T273" i="8"/>
  <c r="AG272" i="8"/>
  <c r="AF272" i="8"/>
  <c r="AE272" i="8"/>
  <c r="AD272" i="8"/>
  <c r="AC272" i="8"/>
  <c r="AB272" i="8"/>
  <c r="AA272" i="8"/>
  <c r="Z272" i="8"/>
  <c r="Y272" i="8"/>
  <c r="X272" i="8"/>
  <c r="W272" i="8"/>
  <c r="V272" i="8"/>
  <c r="U272" i="8"/>
  <c r="T272" i="8"/>
  <c r="AG271" i="8"/>
  <c r="AF271" i="8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AG270" i="8"/>
  <c r="AF270" i="8"/>
  <c r="AE270" i="8"/>
  <c r="AD270" i="8"/>
  <c r="AC270" i="8"/>
  <c r="AB270" i="8"/>
  <c r="AA270" i="8"/>
  <c r="Z270" i="8"/>
  <c r="Y270" i="8"/>
  <c r="X270" i="8"/>
  <c r="W270" i="8"/>
  <c r="V270" i="8"/>
  <c r="U270" i="8"/>
  <c r="T270" i="8"/>
  <c r="AG269" i="8"/>
  <c r="AF269" i="8"/>
  <c r="AE269" i="8"/>
  <c r="AD269" i="8"/>
  <c r="AC269" i="8"/>
  <c r="AB269" i="8"/>
  <c r="AA269" i="8"/>
  <c r="Z269" i="8"/>
  <c r="Y269" i="8"/>
  <c r="X269" i="8"/>
  <c r="W269" i="8"/>
  <c r="V269" i="8"/>
  <c r="U269" i="8"/>
  <c r="T269" i="8"/>
  <c r="AG268" i="8"/>
  <c r="AF268" i="8"/>
  <c r="AE268" i="8"/>
  <c r="AD268" i="8"/>
  <c r="AC268" i="8"/>
  <c r="AB268" i="8"/>
  <c r="AA268" i="8"/>
  <c r="Z268" i="8"/>
  <c r="Y268" i="8"/>
  <c r="X268" i="8"/>
  <c r="W268" i="8"/>
  <c r="V268" i="8"/>
  <c r="U268" i="8"/>
  <c r="T268" i="8"/>
  <c r="AN291" i="2"/>
  <c r="AM291" i="2"/>
  <c r="AL291" i="2"/>
  <c r="AK291" i="2"/>
  <c r="AJ291" i="2"/>
  <c r="AI291" i="2"/>
  <c r="AH291" i="2"/>
  <c r="AG291" i="2"/>
  <c r="AF291" i="2"/>
  <c r="AE291" i="2"/>
  <c r="AD291" i="2"/>
  <c r="AC291" i="2"/>
  <c r="AB291" i="2"/>
  <c r="AA291" i="2"/>
  <c r="Z291" i="2"/>
  <c r="Y291" i="2"/>
  <c r="X291" i="2"/>
  <c r="W291" i="2"/>
  <c r="AN290" i="2"/>
  <c r="AM290" i="2"/>
  <c r="AL290" i="2"/>
  <c r="AK290" i="2"/>
  <c r="AJ290" i="2"/>
  <c r="AI290" i="2"/>
  <c r="AH290" i="2"/>
  <c r="AG290" i="2"/>
  <c r="AF290" i="2"/>
  <c r="AE290" i="2"/>
  <c r="AD290" i="2"/>
  <c r="AC290" i="2"/>
  <c r="AB290" i="2"/>
  <c r="AA290" i="2"/>
  <c r="Z290" i="2"/>
  <c r="Y290" i="2"/>
  <c r="X290" i="2"/>
  <c r="W290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AN288" i="2"/>
  <c r="AM288" i="2"/>
  <c r="AL288" i="2"/>
  <c r="AK288" i="2"/>
  <c r="AJ288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AN281" i="2"/>
  <c r="AM281" i="2"/>
  <c r="AL281" i="2"/>
  <c r="AK281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AN279" i="2"/>
  <c r="AM279" i="2"/>
  <c r="AL279" i="2"/>
  <c r="AK279" i="2"/>
  <c r="AJ279" i="2"/>
  <c r="AI279" i="2"/>
  <c r="AH279" i="2"/>
  <c r="AG279" i="2"/>
  <c r="AF279" i="2"/>
  <c r="AE279" i="2"/>
  <c r="AD279" i="2"/>
  <c r="AC279" i="2"/>
  <c r="AB279" i="2"/>
  <c r="AA279" i="2"/>
  <c r="Z279" i="2"/>
  <c r="Y279" i="2"/>
  <c r="X279" i="2"/>
  <c r="W279" i="2"/>
  <c r="AN278" i="2"/>
  <c r="AM278" i="2"/>
  <c r="AL278" i="2"/>
  <c r="AK278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AN277" i="2"/>
  <c r="AM277" i="2"/>
  <c r="AL277" i="2"/>
  <c r="AK277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AN268" i="2"/>
  <c r="AM268" i="2"/>
  <c r="AL268" i="2"/>
  <c r="AK268" i="2"/>
  <c r="AJ268" i="2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AD291" i="13"/>
  <c r="AC291" i="13"/>
  <c r="AB291" i="13"/>
  <c r="AA291" i="13"/>
  <c r="Z291" i="13"/>
  <c r="Y291" i="13"/>
  <c r="X291" i="13"/>
  <c r="W291" i="13"/>
  <c r="V291" i="13"/>
  <c r="U291" i="13"/>
  <c r="T291" i="13"/>
  <c r="S291" i="13"/>
  <c r="AD290" i="13"/>
  <c r="AC290" i="13"/>
  <c r="AB290" i="13"/>
  <c r="AA290" i="13"/>
  <c r="Z290" i="13"/>
  <c r="Y290" i="13"/>
  <c r="X290" i="13"/>
  <c r="W290" i="13"/>
  <c r="V290" i="13"/>
  <c r="U290" i="13"/>
  <c r="T290" i="13"/>
  <c r="S290" i="13"/>
  <c r="AD289" i="13"/>
  <c r="AC289" i="13"/>
  <c r="AB289" i="13"/>
  <c r="AA289" i="13"/>
  <c r="Z289" i="13"/>
  <c r="Y289" i="13"/>
  <c r="X289" i="13"/>
  <c r="W289" i="13"/>
  <c r="V289" i="13"/>
  <c r="U289" i="13"/>
  <c r="T289" i="13"/>
  <c r="S289" i="13"/>
  <c r="AD288" i="13"/>
  <c r="AC288" i="13"/>
  <c r="AB288" i="13"/>
  <c r="AA288" i="13"/>
  <c r="Z288" i="13"/>
  <c r="Y288" i="13"/>
  <c r="X288" i="13"/>
  <c r="W288" i="13"/>
  <c r="V288" i="13"/>
  <c r="U288" i="13"/>
  <c r="T288" i="13"/>
  <c r="S288" i="13"/>
  <c r="AD287" i="13"/>
  <c r="AC287" i="13"/>
  <c r="AB287" i="13"/>
  <c r="AA287" i="13"/>
  <c r="Z287" i="13"/>
  <c r="Y287" i="13"/>
  <c r="X287" i="13"/>
  <c r="W287" i="13"/>
  <c r="V287" i="13"/>
  <c r="U287" i="13"/>
  <c r="T287" i="13"/>
  <c r="S287" i="13"/>
  <c r="AD286" i="13"/>
  <c r="AC286" i="13"/>
  <c r="AB286" i="13"/>
  <c r="AA286" i="13"/>
  <c r="Z286" i="13"/>
  <c r="Y286" i="13"/>
  <c r="X286" i="13"/>
  <c r="W286" i="13"/>
  <c r="V286" i="13"/>
  <c r="U286" i="13"/>
  <c r="T286" i="13"/>
  <c r="S286" i="13"/>
  <c r="AD285" i="13"/>
  <c r="AC285" i="13"/>
  <c r="AB285" i="13"/>
  <c r="AA285" i="13"/>
  <c r="Z285" i="13"/>
  <c r="Y285" i="13"/>
  <c r="X285" i="13"/>
  <c r="W285" i="13"/>
  <c r="V285" i="13"/>
  <c r="U285" i="13"/>
  <c r="T285" i="13"/>
  <c r="S285" i="13"/>
  <c r="AD284" i="13"/>
  <c r="AC284" i="13"/>
  <c r="AB284" i="13"/>
  <c r="AA284" i="13"/>
  <c r="Z284" i="13"/>
  <c r="Y284" i="13"/>
  <c r="X284" i="13"/>
  <c r="W284" i="13"/>
  <c r="V284" i="13"/>
  <c r="U284" i="13"/>
  <c r="T284" i="13"/>
  <c r="S284" i="13"/>
  <c r="AD283" i="13"/>
  <c r="AC283" i="13"/>
  <c r="AB283" i="13"/>
  <c r="AA283" i="13"/>
  <c r="Z283" i="13"/>
  <c r="Y283" i="13"/>
  <c r="X283" i="13"/>
  <c r="W283" i="13"/>
  <c r="V283" i="13"/>
  <c r="U283" i="13"/>
  <c r="T283" i="13"/>
  <c r="S283" i="13"/>
  <c r="AD282" i="13"/>
  <c r="AC282" i="13"/>
  <c r="AB282" i="13"/>
  <c r="AA282" i="13"/>
  <c r="Z282" i="13"/>
  <c r="Y282" i="13"/>
  <c r="X282" i="13"/>
  <c r="W282" i="13"/>
  <c r="V282" i="13"/>
  <c r="U282" i="13"/>
  <c r="T282" i="13"/>
  <c r="S282" i="13"/>
  <c r="AD281" i="13"/>
  <c r="AC281" i="13"/>
  <c r="AB281" i="13"/>
  <c r="AA281" i="13"/>
  <c r="Z281" i="13"/>
  <c r="Y281" i="13"/>
  <c r="X281" i="13"/>
  <c r="W281" i="13"/>
  <c r="V281" i="13"/>
  <c r="U281" i="13"/>
  <c r="T281" i="13"/>
  <c r="S281" i="13"/>
  <c r="AD280" i="13"/>
  <c r="AC280" i="13"/>
  <c r="AB280" i="13"/>
  <c r="AA280" i="13"/>
  <c r="Z280" i="13"/>
  <c r="Y280" i="13"/>
  <c r="X280" i="13"/>
  <c r="W280" i="13"/>
  <c r="V280" i="13"/>
  <c r="U280" i="13"/>
  <c r="T280" i="13"/>
  <c r="S280" i="13"/>
  <c r="AD279" i="13"/>
  <c r="AC279" i="13"/>
  <c r="AB279" i="13"/>
  <c r="AA279" i="13"/>
  <c r="Z279" i="13"/>
  <c r="Y279" i="13"/>
  <c r="X279" i="13"/>
  <c r="W279" i="13"/>
  <c r="V279" i="13"/>
  <c r="U279" i="13"/>
  <c r="T279" i="13"/>
  <c r="S279" i="13"/>
  <c r="AD278" i="13"/>
  <c r="AC278" i="13"/>
  <c r="AB278" i="13"/>
  <c r="AA278" i="13"/>
  <c r="Z278" i="13"/>
  <c r="Y278" i="13"/>
  <c r="X278" i="13"/>
  <c r="W278" i="13"/>
  <c r="V278" i="13"/>
  <c r="U278" i="13"/>
  <c r="T278" i="13"/>
  <c r="S278" i="13"/>
  <c r="AD277" i="13"/>
  <c r="AC277" i="13"/>
  <c r="AB277" i="13"/>
  <c r="AA277" i="13"/>
  <c r="Z277" i="13"/>
  <c r="Y277" i="13"/>
  <c r="X277" i="13"/>
  <c r="W277" i="13"/>
  <c r="V277" i="13"/>
  <c r="U277" i="13"/>
  <c r="T277" i="13"/>
  <c r="S277" i="13"/>
  <c r="AD276" i="13"/>
  <c r="AC276" i="13"/>
  <c r="AB276" i="13"/>
  <c r="AA276" i="13"/>
  <c r="Z276" i="13"/>
  <c r="Y276" i="13"/>
  <c r="X276" i="13"/>
  <c r="W276" i="13"/>
  <c r="V276" i="13"/>
  <c r="U276" i="13"/>
  <c r="T276" i="13"/>
  <c r="S276" i="13"/>
  <c r="AD275" i="13"/>
  <c r="AC275" i="13"/>
  <c r="AB275" i="13"/>
  <c r="AA275" i="13"/>
  <c r="Z275" i="13"/>
  <c r="Y275" i="13"/>
  <c r="X275" i="13"/>
  <c r="W275" i="13"/>
  <c r="V275" i="13"/>
  <c r="U275" i="13"/>
  <c r="T275" i="13"/>
  <c r="S275" i="13"/>
  <c r="AD274" i="13"/>
  <c r="AC274" i="13"/>
  <c r="AB274" i="13"/>
  <c r="AA274" i="13"/>
  <c r="Z274" i="13"/>
  <c r="Y274" i="13"/>
  <c r="X274" i="13"/>
  <c r="W274" i="13"/>
  <c r="V274" i="13"/>
  <c r="U274" i="13"/>
  <c r="T274" i="13"/>
  <c r="S274" i="13"/>
  <c r="AD273" i="13"/>
  <c r="AC273" i="13"/>
  <c r="AB273" i="13"/>
  <c r="AA273" i="13"/>
  <c r="Z273" i="13"/>
  <c r="Y273" i="13"/>
  <c r="X273" i="13"/>
  <c r="W273" i="13"/>
  <c r="V273" i="13"/>
  <c r="U273" i="13"/>
  <c r="T273" i="13"/>
  <c r="S273" i="13"/>
  <c r="AD272" i="13"/>
  <c r="AC272" i="13"/>
  <c r="AB272" i="13"/>
  <c r="AA272" i="13"/>
  <c r="Z272" i="13"/>
  <c r="Y272" i="13"/>
  <c r="X272" i="13"/>
  <c r="W272" i="13"/>
  <c r="V272" i="13"/>
  <c r="U272" i="13"/>
  <c r="T272" i="13"/>
  <c r="S272" i="13"/>
  <c r="AD271" i="13"/>
  <c r="AC271" i="13"/>
  <c r="AB271" i="13"/>
  <c r="AA271" i="13"/>
  <c r="Z271" i="13"/>
  <c r="Y271" i="13"/>
  <c r="X271" i="13"/>
  <c r="W271" i="13"/>
  <c r="V271" i="13"/>
  <c r="U271" i="13"/>
  <c r="T271" i="13"/>
  <c r="S271" i="13"/>
  <c r="AD270" i="13"/>
  <c r="AC270" i="13"/>
  <c r="AB270" i="13"/>
  <c r="AA270" i="13"/>
  <c r="Z270" i="13"/>
  <c r="Y270" i="13"/>
  <c r="X270" i="13"/>
  <c r="W270" i="13"/>
  <c r="V270" i="13"/>
  <c r="U270" i="13"/>
  <c r="T270" i="13"/>
  <c r="S270" i="13"/>
  <c r="AD269" i="13"/>
  <c r="AC269" i="13"/>
  <c r="AB269" i="13"/>
  <c r="AA269" i="13"/>
  <c r="Z269" i="13"/>
  <c r="Y269" i="13"/>
  <c r="X269" i="13"/>
  <c r="W269" i="13"/>
  <c r="V269" i="13"/>
  <c r="U269" i="13"/>
  <c r="T269" i="13"/>
  <c r="S269" i="13"/>
  <c r="AD268" i="13"/>
  <c r="AC268" i="13"/>
  <c r="AB268" i="13"/>
  <c r="AA268" i="13"/>
  <c r="Z268" i="13"/>
  <c r="Y268" i="13"/>
  <c r="X268" i="13"/>
  <c r="W268" i="13"/>
  <c r="V268" i="13"/>
  <c r="U268" i="13"/>
  <c r="T268" i="13"/>
  <c r="S268" i="13"/>
  <c r="AB291" i="12"/>
  <c r="AA291" i="12"/>
  <c r="Z291" i="12"/>
  <c r="Y291" i="12"/>
  <c r="X291" i="12"/>
  <c r="W291" i="12"/>
  <c r="V291" i="12"/>
  <c r="U291" i="12"/>
  <c r="T291" i="12"/>
  <c r="AB290" i="12"/>
  <c r="AA290" i="12"/>
  <c r="Z290" i="12"/>
  <c r="Y290" i="12"/>
  <c r="X290" i="12"/>
  <c r="W290" i="12"/>
  <c r="V290" i="12"/>
  <c r="U290" i="12"/>
  <c r="T290" i="12"/>
  <c r="AB289" i="12"/>
  <c r="AA289" i="12"/>
  <c r="Z289" i="12"/>
  <c r="Y289" i="12"/>
  <c r="X289" i="12"/>
  <c r="W289" i="12"/>
  <c r="V289" i="12"/>
  <c r="U289" i="12"/>
  <c r="T289" i="12"/>
  <c r="AB288" i="12"/>
  <c r="AA288" i="12"/>
  <c r="Z288" i="12"/>
  <c r="Y288" i="12"/>
  <c r="X288" i="12"/>
  <c r="W288" i="12"/>
  <c r="V288" i="12"/>
  <c r="U288" i="12"/>
  <c r="T288" i="12"/>
  <c r="AB287" i="12"/>
  <c r="AA287" i="12"/>
  <c r="Z287" i="12"/>
  <c r="Y287" i="12"/>
  <c r="X287" i="12"/>
  <c r="W287" i="12"/>
  <c r="V287" i="12"/>
  <c r="U287" i="12"/>
  <c r="T287" i="12"/>
  <c r="AB286" i="12"/>
  <c r="AA286" i="12"/>
  <c r="Z286" i="12"/>
  <c r="Y286" i="12"/>
  <c r="X286" i="12"/>
  <c r="W286" i="12"/>
  <c r="V286" i="12"/>
  <c r="U286" i="12"/>
  <c r="T286" i="12"/>
  <c r="AB285" i="12"/>
  <c r="AA285" i="12"/>
  <c r="Z285" i="12"/>
  <c r="Y285" i="12"/>
  <c r="X285" i="12"/>
  <c r="W285" i="12"/>
  <c r="V285" i="12"/>
  <c r="U285" i="12"/>
  <c r="T285" i="12"/>
  <c r="AB284" i="12"/>
  <c r="AA284" i="12"/>
  <c r="Z284" i="12"/>
  <c r="Y284" i="12"/>
  <c r="X284" i="12"/>
  <c r="W284" i="12"/>
  <c r="V284" i="12"/>
  <c r="U284" i="12"/>
  <c r="T284" i="12"/>
  <c r="AB283" i="12"/>
  <c r="AA283" i="12"/>
  <c r="Z283" i="12"/>
  <c r="Y283" i="12"/>
  <c r="X283" i="12"/>
  <c r="W283" i="12"/>
  <c r="V283" i="12"/>
  <c r="U283" i="12"/>
  <c r="T283" i="12"/>
  <c r="AB282" i="12"/>
  <c r="AA282" i="12"/>
  <c r="Z282" i="12"/>
  <c r="Y282" i="12"/>
  <c r="X282" i="12"/>
  <c r="W282" i="12"/>
  <c r="V282" i="12"/>
  <c r="U282" i="12"/>
  <c r="T282" i="12"/>
  <c r="AB281" i="12"/>
  <c r="AA281" i="12"/>
  <c r="Z281" i="12"/>
  <c r="Y281" i="12"/>
  <c r="X281" i="12"/>
  <c r="W281" i="12"/>
  <c r="V281" i="12"/>
  <c r="U281" i="12"/>
  <c r="T281" i="12"/>
  <c r="AB280" i="12"/>
  <c r="AA280" i="12"/>
  <c r="Z280" i="12"/>
  <c r="Y280" i="12"/>
  <c r="X280" i="12"/>
  <c r="W280" i="12"/>
  <c r="V280" i="12"/>
  <c r="U280" i="12"/>
  <c r="T280" i="12"/>
  <c r="AB279" i="12"/>
  <c r="AA279" i="12"/>
  <c r="Z279" i="12"/>
  <c r="Y279" i="12"/>
  <c r="X279" i="12"/>
  <c r="W279" i="12"/>
  <c r="V279" i="12"/>
  <c r="U279" i="12"/>
  <c r="T279" i="12"/>
  <c r="AB278" i="12"/>
  <c r="AA278" i="12"/>
  <c r="Z278" i="12"/>
  <c r="Y278" i="12"/>
  <c r="X278" i="12"/>
  <c r="W278" i="12"/>
  <c r="V278" i="12"/>
  <c r="U278" i="12"/>
  <c r="T278" i="12"/>
  <c r="AB277" i="12"/>
  <c r="AA277" i="12"/>
  <c r="Z277" i="12"/>
  <c r="Y277" i="12"/>
  <c r="X277" i="12"/>
  <c r="W277" i="12"/>
  <c r="V277" i="12"/>
  <c r="U277" i="12"/>
  <c r="T277" i="12"/>
  <c r="AB276" i="12"/>
  <c r="AA276" i="12"/>
  <c r="Z276" i="12"/>
  <c r="Y276" i="12"/>
  <c r="X276" i="12"/>
  <c r="W276" i="12"/>
  <c r="V276" i="12"/>
  <c r="U276" i="12"/>
  <c r="T276" i="12"/>
  <c r="AB275" i="12"/>
  <c r="AA275" i="12"/>
  <c r="Z275" i="12"/>
  <c r="Y275" i="12"/>
  <c r="X275" i="12"/>
  <c r="W275" i="12"/>
  <c r="V275" i="12"/>
  <c r="U275" i="12"/>
  <c r="T275" i="12"/>
  <c r="AB274" i="12"/>
  <c r="AA274" i="12"/>
  <c r="Z274" i="12"/>
  <c r="Y274" i="12"/>
  <c r="X274" i="12"/>
  <c r="W274" i="12"/>
  <c r="V274" i="12"/>
  <c r="U274" i="12"/>
  <c r="T274" i="12"/>
  <c r="AB273" i="12"/>
  <c r="AA273" i="12"/>
  <c r="Z273" i="12"/>
  <c r="Y273" i="12"/>
  <c r="X273" i="12"/>
  <c r="W273" i="12"/>
  <c r="V273" i="12"/>
  <c r="U273" i="12"/>
  <c r="T273" i="12"/>
  <c r="AB272" i="12"/>
  <c r="AA272" i="12"/>
  <c r="Z272" i="12"/>
  <c r="Y272" i="12"/>
  <c r="X272" i="12"/>
  <c r="W272" i="12"/>
  <c r="V272" i="12"/>
  <c r="U272" i="12"/>
  <c r="T272" i="12"/>
  <c r="AB271" i="12"/>
  <c r="AA271" i="12"/>
  <c r="Z271" i="12"/>
  <c r="Y271" i="12"/>
  <c r="X271" i="12"/>
  <c r="W271" i="12"/>
  <c r="V271" i="12"/>
  <c r="U271" i="12"/>
  <c r="T271" i="12"/>
  <c r="AB270" i="12"/>
  <c r="AA270" i="12"/>
  <c r="Z270" i="12"/>
  <c r="Y270" i="12"/>
  <c r="X270" i="12"/>
  <c r="W270" i="12"/>
  <c r="V270" i="12"/>
  <c r="U270" i="12"/>
  <c r="T270" i="12"/>
  <c r="AB269" i="12"/>
  <c r="AA269" i="12"/>
  <c r="Z269" i="12"/>
  <c r="Y269" i="12"/>
  <c r="X269" i="12"/>
  <c r="W269" i="12"/>
  <c r="V269" i="12"/>
  <c r="U269" i="12"/>
  <c r="T269" i="12"/>
  <c r="AB268" i="12"/>
  <c r="AA268" i="12"/>
  <c r="Z268" i="12"/>
  <c r="Y268" i="12"/>
  <c r="X268" i="12"/>
  <c r="W268" i="12"/>
  <c r="V268" i="12"/>
  <c r="U268" i="12"/>
  <c r="T268" i="12"/>
  <c r="Z291" i="11"/>
  <c r="Y291" i="11"/>
  <c r="X291" i="11"/>
  <c r="W291" i="11"/>
  <c r="V291" i="11"/>
  <c r="U291" i="11"/>
  <c r="Z290" i="11"/>
  <c r="Y290" i="11"/>
  <c r="X290" i="11"/>
  <c r="W290" i="11"/>
  <c r="V290" i="11"/>
  <c r="U290" i="11"/>
  <c r="Z289" i="11"/>
  <c r="Y289" i="11"/>
  <c r="X289" i="11"/>
  <c r="W289" i="11"/>
  <c r="V289" i="11"/>
  <c r="U289" i="11"/>
  <c r="Z288" i="11"/>
  <c r="Y288" i="11"/>
  <c r="X288" i="11"/>
  <c r="W288" i="11"/>
  <c r="V288" i="11"/>
  <c r="U288" i="11"/>
  <c r="Z287" i="11"/>
  <c r="Y287" i="11"/>
  <c r="X287" i="11"/>
  <c r="W287" i="11"/>
  <c r="V287" i="11"/>
  <c r="U287" i="11"/>
  <c r="Z286" i="11"/>
  <c r="Y286" i="11"/>
  <c r="X286" i="11"/>
  <c r="W286" i="11"/>
  <c r="V286" i="11"/>
  <c r="U286" i="11"/>
  <c r="Z285" i="11"/>
  <c r="Y285" i="11"/>
  <c r="X285" i="11"/>
  <c r="W285" i="11"/>
  <c r="V285" i="11"/>
  <c r="U285" i="11"/>
  <c r="Z284" i="11"/>
  <c r="Y284" i="11"/>
  <c r="X284" i="11"/>
  <c r="W284" i="11"/>
  <c r="V284" i="11"/>
  <c r="U284" i="11"/>
  <c r="Z283" i="11"/>
  <c r="Y283" i="11"/>
  <c r="X283" i="11"/>
  <c r="W283" i="11"/>
  <c r="V283" i="11"/>
  <c r="U283" i="11"/>
  <c r="Z282" i="11"/>
  <c r="Y282" i="11"/>
  <c r="X282" i="11"/>
  <c r="W282" i="11"/>
  <c r="V282" i="11"/>
  <c r="U282" i="11"/>
  <c r="Z281" i="11"/>
  <c r="Y281" i="11"/>
  <c r="X281" i="11"/>
  <c r="W281" i="11"/>
  <c r="V281" i="11"/>
  <c r="U281" i="11"/>
  <c r="Z280" i="11"/>
  <c r="Y280" i="11"/>
  <c r="X280" i="11"/>
  <c r="W280" i="11"/>
  <c r="V280" i="11"/>
  <c r="U280" i="11"/>
  <c r="Z279" i="11"/>
  <c r="Y279" i="11"/>
  <c r="X279" i="11"/>
  <c r="W279" i="11"/>
  <c r="V279" i="11"/>
  <c r="U279" i="11"/>
  <c r="Z278" i="11"/>
  <c r="Y278" i="11"/>
  <c r="X278" i="11"/>
  <c r="W278" i="11"/>
  <c r="V278" i="11"/>
  <c r="U278" i="11"/>
  <c r="Z277" i="11"/>
  <c r="Y277" i="11"/>
  <c r="X277" i="11"/>
  <c r="W277" i="11"/>
  <c r="V277" i="11"/>
  <c r="U277" i="11"/>
  <c r="Z276" i="11"/>
  <c r="Y276" i="11"/>
  <c r="X276" i="11"/>
  <c r="W276" i="11"/>
  <c r="V276" i="11"/>
  <c r="U276" i="11"/>
  <c r="Z275" i="11"/>
  <c r="Y275" i="11"/>
  <c r="X275" i="11"/>
  <c r="W275" i="11"/>
  <c r="V275" i="11"/>
  <c r="U275" i="11"/>
  <c r="Z274" i="11"/>
  <c r="Y274" i="11"/>
  <c r="X274" i="11"/>
  <c r="W274" i="11"/>
  <c r="V274" i="11"/>
  <c r="U274" i="11"/>
  <c r="Z273" i="11"/>
  <c r="Y273" i="11"/>
  <c r="X273" i="11"/>
  <c r="W273" i="11"/>
  <c r="V273" i="11"/>
  <c r="U273" i="11"/>
  <c r="Z272" i="11"/>
  <c r="Y272" i="11"/>
  <c r="X272" i="11"/>
  <c r="W272" i="11"/>
  <c r="V272" i="11"/>
  <c r="U272" i="11"/>
  <c r="Z271" i="11"/>
  <c r="Y271" i="11"/>
  <c r="X271" i="11"/>
  <c r="W271" i="11"/>
  <c r="V271" i="11"/>
  <c r="U271" i="11"/>
  <c r="Z270" i="11"/>
  <c r="Y270" i="11"/>
  <c r="X270" i="11"/>
  <c r="W270" i="11"/>
  <c r="V270" i="11"/>
  <c r="U270" i="11"/>
  <c r="Z269" i="11"/>
  <c r="Y269" i="11"/>
  <c r="X269" i="11"/>
  <c r="W269" i="11"/>
  <c r="V269" i="11"/>
  <c r="U269" i="11"/>
  <c r="Z268" i="11"/>
  <c r="Y268" i="11"/>
  <c r="X268" i="11"/>
  <c r="W268" i="11"/>
  <c r="V268" i="11"/>
  <c r="U268" i="11"/>
  <c r="AC291" i="14"/>
  <c r="AB291" i="14"/>
  <c r="AA291" i="14"/>
  <c r="Z291" i="14"/>
  <c r="Y291" i="14"/>
  <c r="X291" i="14"/>
  <c r="W291" i="14"/>
  <c r="V291" i="14"/>
  <c r="U291" i="14"/>
  <c r="T291" i="14"/>
  <c r="AC290" i="14"/>
  <c r="AB290" i="14"/>
  <c r="AA290" i="14"/>
  <c r="Z290" i="14"/>
  <c r="Y290" i="14"/>
  <c r="X290" i="14"/>
  <c r="W290" i="14"/>
  <c r="V290" i="14"/>
  <c r="U290" i="14"/>
  <c r="T290" i="14"/>
  <c r="AC289" i="14"/>
  <c r="AB289" i="14"/>
  <c r="AA289" i="14"/>
  <c r="Z289" i="14"/>
  <c r="Y289" i="14"/>
  <c r="X289" i="14"/>
  <c r="W289" i="14"/>
  <c r="V289" i="14"/>
  <c r="U289" i="14"/>
  <c r="T289" i="14"/>
  <c r="AC288" i="14"/>
  <c r="AB288" i="14"/>
  <c r="AA288" i="14"/>
  <c r="Z288" i="14"/>
  <c r="Y288" i="14"/>
  <c r="X288" i="14"/>
  <c r="W288" i="14"/>
  <c r="V288" i="14"/>
  <c r="U288" i="14"/>
  <c r="T288" i="14"/>
  <c r="AC287" i="14"/>
  <c r="AB287" i="14"/>
  <c r="AA287" i="14"/>
  <c r="Z287" i="14"/>
  <c r="Y287" i="14"/>
  <c r="X287" i="14"/>
  <c r="W287" i="14"/>
  <c r="V287" i="14"/>
  <c r="U287" i="14"/>
  <c r="T287" i="14"/>
  <c r="AC286" i="14"/>
  <c r="AB286" i="14"/>
  <c r="AA286" i="14"/>
  <c r="Z286" i="14"/>
  <c r="Y286" i="14"/>
  <c r="X286" i="14"/>
  <c r="W286" i="14"/>
  <c r="V286" i="14"/>
  <c r="U286" i="14"/>
  <c r="T286" i="14"/>
  <c r="AC285" i="14"/>
  <c r="AB285" i="14"/>
  <c r="AA285" i="14"/>
  <c r="Z285" i="14"/>
  <c r="Y285" i="14"/>
  <c r="X285" i="14"/>
  <c r="W285" i="14"/>
  <c r="V285" i="14"/>
  <c r="U285" i="14"/>
  <c r="T285" i="14"/>
  <c r="AC284" i="14"/>
  <c r="AB284" i="14"/>
  <c r="AA284" i="14"/>
  <c r="Z284" i="14"/>
  <c r="Y284" i="14"/>
  <c r="X284" i="14"/>
  <c r="W284" i="14"/>
  <c r="V284" i="14"/>
  <c r="U284" i="14"/>
  <c r="T284" i="14"/>
  <c r="AC283" i="14"/>
  <c r="AB283" i="14"/>
  <c r="AA283" i="14"/>
  <c r="Z283" i="14"/>
  <c r="Y283" i="14"/>
  <c r="X283" i="14"/>
  <c r="W283" i="14"/>
  <c r="V283" i="14"/>
  <c r="U283" i="14"/>
  <c r="T283" i="14"/>
  <c r="AC282" i="14"/>
  <c r="AB282" i="14"/>
  <c r="AA282" i="14"/>
  <c r="Z282" i="14"/>
  <c r="Y282" i="14"/>
  <c r="X282" i="14"/>
  <c r="W282" i="14"/>
  <c r="V282" i="14"/>
  <c r="U282" i="14"/>
  <c r="T282" i="14"/>
  <c r="AC281" i="14"/>
  <c r="AB281" i="14"/>
  <c r="AA281" i="14"/>
  <c r="Z281" i="14"/>
  <c r="Y281" i="14"/>
  <c r="X281" i="14"/>
  <c r="W281" i="14"/>
  <c r="V281" i="14"/>
  <c r="U281" i="14"/>
  <c r="T281" i="14"/>
  <c r="AC280" i="14"/>
  <c r="AB280" i="14"/>
  <c r="AA280" i="14"/>
  <c r="Z280" i="14"/>
  <c r="Y280" i="14"/>
  <c r="X280" i="14"/>
  <c r="W280" i="14"/>
  <c r="V280" i="14"/>
  <c r="U280" i="14"/>
  <c r="T280" i="14"/>
  <c r="AC279" i="14"/>
  <c r="AB279" i="14"/>
  <c r="AA279" i="14"/>
  <c r="Z279" i="14"/>
  <c r="Y279" i="14"/>
  <c r="X279" i="14"/>
  <c r="W279" i="14"/>
  <c r="V279" i="14"/>
  <c r="U279" i="14"/>
  <c r="T279" i="14"/>
  <c r="AC278" i="14"/>
  <c r="AB278" i="14"/>
  <c r="AA278" i="14"/>
  <c r="Z278" i="14"/>
  <c r="Y278" i="14"/>
  <c r="X278" i="14"/>
  <c r="W278" i="14"/>
  <c r="V278" i="14"/>
  <c r="U278" i="14"/>
  <c r="T278" i="14"/>
  <c r="AC277" i="14"/>
  <c r="AB277" i="14"/>
  <c r="AA277" i="14"/>
  <c r="Z277" i="14"/>
  <c r="Y277" i="14"/>
  <c r="X277" i="14"/>
  <c r="W277" i="14"/>
  <c r="V277" i="14"/>
  <c r="U277" i="14"/>
  <c r="T277" i="14"/>
  <c r="AC276" i="14"/>
  <c r="AB276" i="14"/>
  <c r="AA276" i="14"/>
  <c r="Z276" i="14"/>
  <c r="Y276" i="14"/>
  <c r="X276" i="14"/>
  <c r="W276" i="14"/>
  <c r="V276" i="14"/>
  <c r="U276" i="14"/>
  <c r="T276" i="14"/>
  <c r="AC275" i="14"/>
  <c r="AB275" i="14"/>
  <c r="AA275" i="14"/>
  <c r="Z275" i="14"/>
  <c r="Y275" i="14"/>
  <c r="X275" i="14"/>
  <c r="W275" i="14"/>
  <c r="V275" i="14"/>
  <c r="U275" i="14"/>
  <c r="T275" i="14"/>
  <c r="AC274" i="14"/>
  <c r="AB274" i="14"/>
  <c r="AA274" i="14"/>
  <c r="Z274" i="14"/>
  <c r="Y274" i="14"/>
  <c r="X274" i="14"/>
  <c r="W274" i="14"/>
  <c r="V274" i="14"/>
  <c r="U274" i="14"/>
  <c r="T274" i="14"/>
  <c r="AC273" i="14"/>
  <c r="AB273" i="14"/>
  <c r="AA273" i="14"/>
  <c r="Z273" i="14"/>
  <c r="Y273" i="14"/>
  <c r="X273" i="14"/>
  <c r="W273" i="14"/>
  <c r="V273" i="14"/>
  <c r="U273" i="14"/>
  <c r="T273" i="14"/>
  <c r="AC272" i="14"/>
  <c r="AB272" i="14"/>
  <c r="AA272" i="14"/>
  <c r="Z272" i="14"/>
  <c r="Y272" i="14"/>
  <c r="X272" i="14"/>
  <c r="W272" i="14"/>
  <c r="V272" i="14"/>
  <c r="U272" i="14"/>
  <c r="T272" i="14"/>
  <c r="AC271" i="14"/>
  <c r="AB271" i="14"/>
  <c r="AA271" i="14"/>
  <c r="Z271" i="14"/>
  <c r="Y271" i="14"/>
  <c r="X271" i="14"/>
  <c r="W271" i="14"/>
  <c r="V271" i="14"/>
  <c r="U271" i="14"/>
  <c r="T271" i="14"/>
  <c r="AC270" i="14"/>
  <c r="AB270" i="14"/>
  <c r="AA270" i="14"/>
  <c r="Z270" i="14"/>
  <c r="Y270" i="14"/>
  <c r="X270" i="14"/>
  <c r="W270" i="14"/>
  <c r="V270" i="14"/>
  <c r="U270" i="14"/>
  <c r="T270" i="14"/>
  <c r="AC269" i="14"/>
  <c r="AB269" i="14"/>
  <c r="AA269" i="14"/>
  <c r="Z269" i="14"/>
  <c r="Y269" i="14"/>
  <c r="X269" i="14"/>
  <c r="W269" i="14"/>
  <c r="V269" i="14"/>
  <c r="U269" i="14"/>
  <c r="T269" i="14"/>
  <c r="AC268" i="14"/>
  <c r="AB268" i="14"/>
  <c r="AA268" i="14"/>
  <c r="Z268" i="14"/>
  <c r="Y268" i="14"/>
  <c r="X268" i="14"/>
  <c r="W268" i="14"/>
  <c r="V268" i="14"/>
  <c r="U268" i="14"/>
  <c r="T268" i="14"/>
  <c r="AB291" i="9"/>
  <c r="AA291" i="9"/>
  <c r="Z291" i="9"/>
  <c r="Y291" i="9"/>
  <c r="X291" i="9"/>
  <c r="W291" i="9"/>
  <c r="V291" i="9"/>
  <c r="U291" i="9"/>
  <c r="T291" i="9"/>
  <c r="S291" i="9"/>
  <c r="AB290" i="9"/>
  <c r="AA290" i="9"/>
  <c r="Z290" i="9"/>
  <c r="Y290" i="9"/>
  <c r="X290" i="9"/>
  <c r="W290" i="9"/>
  <c r="V290" i="9"/>
  <c r="U290" i="9"/>
  <c r="T290" i="9"/>
  <c r="S290" i="9"/>
  <c r="AB289" i="9"/>
  <c r="AA289" i="9"/>
  <c r="Z289" i="9"/>
  <c r="Y289" i="9"/>
  <c r="X289" i="9"/>
  <c r="W289" i="9"/>
  <c r="V289" i="9"/>
  <c r="U289" i="9"/>
  <c r="T289" i="9"/>
  <c r="S289" i="9"/>
  <c r="AB288" i="9"/>
  <c r="AA288" i="9"/>
  <c r="Z288" i="9"/>
  <c r="Y288" i="9"/>
  <c r="X288" i="9"/>
  <c r="W288" i="9"/>
  <c r="V288" i="9"/>
  <c r="U288" i="9"/>
  <c r="T288" i="9"/>
  <c r="S288" i="9"/>
  <c r="AB287" i="9"/>
  <c r="AA287" i="9"/>
  <c r="Z287" i="9"/>
  <c r="Y287" i="9"/>
  <c r="X287" i="9"/>
  <c r="W287" i="9"/>
  <c r="V287" i="9"/>
  <c r="U287" i="9"/>
  <c r="T287" i="9"/>
  <c r="S287" i="9"/>
  <c r="AB286" i="9"/>
  <c r="AA286" i="9"/>
  <c r="Z286" i="9"/>
  <c r="Y286" i="9"/>
  <c r="X286" i="9"/>
  <c r="W286" i="9"/>
  <c r="V286" i="9"/>
  <c r="U286" i="9"/>
  <c r="T286" i="9"/>
  <c r="S286" i="9"/>
  <c r="AB285" i="9"/>
  <c r="AA285" i="9"/>
  <c r="Z285" i="9"/>
  <c r="Y285" i="9"/>
  <c r="X285" i="9"/>
  <c r="W285" i="9"/>
  <c r="V285" i="9"/>
  <c r="U285" i="9"/>
  <c r="T285" i="9"/>
  <c r="S285" i="9"/>
  <c r="AB284" i="9"/>
  <c r="AA284" i="9"/>
  <c r="Z284" i="9"/>
  <c r="Y284" i="9"/>
  <c r="X284" i="9"/>
  <c r="W284" i="9"/>
  <c r="V284" i="9"/>
  <c r="U284" i="9"/>
  <c r="T284" i="9"/>
  <c r="S284" i="9"/>
  <c r="AB283" i="9"/>
  <c r="AA283" i="9"/>
  <c r="Z283" i="9"/>
  <c r="Y283" i="9"/>
  <c r="X283" i="9"/>
  <c r="W283" i="9"/>
  <c r="V283" i="9"/>
  <c r="U283" i="9"/>
  <c r="T283" i="9"/>
  <c r="S283" i="9"/>
  <c r="AB282" i="9"/>
  <c r="AA282" i="9"/>
  <c r="Z282" i="9"/>
  <c r="Y282" i="9"/>
  <c r="X282" i="9"/>
  <c r="W282" i="9"/>
  <c r="V282" i="9"/>
  <c r="U282" i="9"/>
  <c r="T282" i="9"/>
  <c r="S282" i="9"/>
  <c r="AB281" i="9"/>
  <c r="AA281" i="9"/>
  <c r="Z281" i="9"/>
  <c r="Y281" i="9"/>
  <c r="X281" i="9"/>
  <c r="W281" i="9"/>
  <c r="V281" i="9"/>
  <c r="U281" i="9"/>
  <c r="T281" i="9"/>
  <c r="S281" i="9"/>
  <c r="AB280" i="9"/>
  <c r="AA280" i="9"/>
  <c r="Z280" i="9"/>
  <c r="Y280" i="9"/>
  <c r="X280" i="9"/>
  <c r="W280" i="9"/>
  <c r="V280" i="9"/>
  <c r="U280" i="9"/>
  <c r="T280" i="9"/>
  <c r="S280" i="9"/>
  <c r="AB279" i="9"/>
  <c r="AA279" i="9"/>
  <c r="Z279" i="9"/>
  <c r="Y279" i="9"/>
  <c r="X279" i="9"/>
  <c r="W279" i="9"/>
  <c r="V279" i="9"/>
  <c r="U279" i="9"/>
  <c r="T279" i="9"/>
  <c r="S279" i="9"/>
  <c r="AB278" i="9"/>
  <c r="AA278" i="9"/>
  <c r="Z278" i="9"/>
  <c r="Y278" i="9"/>
  <c r="X278" i="9"/>
  <c r="W278" i="9"/>
  <c r="V278" i="9"/>
  <c r="U278" i="9"/>
  <c r="T278" i="9"/>
  <c r="S278" i="9"/>
  <c r="AB277" i="9"/>
  <c r="AA277" i="9"/>
  <c r="Z277" i="9"/>
  <c r="Y277" i="9"/>
  <c r="X277" i="9"/>
  <c r="W277" i="9"/>
  <c r="V277" i="9"/>
  <c r="U277" i="9"/>
  <c r="T277" i="9"/>
  <c r="S277" i="9"/>
  <c r="AB276" i="9"/>
  <c r="AA276" i="9"/>
  <c r="Z276" i="9"/>
  <c r="Y276" i="9"/>
  <c r="X276" i="9"/>
  <c r="W276" i="9"/>
  <c r="V276" i="9"/>
  <c r="U276" i="9"/>
  <c r="T276" i="9"/>
  <c r="S276" i="9"/>
  <c r="AB275" i="9"/>
  <c r="AA275" i="9"/>
  <c r="Z275" i="9"/>
  <c r="Y275" i="9"/>
  <c r="X275" i="9"/>
  <c r="W275" i="9"/>
  <c r="V275" i="9"/>
  <c r="U275" i="9"/>
  <c r="T275" i="9"/>
  <c r="S275" i="9"/>
  <c r="AB274" i="9"/>
  <c r="AA274" i="9"/>
  <c r="Z274" i="9"/>
  <c r="Y274" i="9"/>
  <c r="X274" i="9"/>
  <c r="W274" i="9"/>
  <c r="V274" i="9"/>
  <c r="U274" i="9"/>
  <c r="T274" i="9"/>
  <c r="S274" i="9"/>
  <c r="AB273" i="9"/>
  <c r="AA273" i="9"/>
  <c r="Z273" i="9"/>
  <c r="Y273" i="9"/>
  <c r="X273" i="9"/>
  <c r="W273" i="9"/>
  <c r="V273" i="9"/>
  <c r="U273" i="9"/>
  <c r="T273" i="9"/>
  <c r="S273" i="9"/>
  <c r="AB272" i="9"/>
  <c r="AA272" i="9"/>
  <c r="Z272" i="9"/>
  <c r="Y272" i="9"/>
  <c r="X272" i="9"/>
  <c r="W272" i="9"/>
  <c r="V272" i="9"/>
  <c r="U272" i="9"/>
  <c r="T272" i="9"/>
  <c r="S272" i="9"/>
  <c r="AB271" i="9"/>
  <c r="AA271" i="9"/>
  <c r="Z271" i="9"/>
  <c r="Y271" i="9"/>
  <c r="X271" i="9"/>
  <c r="W271" i="9"/>
  <c r="V271" i="9"/>
  <c r="U271" i="9"/>
  <c r="T271" i="9"/>
  <c r="S271" i="9"/>
  <c r="AB270" i="9"/>
  <c r="AA270" i="9"/>
  <c r="Z270" i="9"/>
  <c r="Y270" i="9"/>
  <c r="X270" i="9"/>
  <c r="W270" i="9"/>
  <c r="V270" i="9"/>
  <c r="U270" i="9"/>
  <c r="T270" i="9"/>
  <c r="S270" i="9"/>
  <c r="AB269" i="9"/>
  <c r="AA269" i="9"/>
  <c r="Z269" i="9"/>
  <c r="Y269" i="9"/>
  <c r="X269" i="9"/>
  <c r="W269" i="9"/>
  <c r="V269" i="9"/>
  <c r="U269" i="9"/>
  <c r="T269" i="9"/>
  <c r="S269" i="9"/>
  <c r="AB268" i="9"/>
  <c r="AA268" i="9"/>
  <c r="Z268" i="9"/>
  <c r="Y268" i="9"/>
  <c r="X268" i="9"/>
  <c r="W268" i="9"/>
  <c r="V268" i="9"/>
  <c r="U268" i="9"/>
  <c r="T268" i="9"/>
  <c r="S268" i="9"/>
  <c r="AF291" i="5"/>
  <c r="AE291" i="5"/>
  <c r="AD291" i="5"/>
  <c r="AC291" i="5"/>
  <c r="AB291" i="5"/>
  <c r="AA291" i="5"/>
  <c r="Z291" i="5"/>
  <c r="Y291" i="5"/>
  <c r="X291" i="5"/>
  <c r="W291" i="5"/>
  <c r="AF290" i="5"/>
  <c r="AE290" i="5"/>
  <c r="AD290" i="5"/>
  <c r="AC290" i="5"/>
  <c r="AB290" i="5"/>
  <c r="AA290" i="5"/>
  <c r="Z290" i="5"/>
  <c r="Y290" i="5"/>
  <c r="X290" i="5"/>
  <c r="W290" i="5"/>
  <c r="AF289" i="5"/>
  <c r="AE289" i="5"/>
  <c r="AD289" i="5"/>
  <c r="AC289" i="5"/>
  <c r="AB289" i="5"/>
  <c r="AA289" i="5"/>
  <c r="Z289" i="5"/>
  <c r="Y289" i="5"/>
  <c r="X289" i="5"/>
  <c r="W289" i="5"/>
  <c r="AF288" i="5"/>
  <c r="AE288" i="5"/>
  <c r="AD288" i="5"/>
  <c r="AC288" i="5"/>
  <c r="AB288" i="5"/>
  <c r="AA288" i="5"/>
  <c r="Z288" i="5"/>
  <c r="Y288" i="5"/>
  <c r="X288" i="5"/>
  <c r="W288" i="5"/>
  <c r="AF287" i="5"/>
  <c r="AE287" i="5"/>
  <c r="AD287" i="5"/>
  <c r="AC287" i="5"/>
  <c r="AB287" i="5"/>
  <c r="AA287" i="5"/>
  <c r="Z287" i="5"/>
  <c r="Y287" i="5"/>
  <c r="X287" i="5"/>
  <c r="W287" i="5"/>
  <c r="AF286" i="5"/>
  <c r="AE286" i="5"/>
  <c r="AD286" i="5"/>
  <c r="AC286" i="5"/>
  <c r="AB286" i="5"/>
  <c r="AA286" i="5"/>
  <c r="Z286" i="5"/>
  <c r="Y286" i="5"/>
  <c r="X286" i="5"/>
  <c r="W286" i="5"/>
  <c r="AF285" i="5"/>
  <c r="AE285" i="5"/>
  <c r="AD285" i="5"/>
  <c r="AC285" i="5"/>
  <c r="AB285" i="5"/>
  <c r="AA285" i="5"/>
  <c r="Z285" i="5"/>
  <c r="Y285" i="5"/>
  <c r="X285" i="5"/>
  <c r="W285" i="5"/>
  <c r="AF284" i="5"/>
  <c r="AE284" i="5"/>
  <c r="AD284" i="5"/>
  <c r="AC284" i="5"/>
  <c r="AB284" i="5"/>
  <c r="AA284" i="5"/>
  <c r="Z284" i="5"/>
  <c r="Y284" i="5"/>
  <c r="X284" i="5"/>
  <c r="W284" i="5"/>
  <c r="AF283" i="5"/>
  <c r="AE283" i="5"/>
  <c r="AD283" i="5"/>
  <c r="AC283" i="5"/>
  <c r="AB283" i="5"/>
  <c r="AA283" i="5"/>
  <c r="Z283" i="5"/>
  <c r="Y283" i="5"/>
  <c r="X283" i="5"/>
  <c r="W283" i="5"/>
  <c r="AF282" i="5"/>
  <c r="AE282" i="5"/>
  <c r="AD282" i="5"/>
  <c r="AC282" i="5"/>
  <c r="AB282" i="5"/>
  <c r="AA282" i="5"/>
  <c r="Z282" i="5"/>
  <c r="Y282" i="5"/>
  <c r="X282" i="5"/>
  <c r="W282" i="5"/>
  <c r="AF281" i="5"/>
  <c r="AE281" i="5"/>
  <c r="AD281" i="5"/>
  <c r="AC281" i="5"/>
  <c r="AB281" i="5"/>
  <c r="AA281" i="5"/>
  <c r="Z281" i="5"/>
  <c r="Y281" i="5"/>
  <c r="X281" i="5"/>
  <c r="W281" i="5"/>
  <c r="AF280" i="5"/>
  <c r="AE280" i="5"/>
  <c r="AD280" i="5"/>
  <c r="AC280" i="5"/>
  <c r="AB280" i="5"/>
  <c r="AA280" i="5"/>
  <c r="Z280" i="5"/>
  <c r="Y280" i="5"/>
  <c r="X280" i="5"/>
  <c r="W280" i="5"/>
  <c r="AF279" i="5"/>
  <c r="AE279" i="5"/>
  <c r="AD279" i="5"/>
  <c r="AC279" i="5"/>
  <c r="AB279" i="5"/>
  <c r="AA279" i="5"/>
  <c r="Z279" i="5"/>
  <c r="Y279" i="5"/>
  <c r="X279" i="5"/>
  <c r="W279" i="5"/>
  <c r="AF278" i="5"/>
  <c r="AE278" i="5"/>
  <c r="AD278" i="5"/>
  <c r="AC278" i="5"/>
  <c r="AB278" i="5"/>
  <c r="AA278" i="5"/>
  <c r="Z278" i="5"/>
  <c r="Y278" i="5"/>
  <c r="X278" i="5"/>
  <c r="W278" i="5"/>
  <c r="AF277" i="5"/>
  <c r="AE277" i="5"/>
  <c r="AD277" i="5"/>
  <c r="AC277" i="5"/>
  <c r="AB277" i="5"/>
  <c r="AA277" i="5"/>
  <c r="Z277" i="5"/>
  <c r="Y277" i="5"/>
  <c r="X277" i="5"/>
  <c r="W277" i="5"/>
  <c r="AF276" i="5"/>
  <c r="AE276" i="5"/>
  <c r="AD276" i="5"/>
  <c r="AC276" i="5"/>
  <c r="AB276" i="5"/>
  <c r="AA276" i="5"/>
  <c r="Z276" i="5"/>
  <c r="Y276" i="5"/>
  <c r="X276" i="5"/>
  <c r="W276" i="5"/>
  <c r="AF275" i="5"/>
  <c r="AE275" i="5"/>
  <c r="AD275" i="5"/>
  <c r="AC275" i="5"/>
  <c r="AB275" i="5"/>
  <c r="AA275" i="5"/>
  <c r="Z275" i="5"/>
  <c r="Y275" i="5"/>
  <c r="X275" i="5"/>
  <c r="W275" i="5"/>
  <c r="AF274" i="5"/>
  <c r="AE274" i="5"/>
  <c r="AD274" i="5"/>
  <c r="AC274" i="5"/>
  <c r="AB274" i="5"/>
  <c r="AA274" i="5"/>
  <c r="Z274" i="5"/>
  <c r="Y274" i="5"/>
  <c r="X274" i="5"/>
  <c r="W274" i="5"/>
  <c r="AF273" i="5"/>
  <c r="AE273" i="5"/>
  <c r="AD273" i="5"/>
  <c r="AC273" i="5"/>
  <c r="AB273" i="5"/>
  <c r="AA273" i="5"/>
  <c r="Z273" i="5"/>
  <c r="Y273" i="5"/>
  <c r="X273" i="5"/>
  <c r="W273" i="5"/>
  <c r="AF272" i="5"/>
  <c r="AE272" i="5"/>
  <c r="AD272" i="5"/>
  <c r="AC272" i="5"/>
  <c r="AB272" i="5"/>
  <c r="AA272" i="5"/>
  <c r="Z272" i="5"/>
  <c r="Y272" i="5"/>
  <c r="X272" i="5"/>
  <c r="W272" i="5"/>
  <c r="AF271" i="5"/>
  <c r="AE271" i="5"/>
  <c r="AD271" i="5"/>
  <c r="AC271" i="5"/>
  <c r="AB271" i="5"/>
  <c r="AA271" i="5"/>
  <c r="Z271" i="5"/>
  <c r="Y271" i="5"/>
  <c r="X271" i="5"/>
  <c r="W271" i="5"/>
  <c r="AF270" i="5"/>
  <c r="AE270" i="5"/>
  <c r="AD270" i="5"/>
  <c r="AC270" i="5"/>
  <c r="AB270" i="5"/>
  <c r="AA270" i="5"/>
  <c r="Z270" i="5"/>
  <c r="Y270" i="5"/>
  <c r="X270" i="5"/>
  <c r="W270" i="5"/>
  <c r="AF269" i="5"/>
  <c r="AE269" i="5"/>
  <c r="AD269" i="5"/>
  <c r="AC269" i="5"/>
  <c r="AB269" i="5"/>
  <c r="AA269" i="5"/>
  <c r="Z269" i="5"/>
  <c r="Y269" i="5"/>
  <c r="X269" i="5"/>
  <c r="W269" i="5"/>
  <c r="AF268" i="5"/>
  <c r="AE268" i="5"/>
  <c r="AD268" i="5"/>
  <c r="AC268" i="5"/>
  <c r="AB268" i="5"/>
  <c r="AA268" i="5"/>
  <c r="Z268" i="5"/>
  <c r="Y268" i="5"/>
  <c r="X268" i="5"/>
  <c r="W268" i="5"/>
  <c r="AD291" i="10"/>
  <c r="AC291" i="10"/>
  <c r="AB291" i="10"/>
  <c r="AA291" i="10"/>
  <c r="Z291" i="10"/>
  <c r="Y291" i="10"/>
  <c r="X291" i="10"/>
  <c r="W291" i="10"/>
  <c r="V291" i="10"/>
  <c r="U291" i="10"/>
  <c r="AD290" i="10"/>
  <c r="AC290" i="10"/>
  <c r="AB290" i="10"/>
  <c r="AA290" i="10"/>
  <c r="Z290" i="10"/>
  <c r="Y290" i="10"/>
  <c r="X290" i="10"/>
  <c r="W290" i="10"/>
  <c r="V290" i="10"/>
  <c r="U290" i="10"/>
  <c r="AD289" i="10"/>
  <c r="AC289" i="10"/>
  <c r="AB289" i="10"/>
  <c r="AA289" i="10"/>
  <c r="Z289" i="10"/>
  <c r="Y289" i="10"/>
  <c r="X289" i="10"/>
  <c r="W289" i="10"/>
  <c r="V289" i="10"/>
  <c r="U289" i="10"/>
  <c r="AD288" i="10"/>
  <c r="AC288" i="10"/>
  <c r="AB288" i="10"/>
  <c r="AA288" i="10"/>
  <c r="Z288" i="10"/>
  <c r="Y288" i="10"/>
  <c r="X288" i="10"/>
  <c r="W288" i="10"/>
  <c r="V288" i="10"/>
  <c r="U288" i="10"/>
  <c r="AD287" i="10"/>
  <c r="AC287" i="10"/>
  <c r="AB287" i="10"/>
  <c r="AA287" i="10"/>
  <c r="Z287" i="10"/>
  <c r="Y287" i="10"/>
  <c r="X287" i="10"/>
  <c r="W287" i="10"/>
  <c r="V287" i="10"/>
  <c r="U287" i="10"/>
  <c r="AD286" i="10"/>
  <c r="AC286" i="10"/>
  <c r="AB286" i="10"/>
  <c r="AA286" i="10"/>
  <c r="Z286" i="10"/>
  <c r="Y286" i="10"/>
  <c r="X286" i="10"/>
  <c r="W286" i="10"/>
  <c r="V286" i="10"/>
  <c r="U286" i="10"/>
  <c r="AD285" i="10"/>
  <c r="AC285" i="10"/>
  <c r="AB285" i="10"/>
  <c r="AA285" i="10"/>
  <c r="Z285" i="10"/>
  <c r="Y285" i="10"/>
  <c r="X285" i="10"/>
  <c r="W285" i="10"/>
  <c r="V285" i="10"/>
  <c r="U285" i="10"/>
  <c r="AD284" i="10"/>
  <c r="AC284" i="10"/>
  <c r="AB284" i="10"/>
  <c r="AA284" i="10"/>
  <c r="Z284" i="10"/>
  <c r="Y284" i="10"/>
  <c r="X284" i="10"/>
  <c r="W284" i="10"/>
  <c r="V284" i="10"/>
  <c r="U284" i="10"/>
  <c r="AD283" i="10"/>
  <c r="AC283" i="10"/>
  <c r="AB283" i="10"/>
  <c r="AA283" i="10"/>
  <c r="Z283" i="10"/>
  <c r="Y283" i="10"/>
  <c r="X283" i="10"/>
  <c r="W283" i="10"/>
  <c r="V283" i="10"/>
  <c r="U283" i="10"/>
  <c r="AD282" i="10"/>
  <c r="AC282" i="10"/>
  <c r="AB282" i="10"/>
  <c r="AA282" i="10"/>
  <c r="Z282" i="10"/>
  <c r="Y282" i="10"/>
  <c r="X282" i="10"/>
  <c r="W282" i="10"/>
  <c r="V282" i="10"/>
  <c r="U282" i="10"/>
  <c r="AD281" i="10"/>
  <c r="AC281" i="10"/>
  <c r="AB281" i="10"/>
  <c r="AA281" i="10"/>
  <c r="Z281" i="10"/>
  <c r="Y281" i="10"/>
  <c r="X281" i="10"/>
  <c r="W281" i="10"/>
  <c r="V281" i="10"/>
  <c r="U281" i="10"/>
  <c r="AD280" i="10"/>
  <c r="AC280" i="10"/>
  <c r="AB280" i="10"/>
  <c r="AA280" i="10"/>
  <c r="Z280" i="10"/>
  <c r="Y280" i="10"/>
  <c r="X280" i="10"/>
  <c r="W280" i="10"/>
  <c r="V280" i="10"/>
  <c r="U280" i="10"/>
  <c r="AD279" i="10"/>
  <c r="AC279" i="10"/>
  <c r="AB279" i="10"/>
  <c r="AA279" i="10"/>
  <c r="Z279" i="10"/>
  <c r="Y279" i="10"/>
  <c r="X279" i="10"/>
  <c r="W279" i="10"/>
  <c r="V279" i="10"/>
  <c r="U279" i="10"/>
  <c r="AD278" i="10"/>
  <c r="AC278" i="10"/>
  <c r="AB278" i="10"/>
  <c r="AA278" i="10"/>
  <c r="Z278" i="10"/>
  <c r="Y278" i="10"/>
  <c r="X278" i="10"/>
  <c r="W278" i="10"/>
  <c r="V278" i="10"/>
  <c r="U278" i="10"/>
  <c r="AD277" i="10"/>
  <c r="AC277" i="10"/>
  <c r="AB277" i="10"/>
  <c r="AA277" i="10"/>
  <c r="Z277" i="10"/>
  <c r="Y277" i="10"/>
  <c r="X277" i="10"/>
  <c r="W277" i="10"/>
  <c r="V277" i="10"/>
  <c r="U277" i="10"/>
  <c r="AD276" i="10"/>
  <c r="AC276" i="10"/>
  <c r="AB276" i="10"/>
  <c r="AA276" i="10"/>
  <c r="Z276" i="10"/>
  <c r="Y276" i="10"/>
  <c r="X276" i="10"/>
  <c r="W276" i="10"/>
  <c r="V276" i="10"/>
  <c r="U276" i="10"/>
  <c r="AD275" i="10"/>
  <c r="AC275" i="10"/>
  <c r="AB275" i="10"/>
  <c r="AA275" i="10"/>
  <c r="Z275" i="10"/>
  <c r="Y275" i="10"/>
  <c r="X275" i="10"/>
  <c r="W275" i="10"/>
  <c r="V275" i="10"/>
  <c r="U275" i="10"/>
  <c r="AD274" i="10"/>
  <c r="AC274" i="10"/>
  <c r="AB274" i="10"/>
  <c r="AA274" i="10"/>
  <c r="Z274" i="10"/>
  <c r="Y274" i="10"/>
  <c r="X274" i="10"/>
  <c r="W274" i="10"/>
  <c r="V274" i="10"/>
  <c r="U274" i="10"/>
  <c r="AD273" i="10"/>
  <c r="AC273" i="10"/>
  <c r="AB273" i="10"/>
  <c r="AA273" i="10"/>
  <c r="Z273" i="10"/>
  <c r="Y273" i="10"/>
  <c r="X273" i="10"/>
  <c r="W273" i="10"/>
  <c r="V273" i="10"/>
  <c r="U273" i="10"/>
  <c r="AD272" i="10"/>
  <c r="AC272" i="10"/>
  <c r="AB272" i="10"/>
  <c r="AA272" i="10"/>
  <c r="Z272" i="10"/>
  <c r="Y272" i="10"/>
  <c r="X272" i="10"/>
  <c r="W272" i="10"/>
  <c r="V272" i="10"/>
  <c r="U272" i="10"/>
  <c r="AD271" i="10"/>
  <c r="AC271" i="10"/>
  <c r="AB271" i="10"/>
  <c r="AA271" i="10"/>
  <c r="Z271" i="10"/>
  <c r="Y271" i="10"/>
  <c r="X271" i="10"/>
  <c r="W271" i="10"/>
  <c r="V271" i="10"/>
  <c r="U271" i="10"/>
  <c r="AD270" i="10"/>
  <c r="AC270" i="10"/>
  <c r="AB270" i="10"/>
  <c r="AA270" i="10"/>
  <c r="Z270" i="10"/>
  <c r="Y270" i="10"/>
  <c r="X270" i="10"/>
  <c r="W270" i="10"/>
  <c r="V270" i="10"/>
  <c r="U270" i="10"/>
  <c r="AD269" i="10"/>
  <c r="AC269" i="10"/>
  <c r="AB269" i="10"/>
  <c r="AA269" i="10"/>
  <c r="Z269" i="10"/>
  <c r="Y269" i="10"/>
  <c r="X269" i="10"/>
  <c r="W269" i="10"/>
  <c r="V269" i="10"/>
  <c r="U269" i="10"/>
  <c r="AD268" i="10"/>
  <c r="AC268" i="10"/>
  <c r="AB268" i="10"/>
  <c r="AA268" i="10"/>
  <c r="Z268" i="10"/>
  <c r="Y268" i="10"/>
  <c r="X268" i="10"/>
  <c r="W268" i="10"/>
  <c r="V268" i="10"/>
  <c r="U268" i="10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B291" i="15"/>
  <c r="AA291" i="15"/>
  <c r="Z291" i="15"/>
  <c r="Y291" i="15"/>
  <c r="X291" i="15"/>
  <c r="W291" i="15"/>
  <c r="V291" i="15"/>
  <c r="U291" i="15"/>
  <c r="T291" i="15"/>
  <c r="AB290" i="15"/>
  <c r="AA290" i="15"/>
  <c r="Z290" i="15"/>
  <c r="Y290" i="15"/>
  <c r="X290" i="15"/>
  <c r="W290" i="15"/>
  <c r="V290" i="15"/>
  <c r="U290" i="15"/>
  <c r="T290" i="15"/>
  <c r="AB289" i="15"/>
  <c r="AA289" i="15"/>
  <c r="Z289" i="15"/>
  <c r="Y289" i="15"/>
  <c r="X289" i="15"/>
  <c r="W289" i="15"/>
  <c r="V289" i="15"/>
  <c r="U289" i="15"/>
  <c r="T289" i="15"/>
  <c r="AB288" i="15"/>
  <c r="AA288" i="15"/>
  <c r="Z288" i="15"/>
  <c r="Y288" i="15"/>
  <c r="X288" i="15"/>
  <c r="W288" i="15"/>
  <c r="V288" i="15"/>
  <c r="U288" i="15"/>
  <c r="T288" i="15"/>
  <c r="AB287" i="15"/>
  <c r="AA287" i="15"/>
  <c r="Z287" i="15"/>
  <c r="Y287" i="15"/>
  <c r="X287" i="15"/>
  <c r="W287" i="15"/>
  <c r="V287" i="15"/>
  <c r="U287" i="15"/>
  <c r="T287" i="15"/>
  <c r="AB286" i="15"/>
  <c r="AA286" i="15"/>
  <c r="Z286" i="15"/>
  <c r="Y286" i="15"/>
  <c r="X286" i="15"/>
  <c r="W286" i="15"/>
  <c r="V286" i="15"/>
  <c r="U286" i="15"/>
  <c r="T286" i="15"/>
  <c r="AB285" i="15"/>
  <c r="AA285" i="15"/>
  <c r="Z285" i="15"/>
  <c r="Y285" i="15"/>
  <c r="X285" i="15"/>
  <c r="W285" i="15"/>
  <c r="V285" i="15"/>
  <c r="U285" i="15"/>
  <c r="T285" i="15"/>
  <c r="AB284" i="15"/>
  <c r="AA284" i="15"/>
  <c r="Z284" i="15"/>
  <c r="Y284" i="15"/>
  <c r="X284" i="15"/>
  <c r="W284" i="15"/>
  <c r="V284" i="15"/>
  <c r="U284" i="15"/>
  <c r="T284" i="15"/>
  <c r="AB283" i="15"/>
  <c r="AA283" i="15"/>
  <c r="Z283" i="15"/>
  <c r="Y283" i="15"/>
  <c r="X283" i="15"/>
  <c r="W283" i="15"/>
  <c r="V283" i="15"/>
  <c r="U283" i="15"/>
  <c r="T283" i="15"/>
  <c r="AB282" i="15"/>
  <c r="AA282" i="15"/>
  <c r="Z282" i="15"/>
  <c r="Y282" i="15"/>
  <c r="X282" i="15"/>
  <c r="W282" i="15"/>
  <c r="V282" i="15"/>
  <c r="U282" i="15"/>
  <c r="T282" i="15"/>
  <c r="AB281" i="15"/>
  <c r="AA281" i="15"/>
  <c r="Z281" i="15"/>
  <c r="Y281" i="15"/>
  <c r="X281" i="15"/>
  <c r="W281" i="15"/>
  <c r="V281" i="15"/>
  <c r="U281" i="15"/>
  <c r="T281" i="15"/>
  <c r="AB280" i="15"/>
  <c r="AA280" i="15"/>
  <c r="Z280" i="15"/>
  <c r="Y280" i="15"/>
  <c r="X280" i="15"/>
  <c r="W280" i="15"/>
  <c r="V280" i="15"/>
  <c r="U280" i="15"/>
  <c r="T280" i="15"/>
  <c r="AB279" i="15"/>
  <c r="AA279" i="15"/>
  <c r="Z279" i="15"/>
  <c r="Y279" i="15"/>
  <c r="X279" i="15"/>
  <c r="W279" i="15"/>
  <c r="V279" i="15"/>
  <c r="U279" i="15"/>
  <c r="T279" i="15"/>
  <c r="AB278" i="15"/>
  <c r="AA278" i="15"/>
  <c r="Z278" i="15"/>
  <c r="Y278" i="15"/>
  <c r="X278" i="15"/>
  <c r="W278" i="15"/>
  <c r="V278" i="15"/>
  <c r="U278" i="15"/>
  <c r="T278" i="15"/>
  <c r="AB277" i="15"/>
  <c r="AA277" i="15"/>
  <c r="Z277" i="15"/>
  <c r="Y277" i="15"/>
  <c r="X277" i="15"/>
  <c r="W277" i="15"/>
  <c r="V277" i="15"/>
  <c r="U277" i="15"/>
  <c r="T277" i="15"/>
  <c r="AB276" i="15"/>
  <c r="AA276" i="15"/>
  <c r="Z276" i="15"/>
  <c r="Y276" i="15"/>
  <c r="X276" i="15"/>
  <c r="W276" i="15"/>
  <c r="V276" i="15"/>
  <c r="U276" i="15"/>
  <c r="T276" i="15"/>
  <c r="AB275" i="15"/>
  <c r="AA275" i="15"/>
  <c r="Z275" i="15"/>
  <c r="Y275" i="15"/>
  <c r="X275" i="15"/>
  <c r="W275" i="15"/>
  <c r="V275" i="15"/>
  <c r="U275" i="15"/>
  <c r="T275" i="15"/>
  <c r="AB274" i="15"/>
  <c r="AA274" i="15"/>
  <c r="Z274" i="15"/>
  <c r="Y274" i="15"/>
  <c r="X274" i="15"/>
  <c r="W274" i="15"/>
  <c r="V274" i="15"/>
  <c r="U274" i="15"/>
  <c r="T274" i="15"/>
  <c r="AB273" i="15"/>
  <c r="AA273" i="15"/>
  <c r="Z273" i="15"/>
  <c r="Y273" i="15"/>
  <c r="X273" i="15"/>
  <c r="W273" i="15"/>
  <c r="V273" i="15"/>
  <c r="U273" i="15"/>
  <c r="T273" i="15"/>
  <c r="AB272" i="15"/>
  <c r="AA272" i="15"/>
  <c r="Z272" i="15"/>
  <c r="Y272" i="15"/>
  <c r="X272" i="15"/>
  <c r="W272" i="15"/>
  <c r="V272" i="15"/>
  <c r="U272" i="15"/>
  <c r="T272" i="15"/>
  <c r="AB271" i="15"/>
  <c r="AA271" i="15"/>
  <c r="Z271" i="15"/>
  <c r="Y271" i="15"/>
  <c r="X271" i="15"/>
  <c r="W271" i="15"/>
  <c r="V271" i="15"/>
  <c r="U271" i="15"/>
  <c r="T271" i="15"/>
  <c r="AB270" i="15"/>
  <c r="AA270" i="15"/>
  <c r="Z270" i="15"/>
  <c r="Y270" i="15"/>
  <c r="X270" i="15"/>
  <c r="W270" i="15"/>
  <c r="V270" i="15"/>
  <c r="U270" i="15"/>
  <c r="T270" i="15"/>
  <c r="AB269" i="15"/>
  <c r="AA269" i="15"/>
  <c r="Z269" i="15"/>
  <c r="Y269" i="15"/>
  <c r="X269" i="15"/>
  <c r="W269" i="15"/>
  <c r="V269" i="15"/>
  <c r="U269" i="15"/>
  <c r="T269" i="15"/>
  <c r="AB268" i="15"/>
  <c r="AA268" i="15"/>
  <c r="Z268" i="15"/>
  <c r="Y268" i="15"/>
  <c r="X268" i="15"/>
  <c r="W268" i="15"/>
  <c r="V268" i="15"/>
  <c r="U268" i="15"/>
  <c r="T268" i="15"/>
  <c r="P14" i="17" l="1"/>
  <c r="O14" i="17"/>
  <c r="N14" i="17"/>
  <c r="M14" i="17"/>
  <c r="L14" i="17"/>
  <c r="K14" i="17"/>
  <c r="J14" i="17"/>
  <c r="I14" i="17"/>
  <c r="H14" i="17"/>
  <c r="G14" i="17"/>
  <c r="F14" i="17"/>
  <c r="E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P9" i="17"/>
  <c r="O9" i="17"/>
  <c r="N9" i="17"/>
  <c r="M9" i="17"/>
  <c r="L9" i="17"/>
  <c r="K9" i="17"/>
  <c r="J9" i="17"/>
  <c r="I9" i="17"/>
  <c r="H9" i="17"/>
  <c r="G9" i="17"/>
  <c r="F9" i="17"/>
  <c r="E9" i="17"/>
  <c r="P8" i="17"/>
  <c r="O8" i="17"/>
  <c r="N8" i="17"/>
  <c r="M8" i="17"/>
  <c r="L8" i="17"/>
  <c r="K8" i="17"/>
  <c r="J8" i="17"/>
  <c r="I8" i="17"/>
  <c r="H8" i="17"/>
  <c r="G8" i="17"/>
  <c r="F8" i="17"/>
  <c r="E8" i="17"/>
  <c r="P7" i="17"/>
  <c r="O7" i="17"/>
  <c r="N7" i="17"/>
  <c r="M7" i="17"/>
  <c r="L7" i="17"/>
  <c r="K7" i="17"/>
  <c r="J7" i="17"/>
  <c r="I7" i="17"/>
  <c r="H7" i="17"/>
  <c r="G7" i="17"/>
  <c r="F7" i="17"/>
  <c r="E7" i="17"/>
  <c r="P6" i="17"/>
  <c r="O6" i="17"/>
  <c r="N6" i="17"/>
  <c r="M6" i="17"/>
  <c r="L6" i="17"/>
  <c r="K6" i="17"/>
  <c r="J6" i="17"/>
  <c r="I6" i="17"/>
  <c r="H6" i="17"/>
  <c r="G6" i="17"/>
  <c r="F6" i="17"/>
  <c r="E6" i="17"/>
  <c r="P5" i="17"/>
  <c r="O5" i="17"/>
  <c r="N5" i="17"/>
  <c r="M5" i="17"/>
  <c r="L5" i="17"/>
  <c r="K5" i="17"/>
  <c r="J5" i="17"/>
  <c r="I5" i="17"/>
  <c r="H5" i="17"/>
  <c r="G5" i="17"/>
  <c r="F5" i="17"/>
  <c r="E5" i="17"/>
  <c r="P4" i="17"/>
  <c r="O4" i="17"/>
  <c r="N4" i="17"/>
  <c r="M4" i="17"/>
  <c r="L4" i="17"/>
  <c r="K4" i="17"/>
  <c r="J4" i="17"/>
  <c r="I4" i="17"/>
  <c r="H4" i="17"/>
  <c r="G4" i="17"/>
  <c r="F4" i="17"/>
  <c r="E4" i="17"/>
  <c r="D14" i="17"/>
  <c r="D13" i="17"/>
  <c r="D12" i="17"/>
  <c r="D11" i="17"/>
  <c r="D10" i="17"/>
  <c r="D9" i="17"/>
  <c r="D8" i="17"/>
  <c r="D7" i="17"/>
  <c r="D6" i="17"/>
  <c r="D5" i="17"/>
  <c r="D4" i="17"/>
  <c r="D488" i="7" l="1"/>
  <c r="AA482" i="7"/>
  <c r="Z482" i="7"/>
  <c r="Y482" i="7"/>
  <c r="X482" i="7"/>
  <c r="W482" i="7"/>
  <c r="V482" i="7"/>
  <c r="U482" i="7"/>
  <c r="T482" i="7"/>
  <c r="S482" i="7"/>
  <c r="R482" i="7"/>
  <c r="Q482" i="7"/>
  <c r="P482" i="7"/>
  <c r="O482" i="7"/>
  <c r="N482" i="7"/>
  <c r="M482" i="7"/>
  <c r="L482" i="7"/>
  <c r="K482" i="7"/>
  <c r="J482" i="7"/>
  <c r="I482" i="7"/>
  <c r="H482" i="7"/>
  <c r="G482" i="7"/>
  <c r="F482" i="7"/>
  <c r="E482" i="7"/>
  <c r="D482" i="7"/>
  <c r="AA481" i="7"/>
  <c r="Z481" i="7"/>
  <c r="Y481" i="7"/>
  <c r="X481" i="7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D481" i="7"/>
  <c r="AA480" i="7"/>
  <c r="Z480" i="7"/>
  <c r="Y480" i="7"/>
  <c r="X480" i="7"/>
  <c r="W480" i="7"/>
  <c r="V480" i="7"/>
  <c r="U480" i="7"/>
  <c r="T480" i="7"/>
  <c r="S480" i="7"/>
  <c r="R480" i="7"/>
  <c r="Q480" i="7"/>
  <c r="P480" i="7"/>
  <c r="O480" i="7"/>
  <c r="N480" i="7"/>
  <c r="M480" i="7"/>
  <c r="L480" i="7"/>
  <c r="K480" i="7"/>
  <c r="J480" i="7"/>
  <c r="I480" i="7"/>
  <c r="H480" i="7"/>
  <c r="G480" i="7"/>
  <c r="F480" i="7"/>
  <c r="E480" i="7"/>
  <c r="D480" i="7"/>
  <c r="AA479" i="7"/>
  <c r="Z479" i="7"/>
  <c r="Y479" i="7"/>
  <c r="X479" i="7"/>
  <c r="W479" i="7"/>
  <c r="V479" i="7"/>
  <c r="U479" i="7"/>
  <c r="T479" i="7"/>
  <c r="S479" i="7"/>
  <c r="R479" i="7"/>
  <c r="Q479" i="7"/>
  <c r="P479" i="7"/>
  <c r="O479" i="7"/>
  <c r="N479" i="7"/>
  <c r="M479" i="7"/>
  <c r="L479" i="7"/>
  <c r="K479" i="7"/>
  <c r="J479" i="7"/>
  <c r="I479" i="7"/>
  <c r="H479" i="7"/>
  <c r="G479" i="7"/>
  <c r="F479" i="7"/>
  <c r="E479" i="7"/>
  <c r="D479" i="7"/>
  <c r="AA478" i="7"/>
  <c r="Z478" i="7"/>
  <c r="Y478" i="7"/>
  <c r="X478" i="7"/>
  <c r="W478" i="7"/>
  <c r="V478" i="7"/>
  <c r="U478" i="7"/>
  <c r="T478" i="7"/>
  <c r="S478" i="7"/>
  <c r="R478" i="7"/>
  <c r="Q478" i="7"/>
  <c r="P478" i="7"/>
  <c r="O478" i="7"/>
  <c r="N478" i="7"/>
  <c r="M478" i="7"/>
  <c r="L478" i="7"/>
  <c r="K478" i="7"/>
  <c r="J478" i="7"/>
  <c r="I478" i="7"/>
  <c r="H478" i="7"/>
  <c r="G478" i="7"/>
  <c r="F478" i="7"/>
  <c r="E478" i="7"/>
  <c r="D478" i="7"/>
  <c r="AA477" i="7"/>
  <c r="Z477" i="7"/>
  <c r="Y477" i="7"/>
  <c r="X477" i="7"/>
  <c r="W477" i="7"/>
  <c r="V477" i="7"/>
  <c r="U477" i="7"/>
  <c r="T477" i="7"/>
  <c r="S477" i="7"/>
  <c r="R477" i="7"/>
  <c r="Q477" i="7"/>
  <c r="P477" i="7"/>
  <c r="O477" i="7"/>
  <c r="N477" i="7"/>
  <c r="M477" i="7"/>
  <c r="L477" i="7"/>
  <c r="K477" i="7"/>
  <c r="J477" i="7"/>
  <c r="I477" i="7"/>
  <c r="H477" i="7"/>
  <c r="G477" i="7"/>
  <c r="F477" i="7"/>
  <c r="E477" i="7"/>
  <c r="D477" i="7"/>
  <c r="AA476" i="7"/>
  <c r="Z476" i="7"/>
  <c r="Y476" i="7"/>
  <c r="X476" i="7"/>
  <c r="W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D476" i="7"/>
  <c r="AA475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N475" i="7"/>
  <c r="M475" i="7"/>
  <c r="L475" i="7"/>
  <c r="K475" i="7"/>
  <c r="J475" i="7"/>
  <c r="I475" i="7"/>
  <c r="H475" i="7"/>
  <c r="G475" i="7"/>
  <c r="F475" i="7"/>
  <c r="E475" i="7"/>
  <c r="D475" i="7"/>
  <c r="AA474" i="7"/>
  <c r="Z474" i="7"/>
  <c r="Y474" i="7"/>
  <c r="X474" i="7"/>
  <c r="W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H474" i="7"/>
  <c r="G474" i="7"/>
  <c r="F474" i="7"/>
  <c r="E474" i="7"/>
  <c r="D474" i="7"/>
  <c r="AA473" i="7"/>
  <c r="Z473" i="7"/>
  <c r="Y473" i="7"/>
  <c r="X473" i="7"/>
  <c r="W473" i="7"/>
  <c r="V473" i="7"/>
  <c r="U473" i="7"/>
  <c r="T473" i="7"/>
  <c r="S473" i="7"/>
  <c r="R473" i="7"/>
  <c r="Q473" i="7"/>
  <c r="P473" i="7"/>
  <c r="O473" i="7"/>
  <c r="N473" i="7"/>
  <c r="M473" i="7"/>
  <c r="L473" i="7"/>
  <c r="K473" i="7"/>
  <c r="J473" i="7"/>
  <c r="I473" i="7"/>
  <c r="H473" i="7"/>
  <c r="G473" i="7"/>
  <c r="F473" i="7"/>
  <c r="E473" i="7"/>
  <c r="D473" i="7"/>
  <c r="AA472" i="7"/>
  <c r="Z472" i="7"/>
  <c r="Y472" i="7"/>
  <c r="X472" i="7"/>
  <c r="W472" i="7"/>
  <c r="V472" i="7"/>
  <c r="U472" i="7"/>
  <c r="T472" i="7"/>
  <c r="S472" i="7"/>
  <c r="R472" i="7"/>
  <c r="Q472" i="7"/>
  <c r="P472" i="7"/>
  <c r="O472" i="7"/>
  <c r="N472" i="7"/>
  <c r="M472" i="7"/>
  <c r="L472" i="7"/>
  <c r="K472" i="7"/>
  <c r="J472" i="7"/>
  <c r="I472" i="7"/>
  <c r="H472" i="7"/>
  <c r="G472" i="7"/>
  <c r="F472" i="7"/>
  <c r="E472" i="7"/>
  <c r="D472" i="7"/>
  <c r="AA471" i="7"/>
  <c r="Z471" i="7"/>
  <c r="Y471" i="7"/>
  <c r="X471" i="7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D471" i="7"/>
  <c r="AA470" i="7"/>
  <c r="Z470" i="7"/>
  <c r="Y470" i="7"/>
  <c r="X470" i="7"/>
  <c r="W470" i="7"/>
  <c r="V470" i="7"/>
  <c r="U470" i="7"/>
  <c r="T470" i="7"/>
  <c r="S470" i="7"/>
  <c r="R470" i="7"/>
  <c r="Q470" i="7"/>
  <c r="P470" i="7"/>
  <c r="O470" i="7"/>
  <c r="N470" i="7"/>
  <c r="M470" i="7"/>
  <c r="L470" i="7"/>
  <c r="K470" i="7"/>
  <c r="J470" i="7"/>
  <c r="I470" i="7"/>
  <c r="H470" i="7"/>
  <c r="G470" i="7"/>
  <c r="F470" i="7"/>
  <c r="E470" i="7"/>
  <c r="D470" i="7"/>
  <c r="AA469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D469" i="7"/>
  <c r="H483" i="7" l="1"/>
  <c r="H485" i="7" s="1"/>
  <c r="Q483" i="7"/>
  <c r="Q485" i="7" s="1"/>
  <c r="K483" i="7"/>
  <c r="K485" i="7" s="1"/>
  <c r="T483" i="7"/>
  <c r="T485" i="7" s="1"/>
  <c r="AA483" i="7"/>
  <c r="AA485" i="7" s="1"/>
  <c r="R483" i="7"/>
  <c r="R485" i="7" s="1"/>
  <c r="I483" i="7"/>
  <c r="I485" i="7" s="1"/>
  <c r="Y483" i="7"/>
  <c r="Y485" i="7" s="1"/>
  <c r="W483" i="7"/>
  <c r="W485" i="7" s="1"/>
  <c r="X483" i="7"/>
  <c r="X485" i="7" s="1"/>
  <c r="O483" i="7"/>
  <c r="O485" i="7" s="1"/>
  <c r="V483" i="7"/>
  <c r="V485" i="7" s="1"/>
  <c r="F483" i="7"/>
  <c r="F485" i="7" s="1"/>
  <c r="G483" i="7"/>
  <c r="G485" i="7" s="1"/>
  <c r="M483" i="7"/>
  <c r="M485" i="7" s="1"/>
  <c r="E483" i="7"/>
  <c r="E485" i="7" s="1"/>
  <c r="D483" i="7"/>
  <c r="D485" i="7" s="1"/>
  <c r="U483" i="7"/>
  <c r="U485" i="7" s="1"/>
  <c r="L483" i="7"/>
  <c r="L485" i="7" s="1"/>
  <c r="S483" i="7"/>
  <c r="S485" i="7" s="1"/>
  <c r="Z483" i="7"/>
  <c r="Z485" i="7" s="1"/>
  <c r="J483" i="7"/>
  <c r="J485" i="7" s="1"/>
  <c r="P483" i="7"/>
  <c r="P485" i="7" s="1"/>
  <c r="N483" i="7"/>
  <c r="N485" i="7" s="1"/>
  <c r="C267" i="4"/>
  <c r="C267" i="15"/>
  <c r="C267" i="3"/>
  <c r="C267" i="10"/>
  <c r="C267" i="5"/>
  <c r="C267" i="9"/>
  <c r="C267" i="14"/>
  <c r="C267" i="11"/>
  <c r="C267" i="12"/>
  <c r="C267" i="13"/>
  <c r="C267" i="2"/>
  <c r="D268" i="8"/>
  <c r="C267" i="8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P8" i="4"/>
  <c r="O8" i="4"/>
  <c r="N8" i="4"/>
  <c r="M8" i="4"/>
  <c r="L8" i="4"/>
  <c r="K8" i="4"/>
  <c r="J8" i="4"/>
  <c r="I8" i="4"/>
  <c r="H8" i="4"/>
  <c r="G8" i="4"/>
  <c r="F8" i="4"/>
  <c r="E8" i="4"/>
  <c r="D8" i="4"/>
  <c r="P7" i="4"/>
  <c r="O7" i="4"/>
  <c r="N7" i="4"/>
  <c r="M7" i="4"/>
  <c r="L7" i="4"/>
  <c r="K7" i="4"/>
  <c r="J7" i="4"/>
  <c r="I7" i="4"/>
  <c r="H7" i="4"/>
  <c r="G7" i="4"/>
  <c r="F7" i="4"/>
  <c r="E7" i="4"/>
  <c r="D7" i="4"/>
  <c r="P6" i="4"/>
  <c r="O6" i="4"/>
  <c r="N6" i="4"/>
  <c r="M6" i="4"/>
  <c r="L6" i="4"/>
  <c r="K6" i="4"/>
  <c r="J6" i="4"/>
  <c r="I6" i="4"/>
  <c r="H6" i="4"/>
  <c r="G6" i="4"/>
  <c r="F6" i="4"/>
  <c r="E6" i="4"/>
  <c r="D6" i="4"/>
  <c r="P5" i="4"/>
  <c r="O5" i="4"/>
  <c r="N5" i="4"/>
  <c r="M5" i="4"/>
  <c r="L5" i="4"/>
  <c r="K5" i="4"/>
  <c r="J5" i="4"/>
  <c r="I5" i="4"/>
  <c r="H5" i="4"/>
  <c r="G5" i="4"/>
  <c r="F5" i="4"/>
  <c r="E5" i="4"/>
  <c r="D5" i="4"/>
  <c r="P4" i="4"/>
  <c r="O4" i="4"/>
  <c r="N4" i="4"/>
  <c r="M4" i="4"/>
  <c r="L4" i="4"/>
  <c r="K4" i="4"/>
  <c r="J4" i="4"/>
  <c r="I4" i="4"/>
  <c r="H4" i="4"/>
  <c r="G4" i="4"/>
  <c r="F4" i="4"/>
  <c r="E4" i="4"/>
  <c r="D4" i="4"/>
  <c r="P3" i="4"/>
  <c r="O3" i="4"/>
  <c r="N3" i="4"/>
  <c r="M3" i="4"/>
  <c r="L3" i="4"/>
  <c r="K3" i="4"/>
  <c r="J3" i="4"/>
  <c r="I3" i="4"/>
  <c r="H3" i="4"/>
  <c r="G3" i="4"/>
  <c r="F3" i="4"/>
  <c r="E3" i="4"/>
  <c r="D3" i="4"/>
  <c r="P2" i="4"/>
  <c r="O2" i="4"/>
  <c r="N2" i="4"/>
  <c r="M2" i="4"/>
  <c r="L2" i="4"/>
  <c r="K2" i="4"/>
  <c r="J2" i="4"/>
  <c r="I2" i="4"/>
  <c r="H2" i="4"/>
  <c r="G2" i="4"/>
  <c r="F2" i="4"/>
  <c r="E2" i="4"/>
  <c r="D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P265" i="15"/>
  <c r="O265" i="15"/>
  <c r="N265" i="15"/>
  <c r="M265" i="15"/>
  <c r="L265" i="15"/>
  <c r="K265" i="15"/>
  <c r="J265" i="15"/>
  <c r="I265" i="15"/>
  <c r="H265" i="15"/>
  <c r="G265" i="15"/>
  <c r="F265" i="15"/>
  <c r="E265" i="15"/>
  <c r="D265" i="15"/>
  <c r="P264" i="15"/>
  <c r="O264" i="15"/>
  <c r="N264" i="15"/>
  <c r="M264" i="15"/>
  <c r="L264" i="15"/>
  <c r="K264" i="15"/>
  <c r="J264" i="15"/>
  <c r="I264" i="15"/>
  <c r="H264" i="15"/>
  <c r="G264" i="15"/>
  <c r="F264" i="15"/>
  <c r="E264" i="15"/>
  <c r="D264" i="15"/>
  <c r="P263" i="15"/>
  <c r="O263" i="15"/>
  <c r="N263" i="15"/>
  <c r="M263" i="15"/>
  <c r="L263" i="15"/>
  <c r="K263" i="15"/>
  <c r="J263" i="15"/>
  <c r="I263" i="15"/>
  <c r="H263" i="15"/>
  <c r="G263" i="15"/>
  <c r="F263" i="15"/>
  <c r="E263" i="15"/>
  <c r="D263" i="15"/>
  <c r="P262" i="15"/>
  <c r="O262" i="15"/>
  <c r="N262" i="15"/>
  <c r="M262" i="15"/>
  <c r="L262" i="15"/>
  <c r="K262" i="15"/>
  <c r="J262" i="15"/>
  <c r="I262" i="15"/>
  <c r="H262" i="15"/>
  <c r="G262" i="15"/>
  <c r="F262" i="15"/>
  <c r="E262" i="15"/>
  <c r="D262" i="15"/>
  <c r="P261" i="15"/>
  <c r="O261" i="15"/>
  <c r="N261" i="15"/>
  <c r="M261" i="15"/>
  <c r="L261" i="15"/>
  <c r="K261" i="15"/>
  <c r="J261" i="15"/>
  <c r="I261" i="15"/>
  <c r="H261" i="15"/>
  <c r="G261" i="15"/>
  <c r="F261" i="15"/>
  <c r="E261" i="15"/>
  <c r="D261" i="15"/>
  <c r="P260" i="15"/>
  <c r="O260" i="15"/>
  <c r="N260" i="15"/>
  <c r="M260" i="15"/>
  <c r="L260" i="15"/>
  <c r="K260" i="15"/>
  <c r="J260" i="15"/>
  <c r="I260" i="15"/>
  <c r="H260" i="15"/>
  <c r="G260" i="15"/>
  <c r="F260" i="15"/>
  <c r="E260" i="15"/>
  <c r="D260" i="15"/>
  <c r="P259" i="15"/>
  <c r="O259" i="15"/>
  <c r="N259" i="15"/>
  <c r="M259" i="15"/>
  <c r="L259" i="15"/>
  <c r="K259" i="15"/>
  <c r="J259" i="15"/>
  <c r="I259" i="15"/>
  <c r="H259" i="15"/>
  <c r="G259" i="15"/>
  <c r="F259" i="15"/>
  <c r="E259" i="15"/>
  <c r="D259" i="15"/>
  <c r="P258" i="15"/>
  <c r="O258" i="15"/>
  <c r="N258" i="15"/>
  <c r="M258" i="15"/>
  <c r="L258" i="15"/>
  <c r="K258" i="15"/>
  <c r="J258" i="15"/>
  <c r="I258" i="15"/>
  <c r="H258" i="15"/>
  <c r="G258" i="15"/>
  <c r="F258" i="15"/>
  <c r="E258" i="15"/>
  <c r="D258" i="15"/>
  <c r="P257" i="15"/>
  <c r="O257" i="15"/>
  <c r="N257" i="15"/>
  <c r="M257" i="15"/>
  <c r="L257" i="15"/>
  <c r="K257" i="15"/>
  <c r="J257" i="15"/>
  <c r="I257" i="15"/>
  <c r="H257" i="15"/>
  <c r="G257" i="15"/>
  <c r="F257" i="15"/>
  <c r="E257" i="15"/>
  <c r="D257" i="15"/>
  <c r="P256" i="15"/>
  <c r="O256" i="15"/>
  <c r="N256" i="15"/>
  <c r="M256" i="15"/>
  <c r="L256" i="15"/>
  <c r="K256" i="15"/>
  <c r="J256" i="15"/>
  <c r="I256" i="15"/>
  <c r="H256" i="15"/>
  <c r="G256" i="15"/>
  <c r="F256" i="15"/>
  <c r="E256" i="15"/>
  <c r="D256" i="15"/>
  <c r="P255" i="15"/>
  <c r="O255" i="15"/>
  <c r="N255" i="15"/>
  <c r="M255" i="15"/>
  <c r="L255" i="15"/>
  <c r="K255" i="15"/>
  <c r="J255" i="15"/>
  <c r="I255" i="15"/>
  <c r="H255" i="15"/>
  <c r="G255" i="15"/>
  <c r="F255" i="15"/>
  <c r="E255" i="15"/>
  <c r="D255" i="15"/>
  <c r="P254" i="15"/>
  <c r="O254" i="15"/>
  <c r="N254" i="15"/>
  <c r="M254" i="15"/>
  <c r="L254" i="15"/>
  <c r="K254" i="15"/>
  <c r="J254" i="15"/>
  <c r="I254" i="15"/>
  <c r="H254" i="15"/>
  <c r="G254" i="15"/>
  <c r="F254" i="15"/>
  <c r="E254" i="15"/>
  <c r="D254" i="15"/>
  <c r="P253" i="15"/>
  <c r="O253" i="15"/>
  <c r="N253" i="15"/>
  <c r="M253" i="15"/>
  <c r="L253" i="15"/>
  <c r="K253" i="15"/>
  <c r="J253" i="15"/>
  <c r="I253" i="15"/>
  <c r="H253" i="15"/>
  <c r="G253" i="15"/>
  <c r="F253" i="15"/>
  <c r="E253" i="15"/>
  <c r="D253" i="15"/>
  <c r="P252" i="15"/>
  <c r="O252" i="15"/>
  <c r="N252" i="15"/>
  <c r="M252" i="15"/>
  <c r="L252" i="15"/>
  <c r="K252" i="15"/>
  <c r="J252" i="15"/>
  <c r="I252" i="15"/>
  <c r="H252" i="15"/>
  <c r="G252" i="15"/>
  <c r="F252" i="15"/>
  <c r="E252" i="15"/>
  <c r="D252" i="15"/>
  <c r="P251" i="15"/>
  <c r="O251" i="15"/>
  <c r="N251" i="15"/>
  <c r="M251" i="15"/>
  <c r="L251" i="15"/>
  <c r="K251" i="15"/>
  <c r="J251" i="15"/>
  <c r="I251" i="15"/>
  <c r="H251" i="15"/>
  <c r="G251" i="15"/>
  <c r="F251" i="15"/>
  <c r="E251" i="15"/>
  <c r="D251" i="15"/>
  <c r="P250" i="15"/>
  <c r="O250" i="15"/>
  <c r="N250" i="15"/>
  <c r="M250" i="15"/>
  <c r="L250" i="15"/>
  <c r="K250" i="15"/>
  <c r="J250" i="15"/>
  <c r="I250" i="15"/>
  <c r="H250" i="15"/>
  <c r="G250" i="15"/>
  <c r="F250" i="15"/>
  <c r="E250" i="15"/>
  <c r="D250" i="15"/>
  <c r="P249" i="15"/>
  <c r="O249" i="15"/>
  <c r="N249" i="15"/>
  <c r="M249" i="15"/>
  <c r="L249" i="15"/>
  <c r="K249" i="15"/>
  <c r="J249" i="15"/>
  <c r="I249" i="15"/>
  <c r="H249" i="15"/>
  <c r="G249" i="15"/>
  <c r="F249" i="15"/>
  <c r="E249" i="15"/>
  <c r="D249" i="15"/>
  <c r="P248" i="15"/>
  <c r="O248" i="15"/>
  <c r="N248" i="15"/>
  <c r="M248" i="15"/>
  <c r="L248" i="15"/>
  <c r="K248" i="15"/>
  <c r="J248" i="15"/>
  <c r="I248" i="15"/>
  <c r="H248" i="15"/>
  <c r="G248" i="15"/>
  <c r="F248" i="15"/>
  <c r="E248" i="15"/>
  <c r="D248" i="15"/>
  <c r="P247" i="15"/>
  <c r="O247" i="15"/>
  <c r="N247" i="15"/>
  <c r="M247" i="15"/>
  <c r="L247" i="15"/>
  <c r="K247" i="15"/>
  <c r="J247" i="15"/>
  <c r="I247" i="15"/>
  <c r="H247" i="15"/>
  <c r="G247" i="15"/>
  <c r="F247" i="15"/>
  <c r="E247" i="15"/>
  <c r="D247" i="15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P265" i="10"/>
  <c r="O265" i="10"/>
  <c r="N265" i="10"/>
  <c r="M265" i="10"/>
  <c r="L265" i="10"/>
  <c r="K265" i="10"/>
  <c r="J265" i="10"/>
  <c r="I265" i="10"/>
  <c r="H265" i="10"/>
  <c r="G265" i="10"/>
  <c r="F265" i="10"/>
  <c r="E265" i="10"/>
  <c r="D265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P263" i="10"/>
  <c r="O263" i="10"/>
  <c r="N263" i="10"/>
  <c r="M263" i="10"/>
  <c r="L263" i="10"/>
  <c r="K263" i="10"/>
  <c r="J263" i="10"/>
  <c r="I263" i="10"/>
  <c r="H263" i="10"/>
  <c r="G263" i="10"/>
  <c r="F263" i="10"/>
  <c r="E263" i="10"/>
  <c r="D263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D261" i="10"/>
  <c r="P260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P259" i="10"/>
  <c r="O259" i="10"/>
  <c r="N259" i="10"/>
  <c r="M259" i="10"/>
  <c r="L259" i="10"/>
  <c r="K259" i="10"/>
  <c r="J259" i="10"/>
  <c r="I259" i="10"/>
  <c r="H259" i="10"/>
  <c r="G259" i="10"/>
  <c r="F259" i="10"/>
  <c r="E259" i="10"/>
  <c r="D259" i="10"/>
  <c r="P258" i="10"/>
  <c r="O258" i="10"/>
  <c r="N258" i="10"/>
  <c r="M258" i="10"/>
  <c r="L258" i="10"/>
  <c r="K258" i="10"/>
  <c r="J258" i="10"/>
  <c r="I258" i="10"/>
  <c r="H258" i="10"/>
  <c r="G258" i="10"/>
  <c r="F258" i="10"/>
  <c r="E258" i="10"/>
  <c r="D258" i="10"/>
  <c r="P257" i="10"/>
  <c r="O257" i="10"/>
  <c r="N257" i="10"/>
  <c r="M257" i="10"/>
  <c r="L257" i="10"/>
  <c r="K257" i="10"/>
  <c r="J257" i="10"/>
  <c r="I257" i="10"/>
  <c r="H257" i="10"/>
  <c r="G257" i="10"/>
  <c r="F257" i="10"/>
  <c r="E257" i="10"/>
  <c r="D257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D256" i="10"/>
  <c r="P255" i="10"/>
  <c r="O255" i="10"/>
  <c r="N255" i="10"/>
  <c r="M255" i="10"/>
  <c r="L255" i="10"/>
  <c r="K255" i="10"/>
  <c r="J255" i="10"/>
  <c r="I255" i="10"/>
  <c r="H255" i="10"/>
  <c r="G255" i="10"/>
  <c r="F255" i="10"/>
  <c r="E255" i="10"/>
  <c r="D255" i="10"/>
  <c r="P254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D252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D251" i="10"/>
  <c r="P250" i="10"/>
  <c r="O250" i="10"/>
  <c r="N250" i="10"/>
  <c r="M250" i="10"/>
  <c r="L250" i="10"/>
  <c r="K250" i="10"/>
  <c r="J250" i="10"/>
  <c r="I250" i="10"/>
  <c r="H250" i="10"/>
  <c r="G250" i="10"/>
  <c r="F250" i="10"/>
  <c r="E250" i="10"/>
  <c r="D250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D249" i="10"/>
  <c r="P248" i="10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D247" i="10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P265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P262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P260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P259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P249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P248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P247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D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D264" i="14"/>
  <c r="P263" i="14"/>
  <c r="O263" i="14"/>
  <c r="N263" i="14"/>
  <c r="M263" i="14"/>
  <c r="L263" i="14"/>
  <c r="K263" i="14"/>
  <c r="J263" i="14"/>
  <c r="I263" i="14"/>
  <c r="H263" i="14"/>
  <c r="G263" i="14"/>
  <c r="F263" i="14"/>
  <c r="E263" i="14"/>
  <c r="D263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D262" i="14"/>
  <c r="P261" i="14"/>
  <c r="O261" i="14"/>
  <c r="N261" i="14"/>
  <c r="M261" i="14"/>
  <c r="L261" i="14"/>
  <c r="K261" i="14"/>
  <c r="J261" i="14"/>
  <c r="I261" i="14"/>
  <c r="H261" i="14"/>
  <c r="G261" i="14"/>
  <c r="F261" i="14"/>
  <c r="E261" i="14"/>
  <c r="D261" i="14"/>
  <c r="P260" i="14"/>
  <c r="O260" i="14"/>
  <c r="N260" i="14"/>
  <c r="M260" i="14"/>
  <c r="L260" i="14"/>
  <c r="K260" i="14"/>
  <c r="J260" i="14"/>
  <c r="I260" i="14"/>
  <c r="H260" i="14"/>
  <c r="G260" i="14"/>
  <c r="F260" i="14"/>
  <c r="E260" i="14"/>
  <c r="D260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D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D258" i="14"/>
  <c r="P257" i="14"/>
  <c r="O257" i="14"/>
  <c r="N257" i="14"/>
  <c r="M257" i="14"/>
  <c r="L257" i="14"/>
  <c r="K257" i="14"/>
  <c r="J257" i="14"/>
  <c r="I257" i="14"/>
  <c r="H257" i="14"/>
  <c r="G257" i="14"/>
  <c r="F257" i="14"/>
  <c r="E257" i="14"/>
  <c r="D257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D256" i="14"/>
  <c r="P255" i="14"/>
  <c r="O255" i="14"/>
  <c r="N255" i="14"/>
  <c r="M255" i="14"/>
  <c r="L255" i="14"/>
  <c r="K255" i="14"/>
  <c r="J255" i="14"/>
  <c r="I255" i="14"/>
  <c r="H255" i="14"/>
  <c r="G255" i="14"/>
  <c r="F255" i="14"/>
  <c r="E255" i="14"/>
  <c r="D255" i="14"/>
  <c r="P254" i="14"/>
  <c r="O254" i="14"/>
  <c r="N254" i="14"/>
  <c r="M254" i="14"/>
  <c r="L254" i="14"/>
  <c r="K254" i="14"/>
  <c r="J254" i="14"/>
  <c r="I254" i="14"/>
  <c r="H254" i="14"/>
  <c r="G254" i="14"/>
  <c r="F254" i="14"/>
  <c r="E254" i="14"/>
  <c r="D254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D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D252" i="14"/>
  <c r="P251" i="14"/>
  <c r="O251" i="14"/>
  <c r="N251" i="14"/>
  <c r="M251" i="14"/>
  <c r="L251" i="14"/>
  <c r="K251" i="14"/>
  <c r="J251" i="14"/>
  <c r="I251" i="14"/>
  <c r="H251" i="14"/>
  <c r="G251" i="14"/>
  <c r="F251" i="14"/>
  <c r="E251" i="14"/>
  <c r="D251" i="14"/>
  <c r="P250" i="14"/>
  <c r="O250" i="14"/>
  <c r="N250" i="14"/>
  <c r="M250" i="14"/>
  <c r="L250" i="14"/>
  <c r="K250" i="14"/>
  <c r="J250" i="14"/>
  <c r="I250" i="14"/>
  <c r="H250" i="14"/>
  <c r="G250" i="14"/>
  <c r="F250" i="14"/>
  <c r="E250" i="14"/>
  <c r="D250" i="14"/>
  <c r="P249" i="14"/>
  <c r="O249" i="14"/>
  <c r="N249" i="14"/>
  <c r="M249" i="14"/>
  <c r="L249" i="14"/>
  <c r="K249" i="14"/>
  <c r="J249" i="14"/>
  <c r="I249" i="14"/>
  <c r="H249" i="14"/>
  <c r="G249" i="14"/>
  <c r="F249" i="14"/>
  <c r="E249" i="14"/>
  <c r="D249" i="14"/>
  <c r="P248" i="14"/>
  <c r="O248" i="14"/>
  <c r="N248" i="14"/>
  <c r="M248" i="14"/>
  <c r="L248" i="14"/>
  <c r="K248" i="14"/>
  <c r="J248" i="14"/>
  <c r="I248" i="14"/>
  <c r="H248" i="14"/>
  <c r="G248" i="14"/>
  <c r="F248" i="14"/>
  <c r="E248" i="14"/>
  <c r="D248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P265" i="12"/>
  <c r="O265" i="12"/>
  <c r="F20" i="16" s="1"/>
  <c r="N265" i="12"/>
  <c r="G20" i="16" s="1"/>
  <c r="M265" i="12"/>
  <c r="L265" i="12"/>
  <c r="H20" i="16" s="1"/>
  <c r="K265" i="12"/>
  <c r="J265" i="12"/>
  <c r="I265" i="12"/>
  <c r="H265" i="12"/>
  <c r="E20" i="16" s="1"/>
  <c r="G265" i="12"/>
  <c r="C20" i="16" s="1"/>
  <c r="F265" i="12"/>
  <c r="D20" i="16" s="1"/>
  <c r="E265" i="12"/>
  <c r="D265" i="12"/>
  <c r="B20" i="16" s="1"/>
  <c r="P264" i="12"/>
  <c r="O264" i="12"/>
  <c r="N264" i="12"/>
  <c r="M264" i="12"/>
  <c r="L264" i="12"/>
  <c r="K264" i="12"/>
  <c r="J264" i="12"/>
  <c r="I264" i="12"/>
  <c r="H264" i="12"/>
  <c r="G264" i="12"/>
  <c r="F264" i="12"/>
  <c r="E264" i="12"/>
  <c r="D264" i="12"/>
  <c r="P263" i="12"/>
  <c r="O263" i="12"/>
  <c r="N263" i="12"/>
  <c r="M263" i="12"/>
  <c r="L263" i="12"/>
  <c r="K263" i="12"/>
  <c r="J263" i="12"/>
  <c r="I263" i="12"/>
  <c r="H263" i="12"/>
  <c r="G263" i="12"/>
  <c r="F263" i="12"/>
  <c r="E263" i="12"/>
  <c r="D263" i="12"/>
  <c r="P262" i="12"/>
  <c r="O262" i="12"/>
  <c r="N262" i="12"/>
  <c r="M262" i="12"/>
  <c r="L262" i="12"/>
  <c r="K262" i="12"/>
  <c r="J262" i="12"/>
  <c r="I262" i="12"/>
  <c r="H262" i="12"/>
  <c r="G262" i="12"/>
  <c r="F262" i="12"/>
  <c r="E262" i="12"/>
  <c r="D262" i="12"/>
  <c r="P261" i="12"/>
  <c r="O261" i="12"/>
  <c r="N261" i="12"/>
  <c r="M261" i="12"/>
  <c r="L261" i="12"/>
  <c r="K261" i="12"/>
  <c r="J261" i="12"/>
  <c r="I261" i="12"/>
  <c r="H261" i="12"/>
  <c r="G261" i="12"/>
  <c r="F261" i="12"/>
  <c r="E261" i="12"/>
  <c r="D261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P259" i="12"/>
  <c r="O259" i="12"/>
  <c r="N259" i="12"/>
  <c r="M259" i="12"/>
  <c r="L259" i="12"/>
  <c r="K259" i="12"/>
  <c r="J259" i="12"/>
  <c r="I259" i="12"/>
  <c r="H259" i="12"/>
  <c r="G259" i="12"/>
  <c r="F259" i="12"/>
  <c r="E259" i="12"/>
  <c r="D259" i="12"/>
  <c r="P258" i="12"/>
  <c r="O258" i="12"/>
  <c r="N258" i="12"/>
  <c r="M258" i="12"/>
  <c r="L258" i="12"/>
  <c r="K258" i="12"/>
  <c r="J258" i="12"/>
  <c r="I258" i="12"/>
  <c r="H258" i="12"/>
  <c r="G258" i="12"/>
  <c r="F258" i="12"/>
  <c r="E258" i="12"/>
  <c r="D258" i="12"/>
  <c r="P257" i="12"/>
  <c r="O257" i="12"/>
  <c r="N257" i="12"/>
  <c r="M257" i="12"/>
  <c r="L257" i="12"/>
  <c r="K257" i="12"/>
  <c r="J257" i="12"/>
  <c r="I257" i="12"/>
  <c r="H257" i="12"/>
  <c r="G257" i="12"/>
  <c r="F257" i="12"/>
  <c r="E257" i="12"/>
  <c r="D257" i="12"/>
  <c r="P256" i="12"/>
  <c r="O256" i="12"/>
  <c r="N256" i="12"/>
  <c r="M256" i="12"/>
  <c r="L256" i="12"/>
  <c r="K256" i="12"/>
  <c r="J256" i="12"/>
  <c r="I256" i="12"/>
  <c r="H256" i="12"/>
  <c r="G256" i="12"/>
  <c r="F256" i="12"/>
  <c r="E256" i="12"/>
  <c r="D256" i="12"/>
  <c r="P255" i="12"/>
  <c r="O255" i="12"/>
  <c r="N255" i="12"/>
  <c r="M255" i="12"/>
  <c r="L255" i="12"/>
  <c r="K255" i="12"/>
  <c r="J255" i="12"/>
  <c r="I255" i="12"/>
  <c r="H255" i="12"/>
  <c r="G255" i="12"/>
  <c r="F255" i="12"/>
  <c r="E255" i="12"/>
  <c r="D255" i="12"/>
  <c r="P254" i="12"/>
  <c r="O254" i="12"/>
  <c r="N254" i="12"/>
  <c r="M254" i="12"/>
  <c r="L254" i="12"/>
  <c r="K254" i="12"/>
  <c r="J254" i="12"/>
  <c r="I254" i="12"/>
  <c r="H254" i="12"/>
  <c r="G254" i="12"/>
  <c r="F254" i="12"/>
  <c r="E254" i="12"/>
  <c r="D254" i="12"/>
  <c r="P253" i="12"/>
  <c r="O253" i="12"/>
  <c r="N253" i="12"/>
  <c r="M253" i="12"/>
  <c r="L253" i="12"/>
  <c r="K253" i="12"/>
  <c r="J253" i="12"/>
  <c r="I253" i="12"/>
  <c r="H253" i="12"/>
  <c r="G253" i="12"/>
  <c r="F253" i="12"/>
  <c r="E253" i="12"/>
  <c r="D253" i="12"/>
  <c r="P252" i="12"/>
  <c r="O252" i="12"/>
  <c r="N252" i="12"/>
  <c r="M252" i="12"/>
  <c r="L252" i="12"/>
  <c r="K252" i="12"/>
  <c r="J252" i="12"/>
  <c r="I252" i="12"/>
  <c r="H252" i="12"/>
  <c r="G252" i="12"/>
  <c r="F252" i="12"/>
  <c r="E252" i="12"/>
  <c r="D252" i="12"/>
  <c r="P251" i="12"/>
  <c r="O251" i="12"/>
  <c r="N251" i="12"/>
  <c r="M251" i="12"/>
  <c r="L251" i="12"/>
  <c r="K251" i="12"/>
  <c r="J251" i="12"/>
  <c r="I251" i="12"/>
  <c r="H251" i="12"/>
  <c r="G251" i="12"/>
  <c r="F251" i="12"/>
  <c r="E251" i="12"/>
  <c r="D251" i="12"/>
  <c r="P250" i="12"/>
  <c r="O250" i="12"/>
  <c r="N250" i="12"/>
  <c r="M250" i="12"/>
  <c r="L250" i="12"/>
  <c r="K250" i="12"/>
  <c r="J250" i="12"/>
  <c r="I250" i="12"/>
  <c r="H250" i="12"/>
  <c r="G250" i="12"/>
  <c r="F250" i="12"/>
  <c r="E250" i="12"/>
  <c r="D250" i="12"/>
  <c r="P249" i="12"/>
  <c r="O249" i="12"/>
  <c r="N249" i="12"/>
  <c r="M249" i="12"/>
  <c r="L249" i="12"/>
  <c r="K249" i="12"/>
  <c r="J249" i="12"/>
  <c r="I249" i="12"/>
  <c r="H249" i="12"/>
  <c r="G249" i="12"/>
  <c r="F249" i="12"/>
  <c r="E249" i="12"/>
  <c r="D249" i="12"/>
  <c r="P248" i="12"/>
  <c r="O248" i="12"/>
  <c r="N248" i="12"/>
  <c r="M248" i="12"/>
  <c r="L248" i="12"/>
  <c r="K248" i="12"/>
  <c r="J248" i="12"/>
  <c r="I248" i="12"/>
  <c r="H248" i="12"/>
  <c r="G248" i="12"/>
  <c r="F248" i="12"/>
  <c r="E248" i="12"/>
  <c r="D248" i="12"/>
  <c r="P247" i="12"/>
  <c r="O247" i="12"/>
  <c r="N247" i="12"/>
  <c r="M247" i="12"/>
  <c r="L247" i="12"/>
  <c r="K247" i="12"/>
  <c r="J247" i="12"/>
  <c r="I247" i="12"/>
  <c r="H247" i="12"/>
  <c r="G247" i="12"/>
  <c r="F247" i="12"/>
  <c r="E247" i="12"/>
  <c r="D247" i="12"/>
  <c r="P265" i="13"/>
  <c r="O265" i="13"/>
  <c r="N265" i="13"/>
  <c r="M265" i="13"/>
  <c r="L265" i="13"/>
  <c r="K265" i="13"/>
  <c r="J265" i="13"/>
  <c r="I265" i="13"/>
  <c r="H265" i="13"/>
  <c r="G265" i="13"/>
  <c r="F265" i="13"/>
  <c r="E265" i="13"/>
  <c r="D265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P263" i="13"/>
  <c r="O263" i="13"/>
  <c r="N263" i="13"/>
  <c r="M263" i="13"/>
  <c r="L263" i="13"/>
  <c r="K263" i="13"/>
  <c r="J263" i="13"/>
  <c r="I263" i="13"/>
  <c r="H263" i="13"/>
  <c r="G263" i="13"/>
  <c r="F263" i="13"/>
  <c r="E263" i="13"/>
  <c r="D263" i="13"/>
  <c r="P262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P259" i="13"/>
  <c r="O259" i="13"/>
  <c r="N259" i="13"/>
  <c r="M259" i="13"/>
  <c r="L259" i="13"/>
  <c r="K259" i="13"/>
  <c r="J259" i="13"/>
  <c r="I259" i="13"/>
  <c r="H259" i="13"/>
  <c r="G259" i="13"/>
  <c r="F259" i="13"/>
  <c r="E259" i="13"/>
  <c r="D259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P257" i="13"/>
  <c r="O257" i="13"/>
  <c r="N257" i="13"/>
  <c r="M257" i="13"/>
  <c r="L257" i="13"/>
  <c r="K257" i="13"/>
  <c r="J257" i="13"/>
  <c r="I257" i="13"/>
  <c r="H257" i="13"/>
  <c r="G257" i="13"/>
  <c r="F257" i="13"/>
  <c r="E257" i="13"/>
  <c r="D257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D256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D255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D253" i="13"/>
  <c r="P252" i="13"/>
  <c r="O252" i="13"/>
  <c r="N252" i="13"/>
  <c r="M252" i="13"/>
  <c r="L252" i="13"/>
  <c r="K252" i="13"/>
  <c r="J252" i="13"/>
  <c r="I252" i="13"/>
  <c r="H252" i="13"/>
  <c r="G252" i="13"/>
  <c r="F252" i="13"/>
  <c r="E252" i="13"/>
  <c r="D252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P250" i="13"/>
  <c r="O250" i="13"/>
  <c r="N250" i="13"/>
  <c r="M250" i="13"/>
  <c r="L250" i="13"/>
  <c r="K250" i="13"/>
  <c r="J250" i="13"/>
  <c r="I250" i="13"/>
  <c r="H250" i="13"/>
  <c r="G250" i="13"/>
  <c r="F250" i="13"/>
  <c r="E250" i="13"/>
  <c r="D250" i="13"/>
  <c r="P249" i="13"/>
  <c r="O249" i="13"/>
  <c r="N249" i="13"/>
  <c r="M249" i="13"/>
  <c r="L249" i="13"/>
  <c r="K249" i="13"/>
  <c r="J249" i="13"/>
  <c r="I249" i="13"/>
  <c r="H249" i="13"/>
  <c r="G249" i="13"/>
  <c r="F249" i="13"/>
  <c r="E249" i="13"/>
  <c r="D249" i="13"/>
  <c r="P248" i="13"/>
  <c r="O248" i="13"/>
  <c r="N248" i="13"/>
  <c r="M248" i="13"/>
  <c r="L248" i="13"/>
  <c r="K248" i="13"/>
  <c r="J248" i="13"/>
  <c r="I248" i="13"/>
  <c r="H248" i="13"/>
  <c r="G248" i="13"/>
  <c r="F248" i="13"/>
  <c r="E248" i="13"/>
  <c r="D248" i="13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Q265" i="2"/>
  <c r="P265" i="2"/>
  <c r="O265" i="2"/>
  <c r="N265" i="2"/>
  <c r="M265" i="2"/>
  <c r="L265" i="2"/>
  <c r="K265" i="2"/>
  <c r="J265" i="2"/>
  <c r="I265" i="2"/>
  <c r="H265" i="2"/>
  <c r="G265" i="2"/>
  <c r="E265" i="2"/>
  <c r="D265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P317" i="2" s="1"/>
  <c r="E264" i="2"/>
  <c r="D264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P316" i="2" s="1"/>
  <c r="E263" i="2"/>
  <c r="D263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P315" i="2" s="1"/>
  <c r="E262" i="2"/>
  <c r="D262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P314" i="2" s="1"/>
  <c r="E261" i="2"/>
  <c r="D261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P313" i="2" s="1"/>
  <c r="E260" i="2"/>
  <c r="D260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P312" i="2" s="1"/>
  <c r="E259" i="2"/>
  <c r="D259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P311" i="2" s="1"/>
  <c r="E258" i="2"/>
  <c r="D258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P310" i="2" s="1"/>
  <c r="E257" i="2"/>
  <c r="D257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P309" i="2" s="1"/>
  <c r="E256" i="2"/>
  <c r="D256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P308" i="2" s="1"/>
  <c r="E255" i="2"/>
  <c r="D255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P307" i="2" s="1"/>
  <c r="E254" i="2"/>
  <c r="D254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P306" i="2" s="1"/>
  <c r="E253" i="2"/>
  <c r="D253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P305" i="2" s="1"/>
  <c r="E252" i="2"/>
  <c r="D252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P304" i="2" s="1"/>
  <c r="E251" i="2"/>
  <c r="D251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P303" i="2" s="1"/>
  <c r="E250" i="2"/>
  <c r="D250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P302" i="2" s="1"/>
  <c r="E249" i="2"/>
  <c r="D249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P301" i="2" s="1"/>
  <c r="E248" i="2"/>
  <c r="D248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P300" i="2" s="1"/>
  <c r="E247" i="2"/>
  <c r="D247" i="2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241" i="2"/>
  <c r="A240" i="2"/>
  <c r="A239" i="2"/>
  <c r="A238" i="2"/>
  <c r="A237" i="2"/>
  <c r="A236" i="2"/>
  <c r="A235" i="2"/>
  <c r="A234" i="2"/>
  <c r="A233" i="2"/>
  <c r="A232" i="2"/>
  <c r="A231" i="2"/>
  <c r="A230" i="2"/>
  <c r="Q229" i="15"/>
  <c r="Q228" i="15"/>
  <c r="Q227" i="15"/>
  <c r="Q226" i="15"/>
  <c r="Q225" i="15"/>
  <c r="Q224" i="15"/>
  <c r="Q223" i="15"/>
  <c r="Q222" i="15"/>
  <c r="Q221" i="15"/>
  <c r="Q220" i="15"/>
  <c r="Q219" i="15"/>
  <c r="Q218" i="15"/>
  <c r="Q229" i="3"/>
  <c r="Q228" i="3"/>
  <c r="Q227" i="3"/>
  <c r="Q226" i="3"/>
  <c r="Q225" i="3"/>
  <c r="Q224" i="3"/>
  <c r="Q223" i="3"/>
  <c r="Q222" i="3"/>
  <c r="Q221" i="3"/>
  <c r="Q220" i="3"/>
  <c r="Q219" i="3"/>
  <c r="Q218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" i="3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29" i="9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228" i="9"/>
  <c r="Q227" i="9"/>
  <c r="Q226" i="9"/>
  <c r="Q225" i="9"/>
  <c r="Q224" i="9"/>
  <c r="Q223" i="9"/>
  <c r="Q222" i="9"/>
  <c r="Q221" i="9"/>
  <c r="Q220" i="9"/>
  <c r="Q219" i="9"/>
  <c r="Q218" i="9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29" i="11"/>
  <c r="Q228" i="11"/>
  <c r="Q227" i="11"/>
  <c r="Q226" i="11"/>
  <c r="Q225" i="11"/>
  <c r="Q224" i="11"/>
  <c r="Q223" i="11"/>
  <c r="Q222" i="11"/>
  <c r="Q221" i="11"/>
  <c r="Q220" i="11"/>
  <c r="Q219" i="11"/>
  <c r="Q218" i="11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8" i="13"/>
  <c r="Q219" i="13"/>
  <c r="Q220" i="13"/>
  <c r="Q221" i="13"/>
  <c r="Q222" i="13"/>
  <c r="Q223" i="13"/>
  <c r="Q224" i="13"/>
  <c r="Q225" i="13"/>
  <c r="Q226" i="13"/>
  <c r="Q227" i="13"/>
  <c r="Q228" i="13"/>
  <c r="Q229" i="13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Q229" i="8"/>
  <c r="Q228" i="8"/>
  <c r="Q227" i="8"/>
  <c r="Q226" i="8"/>
  <c r="Q225" i="8"/>
  <c r="Q224" i="8"/>
  <c r="Q223" i="8"/>
  <c r="Q222" i="8"/>
  <c r="Q221" i="8"/>
  <c r="Q220" i="8"/>
  <c r="Q219" i="8"/>
  <c r="Q218" i="8"/>
  <c r="Q262" i="3" l="1"/>
  <c r="Q254" i="3"/>
  <c r="Q248" i="3"/>
  <c r="Q265" i="12"/>
  <c r="Q260" i="3"/>
  <c r="Q265" i="15"/>
  <c r="I20" i="16"/>
  <c r="J20" i="16" s="1"/>
  <c r="T265" i="2"/>
  <c r="T264" i="2"/>
  <c r="Q264" i="3"/>
  <c r="Q258" i="3"/>
  <c r="Q256" i="3"/>
  <c r="Q252" i="3"/>
  <c r="Q250" i="3"/>
  <c r="Q263" i="3"/>
  <c r="Q261" i="3"/>
  <c r="Q259" i="3"/>
  <c r="Q257" i="3"/>
  <c r="Q255" i="3"/>
  <c r="Q253" i="3"/>
  <c r="Q251" i="3"/>
  <c r="Q249" i="3"/>
  <c r="Q247" i="3"/>
  <c r="Q265" i="3"/>
  <c r="Q265" i="10"/>
  <c r="Q250" i="5"/>
  <c r="Q254" i="5"/>
  <c r="Q258" i="5"/>
  <c r="Q262" i="5"/>
  <c r="Q264" i="5"/>
  <c r="Q248" i="5"/>
  <c r="Q252" i="5"/>
  <c r="Q256" i="5"/>
  <c r="Q260" i="5"/>
  <c r="Q247" i="5"/>
  <c r="Q249" i="5"/>
  <c r="Q251" i="5"/>
  <c r="Q253" i="5"/>
  <c r="Q255" i="5"/>
  <c r="Q257" i="5"/>
  <c r="Q259" i="5"/>
  <c r="Q261" i="5"/>
  <c r="Q263" i="5"/>
  <c r="Q265" i="5"/>
  <c r="Q265" i="9"/>
  <c r="Q265" i="14"/>
  <c r="Q265" i="11"/>
  <c r="Q265" i="13"/>
  <c r="Q64" i="4"/>
  <c r="Q72" i="4"/>
  <c r="J253" i="4"/>
  <c r="Q76" i="4"/>
  <c r="Q80" i="4"/>
  <c r="Q88" i="4"/>
  <c r="Q92" i="4"/>
  <c r="Q96" i="4"/>
  <c r="N255" i="4"/>
  <c r="Q104" i="4"/>
  <c r="Q108" i="4"/>
  <c r="Q112" i="4"/>
  <c r="Q120" i="4"/>
  <c r="Q124" i="4"/>
  <c r="Q128" i="4"/>
  <c r="Q136" i="4"/>
  <c r="Q140" i="4"/>
  <c r="Q144" i="4"/>
  <c r="F259" i="4"/>
  <c r="Q152" i="4"/>
  <c r="Q156" i="4"/>
  <c r="F261" i="4"/>
  <c r="J261" i="4"/>
  <c r="N261" i="4"/>
  <c r="Q172" i="4"/>
  <c r="Q176" i="4"/>
  <c r="Q180" i="4"/>
  <c r="F262" i="4"/>
  <c r="J262" i="4"/>
  <c r="N262" i="4"/>
  <c r="Q184" i="4"/>
  <c r="L262" i="4"/>
  <c r="Q188" i="4"/>
  <c r="Q192" i="4"/>
  <c r="F263" i="4"/>
  <c r="J263" i="4"/>
  <c r="N263" i="4"/>
  <c r="Q196" i="4"/>
  <c r="Q200" i="4"/>
  <c r="Q204" i="4"/>
  <c r="F264" i="4"/>
  <c r="J264" i="4"/>
  <c r="N264" i="4"/>
  <c r="Q208" i="4"/>
  <c r="P264" i="4"/>
  <c r="Q212" i="4"/>
  <c r="Q216" i="4"/>
  <c r="F265" i="4"/>
  <c r="J265" i="4"/>
  <c r="N265" i="4"/>
  <c r="Q220" i="4"/>
  <c r="Q223" i="4"/>
  <c r="Q224" i="4"/>
  <c r="Q265" i="8"/>
  <c r="H247" i="4"/>
  <c r="L247" i="4"/>
  <c r="P247" i="4"/>
  <c r="Q4" i="4"/>
  <c r="N247" i="4"/>
  <c r="Q6" i="4"/>
  <c r="Q10" i="4"/>
  <c r="H248" i="4"/>
  <c r="L248" i="4"/>
  <c r="P248" i="4"/>
  <c r="Q18" i="4"/>
  <c r="Q20" i="4"/>
  <c r="Q22" i="4"/>
  <c r="H249" i="4"/>
  <c r="L249" i="4"/>
  <c r="P249" i="4"/>
  <c r="Q30" i="4"/>
  <c r="Q34" i="4"/>
  <c r="Q36" i="4"/>
  <c r="Q38" i="4"/>
  <c r="H250" i="4"/>
  <c r="L250" i="4"/>
  <c r="P250" i="4"/>
  <c r="Q42" i="4"/>
  <c r="Q46" i="4"/>
  <c r="H251" i="4"/>
  <c r="L251" i="4"/>
  <c r="P251" i="4"/>
  <c r="Q52" i="4"/>
  <c r="Q54" i="4"/>
  <c r="Q58" i="4"/>
  <c r="H252" i="4"/>
  <c r="L252" i="4"/>
  <c r="P252" i="4"/>
  <c r="Q12" i="4"/>
  <c r="Q24" i="4"/>
  <c r="Q48" i="4"/>
  <c r="F251" i="4"/>
  <c r="Q60" i="4"/>
  <c r="Q228" i="4"/>
  <c r="Q8" i="4"/>
  <c r="Q16" i="4"/>
  <c r="Q28" i="4"/>
  <c r="Q32" i="4"/>
  <c r="Q40" i="4"/>
  <c r="Q44" i="4"/>
  <c r="Q56" i="4"/>
  <c r="Q66" i="4"/>
  <c r="Q68" i="4"/>
  <c r="Q70" i="4"/>
  <c r="H253" i="4"/>
  <c r="L253" i="4"/>
  <c r="P253" i="4"/>
  <c r="Q78" i="4"/>
  <c r="Q82" i="4"/>
  <c r="Q84" i="4"/>
  <c r="H254" i="4"/>
  <c r="L254" i="4"/>
  <c r="P254" i="4"/>
  <c r="Q90" i="4"/>
  <c r="Q94" i="4"/>
  <c r="H255" i="4"/>
  <c r="L255" i="4"/>
  <c r="P255" i="4"/>
  <c r="Q100" i="4"/>
  <c r="Q102" i="4"/>
  <c r="Q106" i="4"/>
  <c r="H256" i="4"/>
  <c r="L256" i="4"/>
  <c r="P256" i="4"/>
  <c r="Q114" i="4"/>
  <c r="Q116" i="4"/>
  <c r="Q118" i="4"/>
  <c r="H257" i="4"/>
  <c r="L257" i="4"/>
  <c r="P257" i="4"/>
  <c r="Q126" i="4"/>
  <c r="Q130" i="4"/>
  <c r="Q132" i="4"/>
  <c r="Q134" i="4"/>
  <c r="H258" i="4"/>
  <c r="L258" i="4"/>
  <c r="P258" i="4"/>
  <c r="Q138" i="4"/>
  <c r="Q142" i="4"/>
  <c r="H259" i="4"/>
  <c r="L259" i="4"/>
  <c r="P259" i="4"/>
  <c r="Q148" i="4"/>
  <c r="Q150" i="4"/>
  <c r="Q154" i="4"/>
  <c r="H260" i="4"/>
  <c r="L260" i="4"/>
  <c r="P260" i="4"/>
  <c r="Q162" i="4"/>
  <c r="Q166" i="4"/>
  <c r="H262" i="4"/>
  <c r="P262" i="4"/>
  <c r="H264" i="4"/>
  <c r="L264" i="4"/>
  <c r="Q26" i="4"/>
  <c r="Q74" i="4"/>
  <c r="Q98" i="4"/>
  <c r="Q122" i="4"/>
  <c r="Q146" i="4"/>
  <c r="Q170" i="4"/>
  <c r="E247" i="4"/>
  <c r="I247" i="4"/>
  <c r="M247" i="4"/>
  <c r="Q3" i="4"/>
  <c r="Q7" i="4"/>
  <c r="Q11" i="4"/>
  <c r="E248" i="4"/>
  <c r="I248" i="4"/>
  <c r="M248" i="4"/>
  <c r="Q15" i="4"/>
  <c r="Q19" i="4"/>
  <c r="Q23" i="4"/>
  <c r="E249" i="4"/>
  <c r="I249" i="4"/>
  <c r="M249" i="4"/>
  <c r="Q27" i="4"/>
  <c r="Q31" i="4"/>
  <c r="Q35" i="4"/>
  <c r="E250" i="4"/>
  <c r="I250" i="4"/>
  <c r="M250" i="4"/>
  <c r="Q39" i="4"/>
  <c r="Q43" i="4"/>
  <c r="Q47" i="4"/>
  <c r="E251" i="4"/>
  <c r="I251" i="4"/>
  <c r="M251" i="4"/>
  <c r="Q51" i="4"/>
  <c r="Q55" i="4"/>
  <c r="Q59" i="4"/>
  <c r="E252" i="4"/>
  <c r="I252" i="4"/>
  <c r="M252" i="4"/>
  <c r="Q63" i="4"/>
  <c r="Q67" i="4"/>
  <c r="Q71" i="4"/>
  <c r="E253" i="4"/>
  <c r="I253" i="4"/>
  <c r="M253" i="4"/>
  <c r="Q75" i="4"/>
  <c r="Q79" i="4"/>
  <c r="Q83" i="4"/>
  <c r="E254" i="4"/>
  <c r="I254" i="4"/>
  <c r="M254" i="4"/>
  <c r="Q87" i="4"/>
  <c r="Q91" i="4"/>
  <c r="Q95" i="4"/>
  <c r="E255" i="4"/>
  <c r="I255" i="4"/>
  <c r="M255" i="4"/>
  <c r="Q99" i="4"/>
  <c r="Q103" i="4"/>
  <c r="Q107" i="4"/>
  <c r="E256" i="4"/>
  <c r="I256" i="4"/>
  <c r="M256" i="4"/>
  <c r="Q111" i="4"/>
  <c r="Q115" i="4"/>
  <c r="Q119" i="4"/>
  <c r="E257" i="4"/>
  <c r="I257" i="4"/>
  <c r="M257" i="4"/>
  <c r="Q123" i="4"/>
  <c r="Q127" i="4"/>
  <c r="Q131" i="4"/>
  <c r="E258" i="4"/>
  <c r="I258" i="4"/>
  <c r="M258" i="4"/>
  <c r="Q135" i="4"/>
  <c r="Q139" i="4"/>
  <c r="Q143" i="4"/>
  <c r="E259" i="4"/>
  <c r="I259" i="4"/>
  <c r="M259" i="4"/>
  <c r="Q147" i="4"/>
  <c r="Q151" i="4"/>
  <c r="Q155" i="4"/>
  <c r="E260" i="4"/>
  <c r="I260" i="4"/>
  <c r="M260" i="4"/>
  <c r="Q159" i="4"/>
  <c r="Q163" i="4"/>
  <c r="Q167" i="4"/>
  <c r="E261" i="4"/>
  <c r="I261" i="4"/>
  <c r="M261" i="4"/>
  <c r="Q171" i="4"/>
  <c r="Q175" i="4"/>
  <c r="Q179" i="4"/>
  <c r="Q219" i="4"/>
  <c r="Q227" i="4"/>
  <c r="Q14" i="4"/>
  <c r="Q86" i="4"/>
  <c r="Q158" i="4"/>
  <c r="F247" i="4"/>
  <c r="J247" i="4"/>
  <c r="F248" i="4"/>
  <c r="J248" i="4"/>
  <c r="N248" i="4"/>
  <c r="F249" i="4"/>
  <c r="J249" i="4"/>
  <c r="N249" i="4"/>
  <c r="F250" i="4"/>
  <c r="J250" i="4"/>
  <c r="N250" i="4"/>
  <c r="J251" i="4"/>
  <c r="N251" i="4"/>
  <c r="F252" i="4"/>
  <c r="J252" i="4"/>
  <c r="N252" i="4"/>
  <c r="F253" i="4"/>
  <c r="N253" i="4"/>
  <c r="F254" i="4"/>
  <c r="J254" i="4"/>
  <c r="N254" i="4"/>
  <c r="F255" i="4"/>
  <c r="J255" i="4"/>
  <c r="F256" i="4"/>
  <c r="J256" i="4"/>
  <c r="N256" i="4"/>
  <c r="F257" i="4"/>
  <c r="J257" i="4"/>
  <c r="N257" i="4"/>
  <c r="F258" i="4"/>
  <c r="J258" i="4"/>
  <c r="N258" i="4"/>
  <c r="J259" i="4"/>
  <c r="N259" i="4"/>
  <c r="F260" i="4"/>
  <c r="J260" i="4"/>
  <c r="N260" i="4"/>
  <c r="Q160" i="4"/>
  <c r="Q164" i="4"/>
  <c r="Q168" i="4"/>
  <c r="Q2" i="4"/>
  <c r="Q50" i="4"/>
  <c r="Q62" i="4"/>
  <c r="Q110" i="4"/>
  <c r="K247" i="4"/>
  <c r="O247" i="4"/>
  <c r="Q5" i="4"/>
  <c r="Q9" i="4"/>
  <c r="Q13" i="4"/>
  <c r="K248" i="4"/>
  <c r="O248" i="4"/>
  <c r="Q17" i="4"/>
  <c r="Q21" i="4"/>
  <c r="Q25" i="4"/>
  <c r="K249" i="4"/>
  <c r="O249" i="4"/>
  <c r="Q29" i="4"/>
  <c r="Q33" i="4"/>
  <c r="Q37" i="4"/>
  <c r="K250" i="4"/>
  <c r="O250" i="4"/>
  <c r="Q41" i="4"/>
  <c r="Q45" i="4"/>
  <c r="Q49" i="4"/>
  <c r="K251" i="4"/>
  <c r="O251" i="4"/>
  <c r="Q53" i="4"/>
  <c r="Q57" i="4"/>
  <c r="Q61" i="4"/>
  <c r="K252" i="4"/>
  <c r="O252" i="4"/>
  <c r="Q65" i="4"/>
  <c r="Q69" i="4"/>
  <c r="Q73" i="4"/>
  <c r="K253" i="4"/>
  <c r="O253" i="4"/>
  <c r="Q77" i="4"/>
  <c r="Q81" i="4"/>
  <c r="Q85" i="4"/>
  <c r="K254" i="4"/>
  <c r="O254" i="4"/>
  <c r="Q89" i="4"/>
  <c r="Q93" i="4"/>
  <c r="Q97" i="4"/>
  <c r="K255" i="4"/>
  <c r="O255" i="4"/>
  <c r="Q101" i="4"/>
  <c r="Q105" i="4"/>
  <c r="Q109" i="4"/>
  <c r="K256" i="4"/>
  <c r="O256" i="4"/>
  <c r="Q113" i="4"/>
  <c r="Q117" i="4"/>
  <c r="Q121" i="4"/>
  <c r="K257" i="4"/>
  <c r="O257" i="4"/>
  <c r="Q125" i="4"/>
  <c r="Q129" i="4"/>
  <c r="Q133" i="4"/>
  <c r="K258" i="4"/>
  <c r="O258" i="4"/>
  <c r="Q137" i="4"/>
  <c r="Q141" i="4"/>
  <c r="Q145" i="4"/>
  <c r="K259" i="4"/>
  <c r="O259" i="4"/>
  <c r="Q149" i="4"/>
  <c r="Q153" i="4"/>
  <c r="Q157" i="4"/>
  <c r="K260" i="4"/>
  <c r="O260" i="4"/>
  <c r="Q161" i="4"/>
  <c r="Q165" i="4"/>
  <c r="Q169" i="4"/>
  <c r="K261" i="4"/>
  <c r="O261" i="4"/>
  <c r="Q173" i="4"/>
  <c r="Q177" i="4"/>
  <c r="Q181" i="4"/>
  <c r="K262" i="4"/>
  <c r="O262" i="4"/>
  <c r="Q185" i="4"/>
  <c r="Q189" i="4"/>
  <c r="Q193" i="4"/>
  <c r="K263" i="4"/>
  <c r="O263" i="4"/>
  <c r="Q197" i="4"/>
  <c r="Q201" i="4"/>
  <c r="Q205" i="4"/>
  <c r="K264" i="4"/>
  <c r="O264" i="4"/>
  <c r="Q209" i="4"/>
  <c r="Q213" i="4"/>
  <c r="Q217" i="4"/>
  <c r="K265" i="4"/>
  <c r="O265" i="4"/>
  <c r="Q221" i="4"/>
  <c r="Q225" i="4"/>
  <c r="Q229" i="4"/>
  <c r="H261" i="4"/>
  <c r="L261" i="4"/>
  <c r="P261" i="4"/>
  <c r="Q174" i="4"/>
  <c r="Q178" i="4"/>
  <c r="Q182" i="4"/>
  <c r="Q186" i="4"/>
  <c r="Q190" i="4"/>
  <c r="Q194" i="4"/>
  <c r="H263" i="4"/>
  <c r="L263" i="4"/>
  <c r="P263" i="4"/>
  <c r="Q198" i="4"/>
  <c r="Q202" i="4"/>
  <c r="Q206" i="4"/>
  <c r="Q210" i="4"/>
  <c r="Q214" i="4"/>
  <c r="Q218" i="4"/>
  <c r="H265" i="4"/>
  <c r="E49" i="16" s="1"/>
  <c r="L265" i="4"/>
  <c r="H49" i="16" s="1"/>
  <c r="P265" i="4"/>
  <c r="Q222" i="4"/>
  <c r="Q226" i="4"/>
  <c r="E262" i="4"/>
  <c r="I262" i="4"/>
  <c r="M262" i="4"/>
  <c r="Q183" i="4"/>
  <c r="Q187" i="4"/>
  <c r="Q191" i="4"/>
  <c r="E263" i="4"/>
  <c r="I263" i="4"/>
  <c r="M263" i="4"/>
  <c r="Q195" i="4"/>
  <c r="Q199" i="4"/>
  <c r="Q203" i="4"/>
  <c r="E264" i="4"/>
  <c r="I264" i="4"/>
  <c r="M264" i="4"/>
  <c r="Q207" i="4"/>
  <c r="Q211" i="4"/>
  <c r="Q215" i="4"/>
  <c r="E265" i="4"/>
  <c r="I265" i="4"/>
  <c r="M265" i="4"/>
  <c r="I49" i="16" l="1"/>
  <c r="Z265" i="4"/>
  <c r="G49" i="16"/>
  <c r="W265" i="4"/>
  <c r="D49" i="16"/>
  <c r="U265" i="4"/>
  <c r="B49" i="16"/>
  <c r="Y265" i="4"/>
  <c r="F49" i="16"/>
  <c r="V265" i="4"/>
  <c r="C49" i="16"/>
  <c r="AA265" i="4"/>
  <c r="X265" i="4"/>
  <c r="Q265" i="4"/>
  <c r="S265" i="4" s="1"/>
  <c r="Q258" i="4"/>
  <c r="Q250" i="4"/>
  <c r="Q248" i="4"/>
  <c r="Q254" i="4"/>
  <c r="Q255" i="4"/>
  <c r="Q264" i="4"/>
  <c r="Q259" i="4"/>
  <c r="Q263" i="4"/>
  <c r="Q262" i="4"/>
  <c r="Q251" i="4"/>
  <c r="Q261" i="4"/>
  <c r="Q249" i="4"/>
  <c r="Q252" i="4"/>
  <c r="Q247" i="4"/>
  <c r="S247" i="4" s="1"/>
  <c r="Q256" i="4"/>
  <c r="Q260" i="4"/>
  <c r="Q257" i="4"/>
  <c r="Q253" i="4"/>
  <c r="AB265" i="4" l="1"/>
  <c r="AC265" i="4" s="1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AK330" i="4" l="1"/>
  <c r="AK329" i="4"/>
  <c r="AK328" i="4"/>
  <c r="AK327" i="4"/>
  <c r="AK326" i="4"/>
  <c r="AK325" i="4"/>
  <c r="AK324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K308" i="4"/>
  <c r="AK307" i="4"/>
  <c r="AK306" i="4"/>
  <c r="E488" i="7" l="1"/>
  <c r="F488" i="7"/>
  <c r="G488" i="7"/>
  <c r="H488" i="7"/>
  <c r="I488" i="7"/>
  <c r="J488" i="7"/>
  <c r="K488" i="7"/>
  <c r="L488" i="7"/>
  <c r="M488" i="7"/>
  <c r="N488" i="7"/>
  <c r="O488" i="7"/>
  <c r="P488" i="7"/>
  <c r="Q488" i="7"/>
  <c r="R488" i="7"/>
  <c r="S488" i="7"/>
  <c r="T488" i="7"/>
  <c r="U488" i="7"/>
  <c r="V488" i="7"/>
  <c r="W488" i="7"/>
  <c r="X488" i="7"/>
  <c r="Y488" i="7"/>
  <c r="Z488" i="7"/>
  <c r="AA488" i="7"/>
  <c r="E489" i="7"/>
  <c r="F489" i="7"/>
  <c r="G489" i="7"/>
  <c r="H489" i="7"/>
  <c r="I489" i="7"/>
  <c r="J489" i="7"/>
  <c r="K489" i="7"/>
  <c r="L489" i="7"/>
  <c r="M489" i="7"/>
  <c r="N489" i="7"/>
  <c r="O489" i="7"/>
  <c r="P489" i="7"/>
  <c r="Q489" i="7"/>
  <c r="R489" i="7"/>
  <c r="S489" i="7"/>
  <c r="T489" i="7"/>
  <c r="U489" i="7"/>
  <c r="V489" i="7"/>
  <c r="W489" i="7"/>
  <c r="X489" i="7"/>
  <c r="Y489" i="7"/>
  <c r="Z489" i="7"/>
  <c r="AA489" i="7"/>
  <c r="E490" i="7"/>
  <c r="F490" i="7"/>
  <c r="G490" i="7"/>
  <c r="H490" i="7"/>
  <c r="I490" i="7"/>
  <c r="J490" i="7"/>
  <c r="K490" i="7"/>
  <c r="L490" i="7"/>
  <c r="M490" i="7"/>
  <c r="N490" i="7"/>
  <c r="O490" i="7"/>
  <c r="P490" i="7"/>
  <c r="Q490" i="7"/>
  <c r="R490" i="7"/>
  <c r="S490" i="7"/>
  <c r="T490" i="7"/>
  <c r="U490" i="7"/>
  <c r="V490" i="7"/>
  <c r="W490" i="7"/>
  <c r="X490" i="7"/>
  <c r="Y490" i="7"/>
  <c r="Z490" i="7"/>
  <c r="AA490" i="7"/>
  <c r="E491" i="7"/>
  <c r="F491" i="7"/>
  <c r="G491" i="7"/>
  <c r="H491" i="7"/>
  <c r="I491" i="7"/>
  <c r="J491" i="7"/>
  <c r="K491" i="7"/>
  <c r="L491" i="7"/>
  <c r="M491" i="7"/>
  <c r="N491" i="7"/>
  <c r="O491" i="7"/>
  <c r="P491" i="7"/>
  <c r="Q491" i="7"/>
  <c r="R491" i="7"/>
  <c r="S491" i="7"/>
  <c r="T491" i="7"/>
  <c r="U491" i="7"/>
  <c r="V491" i="7"/>
  <c r="W491" i="7"/>
  <c r="X491" i="7"/>
  <c r="Y491" i="7"/>
  <c r="Z491" i="7"/>
  <c r="AA491" i="7"/>
  <c r="E493" i="7"/>
  <c r="F493" i="7"/>
  <c r="G493" i="7"/>
  <c r="H493" i="7"/>
  <c r="I493" i="7"/>
  <c r="J493" i="7"/>
  <c r="K493" i="7"/>
  <c r="L493" i="7"/>
  <c r="M493" i="7"/>
  <c r="N493" i="7"/>
  <c r="O493" i="7"/>
  <c r="P493" i="7"/>
  <c r="Q493" i="7"/>
  <c r="R493" i="7"/>
  <c r="S493" i="7"/>
  <c r="T493" i="7"/>
  <c r="U493" i="7"/>
  <c r="V493" i="7"/>
  <c r="W493" i="7"/>
  <c r="X493" i="7"/>
  <c r="Y493" i="7"/>
  <c r="Z493" i="7"/>
  <c r="AA493" i="7"/>
  <c r="E494" i="7"/>
  <c r="F494" i="7"/>
  <c r="G494" i="7"/>
  <c r="H494" i="7"/>
  <c r="I494" i="7"/>
  <c r="J494" i="7"/>
  <c r="K494" i="7"/>
  <c r="L494" i="7"/>
  <c r="M494" i="7"/>
  <c r="N494" i="7"/>
  <c r="O494" i="7"/>
  <c r="P494" i="7"/>
  <c r="Q494" i="7"/>
  <c r="R494" i="7"/>
  <c r="S494" i="7"/>
  <c r="T494" i="7"/>
  <c r="U494" i="7"/>
  <c r="V494" i="7"/>
  <c r="W494" i="7"/>
  <c r="X494" i="7"/>
  <c r="Y494" i="7"/>
  <c r="Z494" i="7"/>
  <c r="AA494" i="7"/>
  <c r="E495" i="7"/>
  <c r="F495" i="7"/>
  <c r="G495" i="7"/>
  <c r="H495" i="7"/>
  <c r="I495" i="7"/>
  <c r="J495" i="7"/>
  <c r="K495" i="7"/>
  <c r="L495" i="7"/>
  <c r="M495" i="7"/>
  <c r="N495" i="7"/>
  <c r="O495" i="7"/>
  <c r="P495" i="7"/>
  <c r="Q495" i="7"/>
  <c r="R495" i="7"/>
  <c r="S495" i="7"/>
  <c r="T495" i="7"/>
  <c r="U495" i="7"/>
  <c r="V495" i="7"/>
  <c r="W495" i="7"/>
  <c r="X495" i="7"/>
  <c r="Y495" i="7"/>
  <c r="Z495" i="7"/>
  <c r="AA495" i="7"/>
  <c r="D495" i="7"/>
  <c r="D494" i="7"/>
  <c r="D493" i="7"/>
  <c r="D491" i="7"/>
  <c r="D490" i="7"/>
  <c r="D489" i="7"/>
  <c r="F496" i="7" l="1"/>
  <c r="F497" i="7" s="1"/>
  <c r="E496" i="7"/>
  <c r="E497" i="7" s="1"/>
  <c r="M496" i="7"/>
  <c r="M497" i="7" s="1"/>
  <c r="K496" i="7"/>
  <c r="K497" i="7" s="1"/>
  <c r="L496" i="7"/>
  <c r="L497" i="7" s="1"/>
  <c r="Y496" i="7"/>
  <c r="Y497" i="7" s="1"/>
  <c r="P496" i="7"/>
  <c r="P497" i="7" s="1"/>
  <c r="R496" i="7"/>
  <c r="R497" i="7" s="1"/>
  <c r="J496" i="7"/>
  <c r="J497" i="7" s="1"/>
  <c r="I496" i="7"/>
  <c r="I497" i="7" s="1"/>
  <c r="AA496" i="7"/>
  <c r="AA497" i="7" s="1"/>
  <c r="H496" i="7"/>
  <c r="H497" i="7" s="1"/>
  <c r="S496" i="7"/>
  <c r="S497" i="7" s="1"/>
  <c r="Z496" i="7"/>
  <c r="Z497" i="7" s="1"/>
  <c r="X496" i="7"/>
  <c r="X497" i="7" s="1"/>
  <c r="G496" i="7"/>
  <c r="G497" i="7" s="1"/>
  <c r="V496" i="7"/>
  <c r="V497" i="7" s="1"/>
  <c r="U496" i="7"/>
  <c r="U497" i="7" s="1"/>
  <c r="T496" i="7"/>
  <c r="T497" i="7" s="1"/>
  <c r="Q496" i="7"/>
  <c r="Q497" i="7" s="1"/>
  <c r="N496" i="7"/>
  <c r="N497" i="7" s="1"/>
  <c r="O496" i="7"/>
  <c r="O497" i="7" s="1"/>
  <c r="D496" i="7"/>
  <c r="D497" i="7" s="1"/>
  <c r="W496" i="7"/>
  <c r="W497" i="7" s="1"/>
  <c r="O291" i="12" l="1"/>
  <c r="N291" i="12"/>
  <c r="I291" i="12"/>
  <c r="G291" i="12"/>
  <c r="F291" i="12"/>
  <c r="E291" i="12"/>
  <c r="D291" i="12"/>
  <c r="O290" i="12"/>
  <c r="N290" i="12"/>
  <c r="I290" i="12"/>
  <c r="G290" i="12"/>
  <c r="F290" i="12"/>
  <c r="E290" i="12"/>
  <c r="D290" i="12"/>
  <c r="O289" i="12"/>
  <c r="N289" i="12"/>
  <c r="I289" i="12"/>
  <c r="G289" i="12"/>
  <c r="F289" i="12"/>
  <c r="E289" i="12"/>
  <c r="D289" i="12"/>
  <c r="O288" i="12"/>
  <c r="N288" i="12"/>
  <c r="I288" i="12"/>
  <c r="G288" i="12"/>
  <c r="F288" i="12"/>
  <c r="E288" i="12"/>
  <c r="D288" i="12"/>
  <c r="O287" i="12"/>
  <c r="N287" i="12"/>
  <c r="I287" i="12"/>
  <c r="G287" i="12"/>
  <c r="F287" i="12"/>
  <c r="E287" i="12"/>
  <c r="D287" i="12"/>
  <c r="O286" i="12"/>
  <c r="N286" i="12"/>
  <c r="I286" i="12"/>
  <c r="G286" i="12"/>
  <c r="F286" i="12"/>
  <c r="E286" i="12"/>
  <c r="D286" i="12"/>
  <c r="O285" i="12"/>
  <c r="N285" i="12"/>
  <c r="I285" i="12"/>
  <c r="G285" i="12"/>
  <c r="F285" i="12"/>
  <c r="E285" i="12"/>
  <c r="D285" i="12"/>
  <c r="O284" i="12"/>
  <c r="N284" i="12"/>
  <c r="I284" i="12"/>
  <c r="G284" i="12"/>
  <c r="F284" i="12"/>
  <c r="E284" i="12"/>
  <c r="D284" i="12"/>
  <c r="O283" i="12"/>
  <c r="N283" i="12"/>
  <c r="I283" i="12"/>
  <c r="G283" i="12"/>
  <c r="F283" i="12"/>
  <c r="E283" i="12"/>
  <c r="D283" i="12"/>
  <c r="O282" i="12"/>
  <c r="N282" i="12"/>
  <c r="I282" i="12"/>
  <c r="G282" i="12"/>
  <c r="F282" i="12"/>
  <c r="E282" i="12"/>
  <c r="D282" i="12"/>
  <c r="O281" i="12"/>
  <c r="N281" i="12"/>
  <c r="I281" i="12"/>
  <c r="G281" i="12"/>
  <c r="F281" i="12"/>
  <c r="E281" i="12"/>
  <c r="D281" i="12"/>
  <c r="O280" i="12"/>
  <c r="N280" i="12"/>
  <c r="I280" i="12"/>
  <c r="G280" i="12"/>
  <c r="F280" i="12"/>
  <c r="E280" i="12"/>
  <c r="D280" i="12"/>
  <c r="O279" i="12"/>
  <c r="N279" i="12"/>
  <c r="I279" i="12"/>
  <c r="G279" i="12"/>
  <c r="F279" i="12"/>
  <c r="E279" i="12"/>
  <c r="D279" i="12"/>
  <c r="O278" i="12"/>
  <c r="N278" i="12"/>
  <c r="I278" i="12"/>
  <c r="G278" i="12"/>
  <c r="F278" i="12"/>
  <c r="E278" i="12"/>
  <c r="D278" i="12"/>
  <c r="O277" i="12"/>
  <c r="N277" i="12"/>
  <c r="I277" i="12"/>
  <c r="G277" i="12"/>
  <c r="F277" i="12"/>
  <c r="E277" i="12"/>
  <c r="D277" i="12"/>
  <c r="O276" i="12"/>
  <c r="N276" i="12"/>
  <c r="I276" i="12"/>
  <c r="G276" i="12"/>
  <c r="F276" i="12"/>
  <c r="E276" i="12"/>
  <c r="D276" i="12"/>
  <c r="O275" i="12"/>
  <c r="N275" i="12"/>
  <c r="I275" i="12"/>
  <c r="G275" i="12"/>
  <c r="F275" i="12"/>
  <c r="E275" i="12"/>
  <c r="D275" i="12"/>
  <c r="O274" i="12"/>
  <c r="N274" i="12"/>
  <c r="I274" i="12"/>
  <c r="G274" i="12"/>
  <c r="F274" i="12"/>
  <c r="E274" i="12"/>
  <c r="D274" i="12"/>
  <c r="O273" i="12"/>
  <c r="N273" i="12"/>
  <c r="I273" i="12"/>
  <c r="G273" i="12"/>
  <c r="F273" i="12"/>
  <c r="E273" i="12"/>
  <c r="D273" i="12"/>
  <c r="O272" i="12"/>
  <c r="N272" i="12"/>
  <c r="I272" i="12"/>
  <c r="G272" i="12"/>
  <c r="F272" i="12"/>
  <c r="E272" i="12"/>
  <c r="D272" i="12"/>
  <c r="O271" i="12"/>
  <c r="N271" i="12"/>
  <c r="I271" i="12"/>
  <c r="G271" i="12"/>
  <c r="F271" i="12"/>
  <c r="E271" i="12"/>
  <c r="D271" i="12"/>
  <c r="O270" i="12"/>
  <c r="N270" i="12"/>
  <c r="I270" i="12"/>
  <c r="G270" i="12"/>
  <c r="F270" i="12"/>
  <c r="E270" i="12"/>
  <c r="D270" i="12"/>
  <c r="O269" i="12"/>
  <c r="N269" i="12"/>
  <c r="I269" i="12"/>
  <c r="G269" i="12"/>
  <c r="F269" i="12"/>
  <c r="E269" i="12"/>
  <c r="D269" i="12"/>
  <c r="O268" i="12"/>
  <c r="N268" i="12"/>
  <c r="I268" i="12"/>
  <c r="G268" i="12"/>
  <c r="F268" i="12"/>
  <c r="E268" i="12"/>
  <c r="D268" i="12"/>
  <c r="G268" i="10" l="1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L291" i="4"/>
  <c r="K291" i="4"/>
  <c r="L290" i="4"/>
  <c r="K290" i="4"/>
  <c r="L289" i="4"/>
  <c r="K289" i="4"/>
  <c r="L288" i="4"/>
  <c r="K288" i="4"/>
  <c r="L287" i="4"/>
  <c r="K287" i="4"/>
  <c r="L286" i="4"/>
  <c r="K286" i="4"/>
  <c r="L285" i="4"/>
  <c r="K285" i="4"/>
  <c r="L284" i="4"/>
  <c r="K284" i="4"/>
  <c r="L283" i="4"/>
  <c r="K283" i="4"/>
  <c r="L282" i="4"/>
  <c r="K282" i="4"/>
  <c r="L281" i="4"/>
  <c r="K281" i="4"/>
  <c r="L280" i="4"/>
  <c r="K280" i="4"/>
  <c r="L279" i="4"/>
  <c r="K279" i="4"/>
  <c r="L278" i="4"/>
  <c r="K278" i="4"/>
  <c r="L277" i="4"/>
  <c r="K277" i="4"/>
  <c r="L276" i="4"/>
  <c r="K276" i="4"/>
  <c r="L275" i="4"/>
  <c r="K275" i="4"/>
  <c r="L274" i="4"/>
  <c r="K274" i="4"/>
  <c r="L273" i="4"/>
  <c r="K273" i="4"/>
  <c r="L272" i="4"/>
  <c r="K272" i="4"/>
  <c r="L271" i="4"/>
  <c r="K271" i="4"/>
  <c r="L270" i="4"/>
  <c r="K270" i="4"/>
  <c r="L269" i="4"/>
  <c r="K269" i="4"/>
  <c r="L268" i="4"/>
  <c r="K268" i="4"/>
  <c r="Q217" i="15"/>
  <c r="Q216" i="15"/>
  <c r="Q215" i="15"/>
  <c r="Q214" i="15"/>
  <c r="Q213" i="15"/>
  <c r="Q212" i="15"/>
  <c r="Q211" i="15"/>
  <c r="Q210" i="15"/>
  <c r="Q209" i="15"/>
  <c r="Q208" i="15"/>
  <c r="Q207" i="15"/>
  <c r="Q206" i="15"/>
  <c r="Q264" i="15" s="1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263" i="15" s="1"/>
  <c r="Q193" i="15"/>
  <c r="Q192" i="15"/>
  <c r="Q191" i="15"/>
  <c r="Q190" i="15"/>
  <c r="Q189" i="15"/>
  <c r="Q188" i="15"/>
  <c r="Q187" i="15"/>
  <c r="Q186" i="15"/>
  <c r="Q185" i="15"/>
  <c r="Q184" i="15"/>
  <c r="Q183" i="15"/>
  <c r="Q182" i="15"/>
  <c r="Q262" i="15" s="1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261" i="15" s="1"/>
  <c r="Q169" i="15"/>
  <c r="Q168" i="15"/>
  <c r="Q167" i="15"/>
  <c r="Q166" i="15"/>
  <c r="Q165" i="15"/>
  <c r="Q164" i="15"/>
  <c r="Q163" i="15"/>
  <c r="Q162" i="15"/>
  <c r="Q161" i="15"/>
  <c r="Q160" i="15"/>
  <c r="Q159" i="15"/>
  <c r="Q158" i="15"/>
  <c r="Q260" i="15" s="1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259" i="15" s="1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258" i="15" s="1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257" i="15" s="1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256" i="15" s="1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255" i="15" s="1"/>
  <c r="Q97" i="15"/>
  <c r="Q96" i="15"/>
  <c r="Q95" i="15"/>
  <c r="Q94" i="15"/>
  <c r="Q93" i="15"/>
  <c r="Q92" i="15"/>
  <c r="Q91" i="15"/>
  <c r="Q90" i="15"/>
  <c r="Q89" i="15"/>
  <c r="Q88" i="15"/>
  <c r="Q87" i="15"/>
  <c r="Q86" i="15"/>
  <c r="Q254" i="15" s="1"/>
  <c r="Q85" i="15"/>
  <c r="Q84" i="15"/>
  <c r="Q83" i="15"/>
  <c r="Q82" i="15"/>
  <c r="Q81" i="15"/>
  <c r="Q80" i="15"/>
  <c r="Q79" i="15"/>
  <c r="Q78" i="15"/>
  <c r="Q77" i="15"/>
  <c r="Q76" i="15"/>
  <c r="Q75" i="15"/>
  <c r="Q74" i="15"/>
  <c r="Q253" i="15" s="1"/>
  <c r="Q73" i="15"/>
  <c r="Q72" i="15"/>
  <c r="Q71" i="15"/>
  <c r="Q70" i="15"/>
  <c r="Q69" i="15"/>
  <c r="Q68" i="15"/>
  <c r="Q67" i="15"/>
  <c r="Q66" i="15"/>
  <c r="Q65" i="15"/>
  <c r="Q64" i="15"/>
  <c r="Q63" i="15"/>
  <c r="Q62" i="15"/>
  <c r="Q252" i="15" s="1"/>
  <c r="Q61" i="15"/>
  <c r="Q60" i="15"/>
  <c r="Q59" i="15"/>
  <c r="Q58" i="15"/>
  <c r="Q57" i="15"/>
  <c r="Q56" i="15"/>
  <c r="Q55" i="15"/>
  <c r="Q54" i="15"/>
  <c r="Q53" i="15"/>
  <c r="Q52" i="15"/>
  <c r="Q51" i="15"/>
  <c r="Q50" i="15"/>
  <c r="Q251" i="15" s="1"/>
  <c r="Q49" i="15"/>
  <c r="Q48" i="15"/>
  <c r="Q47" i="15"/>
  <c r="Q46" i="15"/>
  <c r="Q45" i="15"/>
  <c r="Q44" i="15"/>
  <c r="Q43" i="15"/>
  <c r="Q42" i="15"/>
  <c r="Q41" i="15"/>
  <c r="Q40" i="15"/>
  <c r="Q39" i="15"/>
  <c r="Q38" i="15"/>
  <c r="Q250" i="15" s="1"/>
  <c r="Q37" i="15"/>
  <c r="Q36" i="15"/>
  <c r="Q35" i="15"/>
  <c r="Q34" i="15"/>
  <c r="Q33" i="15"/>
  <c r="Q32" i="15"/>
  <c r="Q31" i="15"/>
  <c r="Q30" i="15"/>
  <c r="Q29" i="15"/>
  <c r="Q28" i="15"/>
  <c r="Q27" i="15"/>
  <c r="Q26" i="15"/>
  <c r="Q249" i="15" s="1"/>
  <c r="Q25" i="15"/>
  <c r="Q24" i="15"/>
  <c r="Q23" i="15"/>
  <c r="Q22" i="15"/>
  <c r="Q21" i="15"/>
  <c r="Q20" i="15"/>
  <c r="Q19" i="15"/>
  <c r="Q18" i="15"/>
  <c r="Q17" i="15"/>
  <c r="Q16" i="15"/>
  <c r="Q15" i="15"/>
  <c r="Q14" i="15"/>
  <c r="Q248" i="15" s="1"/>
  <c r="Q13" i="15"/>
  <c r="Q12" i="15"/>
  <c r="Q11" i="15"/>
  <c r="Q10" i="15"/>
  <c r="Q9" i="15"/>
  <c r="Q8" i="15"/>
  <c r="Q7" i="15"/>
  <c r="Q6" i="15"/>
  <c r="Q5" i="15"/>
  <c r="Q4" i="15"/>
  <c r="Q3" i="15"/>
  <c r="Q2" i="15"/>
  <c r="Q247" i="15" s="1"/>
  <c r="D268" i="15"/>
  <c r="F268" i="15"/>
  <c r="G268" i="15"/>
  <c r="N268" i="15"/>
  <c r="O268" i="15"/>
  <c r="P268" i="15"/>
  <c r="D269" i="15"/>
  <c r="F269" i="15"/>
  <c r="G269" i="15"/>
  <c r="N269" i="15"/>
  <c r="O269" i="15"/>
  <c r="P269" i="15"/>
  <c r="D270" i="15"/>
  <c r="F270" i="15"/>
  <c r="G270" i="15"/>
  <c r="N270" i="15"/>
  <c r="O270" i="15"/>
  <c r="P270" i="15"/>
  <c r="D271" i="15"/>
  <c r="F271" i="15"/>
  <c r="G271" i="15"/>
  <c r="N271" i="15"/>
  <c r="O271" i="15"/>
  <c r="P271" i="15"/>
  <c r="D272" i="15"/>
  <c r="F272" i="15"/>
  <c r="G272" i="15"/>
  <c r="N272" i="15"/>
  <c r="O272" i="15"/>
  <c r="P272" i="15"/>
  <c r="D273" i="15"/>
  <c r="F273" i="15"/>
  <c r="G273" i="15"/>
  <c r="N273" i="15"/>
  <c r="O273" i="15"/>
  <c r="P273" i="15"/>
  <c r="D274" i="15"/>
  <c r="F274" i="15"/>
  <c r="G274" i="15"/>
  <c r="N274" i="15"/>
  <c r="O274" i="15"/>
  <c r="P274" i="15"/>
  <c r="D275" i="15"/>
  <c r="F275" i="15"/>
  <c r="G275" i="15"/>
  <c r="N275" i="15"/>
  <c r="O275" i="15"/>
  <c r="P275" i="15"/>
  <c r="D276" i="15"/>
  <c r="F276" i="15"/>
  <c r="G276" i="15"/>
  <c r="N276" i="15"/>
  <c r="O276" i="15"/>
  <c r="P276" i="15"/>
  <c r="D277" i="15"/>
  <c r="F277" i="15"/>
  <c r="G277" i="15"/>
  <c r="N277" i="15"/>
  <c r="O277" i="15"/>
  <c r="P277" i="15"/>
  <c r="D278" i="15"/>
  <c r="F278" i="15"/>
  <c r="G278" i="15"/>
  <c r="N278" i="15"/>
  <c r="O278" i="15"/>
  <c r="P278" i="15"/>
  <c r="D279" i="15"/>
  <c r="F279" i="15"/>
  <c r="G279" i="15"/>
  <c r="N279" i="15"/>
  <c r="O279" i="15"/>
  <c r="P279" i="15"/>
  <c r="D280" i="15"/>
  <c r="F280" i="15"/>
  <c r="G280" i="15"/>
  <c r="N280" i="15"/>
  <c r="O280" i="15"/>
  <c r="P280" i="15"/>
  <c r="D281" i="15"/>
  <c r="F281" i="15"/>
  <c r="G281" i="15"/>
  <c r="N281" i="15"/>
  <c r="O281" i="15"/>
  <c r="P281" i="15"/>
  <c r="D282" i="15"/>
  <c r="F282" i="15"/>
  <c r="G282" i="15"/>
  <c r="N282" i="15"/>
  <c r="O282" i="15"/>
  <c r="P282" i="15"/>
  <c r="D283" i="15"/>
  <c r="F283" i="15"/>
  <c r="G283" i="15"/>
  <c r="N283" i="15"/>
  <c r="O283" i="15"/>
  <c r="P283" i="15"/>
  <c r="D284" i="15"/>
  <c r="F284" i="15"/>
  <c r="G284" i="15"/>
  <c r="N284" i="15"/>
  <c r="O284" i="15"/>
  <c r="P284" i="15"/>
  <c r="D285" i="15"/>
  <c r="F285" i="15"/>
  <c r="G285" i="15"/>
  <c r="N285" i="15"/>
  <c r="O285" i="15"/>
  <c r="P285" i="15"/>
  <c r="D286" i="15"/>
  <c r="F286" i="15"/>
  <c r="G286" i="15"/>
  <c r="N286" i="15"/>
  <c r="O286" i="15"/>
  <c r="P286" i="15"/>
  <c r="D287" i="15"/>
  <c r="F287" i="15"/>
  <c r="G287" i="15"/>
  <c r="N287" i="15"/>
  <c r="O287" i="15"/>
  <c r="P287" i="15"/>
  <c r="D288" i="15"/>
  <c r="F288" i="15"/>
  <c r="G288" i="15"/>
  <c r="N288" i="15"/>
  <c r="O288" i="15"/>
  <c r="P288" i="15"/>
  <c r="D289" i="15"/>
  <c r="F289" i="15"/>
  <c r="G289" i="15"/>
  <c r="N289" i="15"/>
  <c r="O289" i="15"/>
  <c r="P289" i="15"/>
  <c r="D290" i="15"/>
  <c r="F290" i="15"/>
  <c r="G290" i="15"/>
  <c r="N290" i="15"/>
  <c r="O290" i="15"/>
  <c r="P290" i="15"/>
  <c r="D291" i="15"/>
  <c r="F291" i="15"/>
  <c r="G291" i="15"/>
  <c r="N291" i="15"/>
  <c r="O291" i="15"/>
  <c r="P291" i="15"/>
  <c r="P267" i="15"/>
  <c r="O267" i="15"/>
  <c r="N267" i="15"/>
  <c r="G267" i="15"/>
  <c r="F267" i="15"/>
  <c r="D267" i="15"/>
  <c r="D291" i="9"/>
  <c r="E291" i="9"/>
  <c r="F291" i="9"/>
  <c r="G291" i="9"/>
  <c r="O291" i="9"/>
  <c r="D268" i="9"/>
  <c r="E268" i="9"/>
  <c r="F268" i="9"/>
  <c r="G268" i="9"/>
  <c r="O268" i="9"/>
  <c r="D269" i="9"/>
  <c r="E269" i="9"/>
  <c r="F269" i="9"/>
  <c r="G269" i="9"/>
  <c r="O269" i="9"/>
  <c r="D270" i="9"/>
  <c r="E270" i="9"/>
  <c r="F270" i="9"/>
  <c r="G270" i="9"/>
  <c r="O270" i="9"/>
  <c r="D271" i="9"/>
  <c r="E271" i="9"/>
  <c r="F271" i="9"/>
  <c r="G271" i="9"/>
  <c r="O271" i="9"/>
  <c r="D272" i="9"/>
  <c r="E272" i="9"/>
  <c r="F272" i="9"/>
  <c r="G272" i="9"/>
  <c r="O272" i="9"/>
  <c r="D273" i="9"/>
  <c r="E273" i="9"/>
  <c r="F273" i="9"/>
  <c r="G273" i="9"/>
  <c r="O273" i="9"/>
  <c r="D274" i="9"/>
  <c r="E274" i="9"/>
  <c r="F274" i="9"/>
  <c r="G274" i="9"/>
  <c r="O274" i="9"/>
  <c r="D275" i="9"/>
  <c r="E275" i="9"/>
  <c r="F275" i="9"/>
  <c r="G275" i="9"/>
  <c r="O275" i="9"/>
  <c r="D276" i="9"/>
  <c r="E276" i="9"/>
  <c r="F276" i="9"/>
  <c r="G276" i="9"/>
  <c r="O276" i="9"/>
  <c r="D277" i="9"/>
  <c r="E277" i="9"/>
  <c r="F277" i="9"/>
  <c r="G277" i="9"/>
  <c r="O277" i="9"/>
  <c r="D278" i="9"/>
  <c r="E278" i="9"/>
  <c r="F278" i="9"/>
  <c r="G278" i="9"/>
  <c r="O278" i="9"/>
  <c r="D279" i="9"/>
  <c r="E279" i="9"/>
  <c r="F279" i="9"/>
  <c r="G279" i="9"/>
  <c r="O279" i="9"/>
  <c r="D280" i="9"/>
  <c r="E280" i="9"/>
  <c r="F280" i="9"/>
  <c r="G280" i="9"/>
  <c r="O280" i="9"/>
  <c r="D281" i="9"/>
  <c r="E281" i="9"/>
  <c r="F281" i="9"/>
  <c r="G281" i="9"/>
  <c r="O281" i="9"/>
  <c r="D282" i="9"/>
  <c r="E282" i="9"/>
  <c r="F282" i="9"/>
  <c r="G282" i="9"/>
  <c r="O282" i="9"/>
  <c r="D283" i="9"/>
  <c r="E283" i="9"/>
  <c r="F283" i="9"/>
  <c r="G283" i="9"/>
  <c r="O283" i="9"/>
  <c r="D284" i="9"/>
  <c r="E284" i="9"/>
  <c r="F284" i="9"/>
  <c r="G284" i="9"/>
  <c r="O284" i="9"/>
  <c r="D285" i="9"/>
  <c r="E285" i="9"/>
  <c r="F285" i="9"/>
  <c r="G285" i="9"/>
  <c r="O285" i="9"/>
  <c r="D286" i="9"/>
  <c r="E286" i="9"/>
  <c r="F286" i="9"/>
  <c r="G286" i="9"/>
  <c r="O286" i="9"/>
  <c r="D287" i="9"/>
  <c r="E287" i="9"/>
  <c r="F287" i="9"/>
  <c r="G287" i="9"/>
  <c r="O287" i="9"/>
  <c r="D288" i="9"/>
  <c r="E288" i="9"/>
  <c r="F288" i="9"/>
  <c r="G288" i="9"/>
  <c r="O288" i="9"/>
  <c r="D289" i="9"/>
  <c r="E289" i="9"/>
  <c r="F289" i="9"/>
  <c r="G289" i="9"/>
  <c r="O289" i="9"/>
  <c r="D290" i="9"/>
  <c r="E290" i="9"/>
  <c r="F290" i="9"/>
  <c r="G290" i="9"/>
  <c r="O290" i="9"/>
  <c r="D268" i="11"/>
  <c r="F268" i="11"/>
  <c r="G268" i="11"/>
  <c r="I268" i="11"/>
  <c r="N268" i="11"/>
  <c r="O268" i="11"/>
  <c r="D269" i="11"/>
  <c r="F269" i="11"/>
  <c r="G269" i="11"/>
  <c r="I269" i="11"/>
  <c r="N269" i="11"/>
  <c r="O269" i="11"/>
  <c r="D270" i="11"/>
  <c r="F270" i="11"/>
  <c r="G270" i="11"/>
  <c r="I270" i="11"/>
  <c r="N270" i="11"/>
  <c r="O270" i="11"/>
  <c r="D271" i="11"/>
  <c r="F271" i="11"/>
  <c r="G271" i="11"/>
  <c r="I271" i="11"/>
  <c r="N271" i="11"/>
  <c r="O271" i="11"/>
  <c r="D272" i="11"/>
  <c r="F272" i="11"/>
  <c r="G272" i="11"/>
  <c r="I272" i="11"/>
  <c r="N272" i="11"/>
  <c r="O272" i="11"/>
  <c r="D273" i="11"/>
  <c r="F273" i="11"/>
  <c r="G273" i="11"/>
  <c r="I273" i="11"/>
  <c r="N273" i="11"/>
  <c r="O273" i="11"/>
  <c r="D274" i="11"/>
  <c r="F274" i="11"/>
  <c r="G274" i="11"/>
  <c r="I274" i="11"/>
  <c r="N274" i="11"/>
  <c r="O274" i="11"/>
  <c r="D275" i="11"/>
  <c r="F275" i="11"/>
  <c r="G275" i="11"/>
  <c r="I275" i="11"/>
  <c r="N275" i="11"/>
  <c r="O275" i="11"/>
  <c r="D276" i="11"/>
  <c r="F276" i="11"/>
  <c r="G276" i="11"/>
  <c r="I276" i="11"/>
  <c r="N276" i="11"/>
  <c r="O276" i="11"/>
  <c r="D277" i="11"/>
  <c r="F277" i="11"/>
  <c r="G277" i="11"/>
  <c r="I277" i="11"/>
  <c r="N277" i="11"/>
  <c r="O277" i="11"/>
  <c r="D278" i="11"/>
  <c r="F278" i="11"/>
  <c r="G278" i="11"/>
  <c r="I278" i="11"/>
  <c r="N278" i="11"/>
  <c r="O278" i="11"/>
  <c r="D279" i="11"/>
  <c r="F279" i="11"/>
  <c r="G279" i="11"/>
  <c r="I279" i="11"/>
  <c r="N279" i="11"/>
  <c r="O279" i="11"/>
  <c r="D280" i="11"/>
  <c r="F280" i="11"/>
  <c r="G280" i="11"/>
  <c r="I280" i="11"/>
  <c r="N280" i="11"/>
  <c r="O280" i="11"/>
  <c r="D281" i="11"/>
  <c r="F281" i="11"/>
  <c r="G281" i="11"/>
  <c r="I281" i="11"/>
  <c r="N281" i="11"/>
  <c r="O281" i="11"/>
  <c r="D282" i="11"/>
  <c r="F282" i="11"/>
  <c r="G282" i="11"/>
  <c r="I282" i="11"/>
  <c r="N282" i="11"/>
  <c r="O282" i="11"/>
  <c r="D283" i="11"/>
  <c r="F283" i="11"/>
  <c r="G283" i="11"/>
  <c r="I283" i="11"/>
  <c r="N283" i="11"/>
  <c r="O283" i="11"/>
  <c r="D284" i="11"/>
  <c r="F284" i="11"/>
  <c r="G284" i="11"/>
  <c r="I284" i="11"/>
  <c r="N284" i="11"/>
  <c r="O284" i="11"/>
  <c r="D285" i="11"/>
  <c r="F285" i="11"/>
  <c r="G285" i="11"/>
  <c r="I285" i="11"/>
  <c r="N285" i="11"/>
  <c r="O285" i="11"/>
  <c r="D286" i="11"/>
  <c r="F286" i="11"/>
  <c r="G286" i="11"/>
  <c r="I286" i="11"/>
  <c r="N286" i="11"/>
  <c r="O286" i="11"/>
  <c r="D287" i="11"/>
  <c r="F287" i="11"/>
  <c r="G287" i="11"/>
  <c r="I287" i="11"/>
  <c r="N287" i="11"/>
  <c r="O287" i="11"/>
  <c r="D288" i="11"/>
  <c r="F288" i="11"/>
  <c r="G288" i="11"/>
  <c r="I288" i="11"/>
  <c r="N288" i="11"/>
  <c r="O288" i="11"/>
  <c r="D289" i="11"/>
  <c r="F289" i="11"/>
  <c r="G289" i="11"/>
  <c r="I289" i="11"/>
  <c r="N289" i="11"/>
  <c r="O289" i="11"/>
  <c r="D290" i="11"/>
  <c r="F290" i="11"/>
  <c r="G290" i="11"/>
  <c r="I290" i="11"/>
  <c r="N290" i="11"/>
  <c r="O290" i="11"/>
  <c r="D291" i="11"/>
  <c r="F291" i="11"/>
  <c r="G291" i="11"/>
  <c r="I291" i="11"/>
  <c r="N291" i="11"/>
  <c r="O291" i="11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F268" i="8"/>
  <c r="H268" i="8"/>
  <c r="M268" i="8"/>
  <c r="N268" i="8"/>
  <c r="O268" i="8"/>
  <c r="P268" i="8"/>
  <c r="D269" i="8"/>
  <c r="F269" i="8"/>
  <c r="H269" i="8"/>
  <c r="M269" i="8"/>
  <c r="N269" i="8"/>
  <c r="O269" i="8"/>
  <c r="P269" i="8"/>
  <c r="D270" i="8"/>
  <c r="F270" i="8"/>
  <c r="H270" i="8"/>
  <c r="M270" i="8"/>
  <c r="N270" i="8"/>
  <c r="O270" i="8"/>
  <c r="P270" i="8"/>
  <c r="D271" i="8"/>
  <c r="F271" i="8"/>
  <c r="H271" i="8"/>
  <c r="M271" i="8"/>
  <c r="N271" i="8"/>
  <c r="O271" i="8"/>
  <c r="P271" i="8"/>
  <c r="D272" i="8"/>
  <c r="F272" i="8"/>
  <c r="H272" i="8"/>
  <c r="M272" i="8"/>
  <c r="N272" i="8"/>
  <c r="O272" i="8"/>
  <c r="P272" i="8"/>
  <c r="D273" i="8"/>
  <c r="F273" i="8"/>
  <c r="H273" i="8"/>
  <c r="M273" i="8"/>
  <c r="N273" i="8"/>
  <c r="O273" i="8"/>
  <c r="P273" i="8"/>
  <c r="D274" i="8"/>
  <c r="F274" i="8"/>
  <c r="H274" i="8"/>
  <c r="M274" i="8"/>
  <c r="N274" i="8"/>
  <c r="O274" i="8"/>
  <c r="P274" i="8"/>
  <c r="D275" i="8"/>
  <c r="F275" i="8"/>
  <c r="H275" i="8"/>
  <c r="M275" i="8"/>
  <c r="N275" i="8"/>
  <c r="O275" i="8"/>
  <c r="P275" i="8"/>
  <c r="D276" i="8"/>
  <c r="F276" i="8"/>
  <c r="H276" i="8"/>
  <c r="M276" i="8"/>
  <c r="N276" i="8"/>
  <c r="O276" i="8"/>
  <c r="P276" i="8"/>
  <c r="D277" i="8"/>
  <c r="F277" i="8"/>
  <c r="H277" i="8"/>
  <c r="M277" i="8"/>
  <c r="N277" i="8"/>
  <c r="O277" i="8"/>
  <c r="P277" i="8"/>
  <c r="D278" i="8"/>
  <c r="F278" i="8"/>
  <c r="H278" i="8"/>
  <c r="M278" i="8"/>
  <c r="N278" i="8"/>
  <c r="O278" i="8"/>
  <c r="P278" i="8"/>
  <c r="D279" i="8"/>
  <c r="F279" i="8"/>
  <c r="H279" i="8"/>
  <c r="M279" i="8"/>
  <c r="N279" i="8"/>
  <c r="O279" i="8"/>
  <c r="P279" i="8"/>
  <c r="D280" i="8"/>
  <c r="F280" i="8"/>
  <c r="H280" i="8"/>
  <c r="M280" i="8"/>
  <c r="N280" i="8"/>
  <c r="O280" i="8"/>
  <c r="P280" i="8"/>
  <c r="D281" i="8"/>
  <c r="F281" i="8"/>
  <c r="H281" i="8"/>
  <c r="M281" i="8"/>
  <c r="N281" i="8"/>
  <c r="O281" i="8"/>
  <c r="P281" i="8"/>
  <c r="D282" i="8"/>
  <c r="F282" i="8"/>
  <c r="H282" i="8"/>
  <c r="M282" i="8"/>
  <c r="N282" i="8"/>
  <c r="O282" i="8"/>
  <c r="P282" i="8"/>
  <c r="D283" i="8"/>
  <c r="F283" i="8"/>
  <c r="H283" i="8"/>
  <c r="M283" i="8"/>
  <c r="N283" i="8"/>
  <c r="O283" i="8"/>
  <c r="P283" i="8"/>
  <c r="D284" i="8"/>
  <c r="F284" i="8"/>
  <c r="H284" i="8"/>
  <c r="M284" i="8"/>
  <c r="N284" i="8"/>
  <c r="O284" i="8"/>
  <c r="P284" i="8"/>
  <c r="D285" i="8"/>
  <c r="F285" i="8"/>
  <c r="H285" i="8"/>
  <c r="M285" i="8"/>
  <c r="N285" i="8"/>
  <c r="O285" i="8"/>
  <c r="P285" i="8"/>
  <c r="D286" i="8"/>
  <c r="F286" i="8"/>
  <c r="H286" i="8"/>
  <c r="M286" i="8"/>
  <c r="N286" i="8"/>
  <c r="O286" i="8"/>
  <c r="P286" i="8"/>
  <c r="D287" i="8"/>
  <c r="F287" i="8"/>
  <c r="H287" i="8"/>
  <c r="M287" i="8"/>
  <c r="N287" i="8"/>
  <c r="O287" i="8"/>
  <c r="P287" i="8"/>
  <c r="D288" i="8"/>
  <c r="F288" i="8"/>
  <c r="H288" i="8"/>
  <c r="M288" i="8"/>
  <c r="N288" i="8"/>
  <c r="O288" i="8"/>
  <c r="P288" i="8"/>
  <c r="D289" i="8"/>
  <c r="F289" i="8"/>
  <c r="H289" i="8"/>
  <c r="M289" i="8"/>
  <c r="N289" i="8"/>
  <c r="O289" i="8"/>
  <c r="P289" i="8"/>
  <c r="D290" i="8"/>
  <c r="F290" i="8"/>
  <c r="H290" i="8"/>
  <c r="M290" i="8"/>
  <c r="N290" i="8"/>
  <c r="O290" i="8"/>
  <c r="P290" i="8"/>
  <c r="D291" i="8"/>
  <c r="F291" i="8"/>
  <c r="H291" i="8"/>
  <c r="M291" i="8"/>
  <c r="N291" i="8"/>
  <c r="O291" i="8"/>
  <c r="P291" i="8"/>
  <c r="D268" i="10"/>
  <c r="E268" i="10"/>
  <c r="F268" i="10"/>
  <c r="I268" i="10"/>
  <c r="N268" i="10"/>
  <c r="O268" i="10"/>
  <c r="D269" i="10"/>
  <c r="E269" i="10"/>
  <c r="F269" i="10"/>
  <c r="I269" i="10"/>
  <c r="N269" i="10"/>
  <c r="O269" i="10"/>
  <c r="D270" i="10"/>
  <c r="E270" i="10"/>
  <c r="F270" i="10"/>
  <c r="I270" i="10"/>
  <c r="N270" i="10"/>
  <c r="O270" i="10"/>
  <c r="D271" i="10"/>
  <c r="E271" i="10"/>
  <c r="F271" i="10"/>
  <c r="I271" i="10"/>
  <c r="N271" i="10"/>
  <c r="O271" i="10"/>
  <c r="D272" i="10"/>
  <c r="E272" i="10"/>
  <c r="F272" i="10"/>
  <c r="I272" i="10"/>
  <c r="N272" i="10"/>
  <c r="O272" i="10"/>
  <c r="D273" i="10"/>
  <c r="E273" i="10"/>
  <c r="F273" i="10"/>
  <c r="I273" i="10"/>
  <c r="N273" i="10"/>
  <c r="O273" i="10"/>
  <c r="D274" i="10"/>
  <c r="E274" i="10"/>
  <c r="F274" i="10"/>
  <c r="I274" i="10"/>
  <c r="N274" i="10"/>
  <c r="O274" i="10"/>
  <c r="D275" i="10"/>
  <c r="E275" i="10"/>
  <c r="F275" i="10"/>
  <c r="I275" i="10"/>
  <c r="N275" i="10"/>
  <c r="O275" i="10"/>
  <c r="D276" i="10"/>
  <c r="E276" i="10"/>
  <c r="F276" i="10"/>
  <c r="I276" i="10"/>
  <c r="N276" i="10"/>
  <c r="O276" i="10"/>
  <c r="D277" i="10"/>
  <c r="E277" i="10"/>
  <c r="F277" i="10"/>
  <c r="I277" i="10"/>
  <c r="N277" i="10"/>
  <c r="O277" i="10"/>
  <c r="D278" i="10"/>
  <c r="E278" i="10"/>
  <c r="F278" i="10"/>
  <c r="I278" i="10"/>
  <c r="N278" i="10"/>
  <c r="O278" i="10"/>
  <c r="D279" i="10"/>
  <c r="E279" i="10"/>
  <c r="F279" i="10"/>
  <c r="I279" i="10"/>
  <c r="N279" i="10"/>
  <c r="O279" i="10"/>
  <c r="D280" i="10"/>
  <c r="E280" i="10"/>
  <c r="F280" i="10"/>
  <c r="I280" i="10"/>
  <c r="N280" i="10"/>
  <c r="O280" i="10"/>
  <c r="D281" i="10"/>
  <c r="E281" i="10"/>
  <c r="F281" i="10"/>
  <c r="I281" i="10"/>
  <c r="N281" i="10"/>
  <c r="O281" i="10"/>
  <c r="D282" i="10"/>
  <c r="E282" i="10"/>
  <c r="F282" i="10"/>
  <c r="I282" i="10"/>
  <c r="N282" i="10"/>
  <c r="O282" i="10"/>
  <c r="D283" i="10"/>
  <c r="E283" i="10"/>
  <c r="F283" i="10"/>
  <c r="I283" i="10"/>
  <c r="N283" i="10"/>
  <c r="O283" i="10"/>
  <c r="D284" i="10"/>
  <c r="E284" i="10"/>
  <c r="F284" i="10"/>
  <c r="I284" i="10"/>
  <c r="N284" i="10"/>
  <c r="O284" i="10"/>
  <c r="D285" i="10"/>
  <c r="E285" i="10"/>
  <c r="F285" i="10"/>
  <c r="I285" i="10"/>
  <c r="N285" i="10"/>
  <c r="O285" i="10"/>
  <c r="D286" i="10"/>
  <c r="E286" i="10"/>
  <c r="F286" i="10"/>
  <c r="I286" i="10"/>
  <c r="N286" i="10"/>
  <c r="O286" i="10"/>
  <c r="D287" i="10"/>
  <c r="E287" i="10"/>
  <c r="F287" i="10"/>
  <c r="I287" i="10"/>
  <c r="N287" i="10"/>
  <c r="O287" i="10"/>
  <c r="D288" i="10"/>
  <c r="E288" i="10"/>
  <c r="F288" i="10"/>
  <c r="I288" i="10"/>
  <c r="N288" i="10"/>
  <c r="O288" i="10"/>
  <c r="D289" i="10"/>
  <c r="E289" i="10"/>
  <c r="F289" i="10"/>
  <c r="I289" i="10"/>
  <c r="N289" i="10"/>
  <c r="O289" i="10"/>
  <c r="D290" i="10"/>
  <c r="E290" i="10"/>
  <c r="F290" i="10"/>
  <c r="I290" i="10"/>
  <c r="N290" i="10"/>
  <c r="O290" i="10"/>
  <c r="D291" i="10"/>
  <c r="E291" i="10"/>
  <c r="F291" i="10"/>
  <c r="I291" i="10"/>
  <c r="N291" i="10"/>
  <c r="O291" i="10"/>
  <c r="P291" i="13"/>
  <c r="O291" i="13"/>
  <c r="N291" i="13"/>
  <c r="M291" i="13"/>
  <c r="I291" i="13"/>
  <c r="G291" i="13"/>
  <c r="F291" i="13"/>
  <c r="D291" i="13"/>
  <c r="P290" i="13"/>
  <c r="O290" i="13"/>
  <c r="N290" i="13"/>
  <c r="M290" i="13"/>
  <c r="I290" i="13"/>
  <c r="G290" i="13"/>
  <c r="F290" i="13"/>
  <c r="D290" i="13"/>
  <c r="P289" i="13"/>
  <c r="O289" i="13"/>
  <c r="N289" i="13"/>
  <c r="M289" i="13"/>
  <c r="I289" i="13"/>
  <c r="G289" i="13"/>
  <c r="F289" i="13"/>
  <c r="D289" i="13"/>
  <c r="P288" i="13"/>
  <c r="O288" i="13"/>
  <c r="N288" i="13"/>
  <c r="M288" i="13"/>
  <c r="I288" i="13"/>
  <c r="G288" i="13"/>
  <c r="F288" i="13"/>
  <c r="D288" i="13"/>
  <c r="P287" i="13"/>
  <c r="O287" i="13"/>
  <c r="N287" i="13"/>
  <c r="M287" i="13"/>
  <c r="I287" i="13"/>
  <c r="G287" i="13"/>
  <c r="F287" i="13"/>
  <c r="D287" i="13"/>
  <c r="P286" i="13"/>
  <c r="O286" i="13"/>
  <c r="N286" i="13"/>
  <c r="M286" i="13"/>
  <c r="I286" i="13"/>
  <c r="G286" i="13"/>
  <c r="F286" i="13"/>
  <c r="D286" i="13"/>
  <c r="P285" i="13"/>
  <c r="O285" i="13"/>
  <c r="N285" i="13"/>
  <c r="M285" i="13"/>
  <c r="I285" i="13"/>
  <c r="G285" i="13"/>
  <c r="F285" i="13"/>
  <c r="D285" i="13"/>
  <c r="P284" i="13"/>
  <c r="O284" i="13"/>
  <c r="N284" i="13"/>
  <c r="M284" i="13"/>
  <c r="I284" i="13"/>
  <c r="G284" i="13"/>
  <c r="F284" i="13"/>
  <c r="D284" i="13"/>
  <c r="P283" i="13"/>
  <c r="O283" i="13"/>
  <c r="N283" i="13"/>
  <c r="M283" i="13"/>
  <c r="I283" i="13"/>
  <c r="G283" i="13"/>
  <c r="F283" i="13"/>
  <c r="D283" i="13"/>
  <c r="P282" i="13"/>
  <c r="O282" i="13"/>
  <c r="N282" i="13"/>
  <c r="M282" i="13"/>
  <c r="I282" i="13"/>
  <c r="G282" i="13"/>
  <c r="F282" i="13"/>
  <c r="D282" i="13"/>
  <c r="P281" i="13"/>
  <c r="O281" i="13"/>
  <c r="N281" i="13"/>
  <c r="M281" i="13"/>
  <c r="I281" i="13"/>
  <c r="G281" i="13"/>
  <c r="F281" i="13"/>
  <c r="D281" i="13"/>
  <c r="P280" i="13"/>
  <c r="O280" i="13"/>
  <c r="N280" i="13"/>
  <c r="M280" i="13"/>
  <c r="I280" i="13"/>
  <c r="G280" i="13"/>
  <c r="F280" i="13"/>
  <c r="D280" i="13"/>
  <c r="P279" i="13"/>
  <c r="O279" i="13"/>
  <c r="N279" i="13"/>
  <c r="M279" i="13"/>
  <c r="I279" i="13"/>
  <c r="G279" i="13"/>
  <c r="F279" i="13"/>
  <c r="D279" i="13"/>
  <c r="P278" i="13"/>
  <c r="O278" i="13"/>
  <c r="N278" i="13"/>
  <c r="M278" i="13"/>
  <c r="I278" i="13"/>
  <c r="G278" i="13"/>
  <c r="F278" i="13"/>
  <c r="D278" i="13"/>
  <c r="P277" i="13"/>
  <c r="O277" i="13"/>
  <c r="N277" i="13"/>
  <c r="M277" i="13"/>
  <c r="I277" i="13"/>
  <c r="G277" i="13"/>
  <c r="F277" i="13"/>
  <c r="D277" i="13"/>
  <c r="P276" i="13"/>
  <c r="O276" i="13"/>
  <c r="N276" i="13"/>
  <c r="M276" i="13"/>
  <c r="I276" i="13"/>
  <c r="G276" i="13"/>
  <c r="F276" i="13"/>
  <c r="D276" i="13"/>
  <c r="P275" i="13"/>
  <c r="O275" i="13"/>
  <c r="N275" i="13"/>
  <c r="M275" i="13"/>
  <c r="I275" i="13"/>
  <c r="G275" i="13"/>
  <c r="F275" i="13"/>
  <c r="D275" i="13"/>
  <c r="P274" i="13"/>
  <c r="O274" i="13"/>
  <c r="N274" i="13"/>
  <c r="M274" i="13"/>
  <c r="I274" i="13"/>
  <c r="G274" i="13"/>
  <c r="F274" i="13"/>
  <c r="D274" i="13"/>
  <c r="P273" i="13"/>
  <c r="O273" i="13"/>
  <c r="N273" i="13"/>
  <c r="M273" i="13"/>
  <c r="I273" i="13"/>
  <c r="G273" i="13"/>
  <c r="F273" i="13"/>
  <c r="D273" i="13"/>
  <c r="P272" i="13"/>
  <c r="O272" i="13"/>
  <c r="N272" i="13"/>
  <c r="M272" i="13"/>
  <c r="I272" i="13"/>
  <c r="G272" i="13"/>
  <c r="F272" i="13"/>
  <c r="D272" i="13"/>
  <c r="P271" i="13"/>
  <c r="O271" i="13"/>
  <c r="N271" i="13"/>
  <c r="M271" i="13"/>
  <c r="I271" i="13"/>
  <c r="G271" i="13"/>
  <c r="F271" i="13"/>
  <c r="D271" i="13"/>
  <c r="P270" i="13"/>
  <c r="O270" i="13"/>
  <c r="N270" i="13"/>
  <c r="M270" i="13"/>
  <c r="I270" i="13"/>
  <c r="G270" i="13"/>
  <c r="F270" i="13"/>
  <c r="D270" i="13"/>
  <c r="P269" i="13"/>
  <c r="O269" i="13"/>
  <c r="N269" i="13"/>
  <c r="M269" i="13"/>
  <c r="I269" i="13"/>
  <c r="G269" i="13"/>
  <c r="F269" i="13"/>
  <c r="D269" i="13"/>
  <c r="P268" i="13"/>
  <c r="O268" i="13"/>
  <c r="N268" i="13"/>
  <c r="M268" i="13"/>
  <c r="I268" i="13"/>
  <c r="G268" i="13"/>
  <c r="F268" i="13"/>
  <c r="D268" i="13"/>
  <c r="O291" i="14"/>
  <c r="N291" i="14"/>
  <c r="G291" i="14"/>
  <c r="F291" i="14"/>
  <c r="E291" i="14"/>
  <c r="D291" i="14"/>
  <c r="O290" i="14"/>
  <c r="N290" i="14"/>
  <c r="G290" i="14"/>
  <c r="F290" i="14"/>
  <c r="E290" i="14"/>
  <c r="D290" i="14"/>
  <c r="O289" i="14"/>
  <c r="N289" i="14"/>
  <c r="G289" i="14"/>
  <c r="F289" i="14"/>
  <c r="E289" i="14"/>
  <c r="D289" i="14"/>
  <c r="O288" i="14"/>
  <c r="N288" i="14"/>
  <c r="G288" i="14"/>
  <c r="F288" i="14"/>
  <c r="E288" i="14"/>
  <c r="D288" i="14"/>
  <c r="O287" i="14"/>
  <c r="N287" i="14"/>
  <c r="G287" i="14"/>
  <c r="F287" i="14"/>
  <c r="E287" i="14"/>
  <c r="D287" i="14"/>
  <c r="O286" i="14"/>
  <c r="N286" i="14"/>
  <c r="G286" i="14"/>
  <c r="F286" i="14"/>
  <c r="E286" i="14"/>
  <c r="D286" i="14"/>
  <c r="O285" i="14"/>
  <c r="N285" i="14"/>
  <c r="G285" i="14"/>
  <c r="F285" i="14"/>
  <c r="E285" i="14"/>
  <c r="D285" i="14"/>
  <c r="O284" i="14"/>
  <c r="N284" i="14"/>
  <c r="G284" i="14"/>
  <c r="F284" i="14"/>
  <c r="E284" i="14"/>
  <c r="D284" i="14"/>
  <c r="O283" i="14"/>
  <c r="N283" i="14"/>
  <c r="G283" i="14"/>
  <c r="F283" i="14"/>
  <c r="E283" i="14"/>
  <c r="D283" i="14"/>
  <c r="O282" i="14"/>
  <c r="N282" i="14"/>
  <c r="G282" i="14"/>
  <c r="F282" i="14"/>
  <c r="E282" i="14"/>
  <c r="D282" i="14"/>
  <c r="O281" i="14"/>
  <c r="N281" i="14"/>
  <c r="G281" i="14"/>
  <c r="F281" i="14"/>
  <c r="E281" i="14"/>
  <c r="D281" i="14"/>
  <c r="O280" i="14"/>
  <c r="N280" i="14"/>
  <c r="G280" i="14"/>
  <c r="F280" i="14"/>
  <c r="E280" i="14"/>
  <c r="D280" i="14"/>
  <c r="O279" i="14"/>
  <c r="N279" i="14"/>
  <c r="G279" i="14"/>
  <c r="F279" i="14"/>
  <c r="E279" i="14"/>
  <c r="D279" i="14"/>
  <c r="O278" i="14"/>
  <c r="N278" i="14"/>
  <c r="G278" i="14"/>
  <c r="F278" i="14"/>
  <c r="E278" i="14"/>
  <c r="D278" i="14"/>
  <c r="O277" i="14"/>
  <c r="N277" i="14"/>
  <c r="G277" i="14"/>
  <c r="F277" i="14"/>
  <c r="E277" i="14"/>
  <c r="D277" i="14"/>
  <c r="O276" i="14"/>
  <c r="N276" i="14"/>
  <c r="G276" i="14"/>
  <c r="F276" i="14"/>
  <c r="E276" i="14"/>
  <c r="D276" i="14"/>
  <c r="O275" i="14"/>
  <c r="N275" i="14"/>
  <c r="G275" i="14"/>
  <c r="F275" i="14"/>
  <c r="E275" i="14"/>
  <c r="D275" i="14"/>
  <c r="O274" i="14"/>
  <c r="N274" i="14"/>
  <c r="G274" i="14"/>
  <c r="F274" i="14"/>
  <c r="E274" i="14"/>
  <c r="D274" i="14"/>
  <c r="O273" i="14"/>
  <c r="N273" i="14"/>
  <c r="G273" i="14"/>
  <c r="F273" i="14"/>
  <c r="E273" i="14"/>
  <c r="D273" i="14"/>
  <c r="O272" i="14"/>
  <c r="N272" i="14"/>
  <c r="G272" i="14"/>
  <c r="F272" i="14"/>
  <c r="E272" i="14"/>
  <c r="D272" i="14"/>
  <c r="O271" i="14"/>
  <c r="N271" i="14"/>
  <c r="G271" i="14"/>
  <c r="F271" i="14"/>
  <c r="E271" i="14"/>
  <c r="D271" i="14"/>
  <c r="O270" i="14"/>
  <c r="N270" i="14"/>
  <c r="G270" i="14"/>
  <c r="F270" i="14"/>
  <c r="E270" i="14"/>
  <c r="D270" i="14"/>
  <c r="O269" i="14"/>
  <c r="N269" i="14"/>
  <c r="G269" i="14"/>
  <c r="F269" i="14"/>
  <c r="E269" i="14"/>
  <c r="D269" i="14"/>
  <c r="O268" i="14"/>
  <c r="N268" i="14"/>
  <c r="G268" i="14"/>
  <c r="F268" i="14"/>
  <c r="E268" i="14"/>
  <c r="D268" i="14"/>
  <c r="Q268" i="15" l="1"/>
  <c r="Q291" i="15"/>
  <c r="Q283" i="15"/>
  <c r="Q279" i="15"/>
  <c r="Q275" i="15"/>
  <c r="Q269" i="14"/>
  <c r="Q277" i="14"/>
  <c r="Q285" i="14"/>
  <c r="Q278" i="14"/>
  <c r="Q283" i="14"/>
  <c r="Q268" i="14"/>
  <c r="Q275" i="14"/>
  <c r="Q287" i="14"/>
  <c r="Q291" i="14"/>
  <c r="Q288" i="15"/>
  <c r="Q284" i="15"/>
  <c r="Q276" i="15"/>
  <c r="Q267" i="15"/>
  <c r="Q274" i="15"/>
  <c r="Q270" i="15"/>
  <c r="Q276" i="14"/>
  <c r="Q273" i="14"/>
  <c r="Q284" i="14"/>
  <c r="Q272" i="14"/>
  <c r="Q290" i="14"/>
  <c r="Q271" i="14"/>
  <c r="Q280" i="14"/>
  <c r="Q289" i="14"/>
  <c r="Q286" i="14"/>
  <c r="Q274" i="14"/>
  <c r="Q282" i="14"/>
  <c r="Q281" i="14"/>
  <c r="Q270" i="14"/>
  <c r="Q279" i="14"/>
  <c r="Q288" i="14"/>
  <c r="Q272" i="13"/>
  <c r="Q268" i="13"/>
  <c r="Q269" i="13"/>
  <c r="Q270" i="13"/>
  <c r="Q271" i="13"/>
  <c r="Q273" i="13"/>
  <c r="Q274" i="13"/>
  <c r="Q275" i="13"/>
  <c r="Q276" i="13"/>
  <c r="Q277" i="13"/>
  <c r="Q278" i="13"/>
  <c r="Q279" i="13"/>
  <c r="Q280" i="13"/>
  <c r="Q281" i="13"/>
  <c r="Q282" i="13"/>
  <c r="Q283" i="13"/>
  <c r="Q284" i="13"/>
  <c r="Q285" i="13"/>
  <c r="Q286" i="13"/>
  <c r="Q287" i="13"/>
  <c r="Q288" i="13"/>
  <c r="Q289" i="13"/>
  <c r="Q290" i="13"/>
  <c r="Q291" i="13"/>
  <c r="Q287" i="15"/>
  <c r="Q282" i="15"/>
  <c r="Q278" i="15"/>
  <c r="Q273" i="15"/>
  <c r="Q269" i="15"/>
  <c r="Q289" i="15"/>
  <c r="Q285" i="15"/>
  <c r="Q280" i="15"/>
  <c r="Q271" i="15"/>
  <c r="Q290" i="15"/>
  <c r="Q286" i="15"/>
  <c r="Q281" i="15"/>
  <c r="Q277" i="15"/>
  <c r="Q272" i="15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250" i="14" s="1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3" i="14"/>
  <c r="Q2" i="14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Q2" i="13"/>
  <c r="Q217" i="13"/>
  <c r="Q252" i="14" l="1"/>
  <c r="Q255" i="14"/>
  <c r="Q256" i="14"/>
  <c r="Q257" i="14"/>
  <c r="Q258" i="14"/>
  <c r="Q259" i="14"/>
  <c r="Q260" i="14"/>
  <c r="Q261" i="14"/>
  <c r="Q262" i="14"/>
  <c r="Q263" i="14"/>
  <c r="Q247" i="14"/>
  <c r="Q249" i="14"/>
  <c r="Q253" i="14"/>
  <c r="Q247" i="13"/>
  <c r="Q249" i="13"/>
  <c r="Q251" i="13"/>
  <c r="Q253" i="13"/>
  <c r="Q255" i="13"/>
  <c r="Q257" i="13"/>
  <c r="Q259" i="13"/>
  <c r="Q261" i="13"/>
  <c r="Q263" i="13"/>
  <c r="Q264" i="13"/>
  <c r="Q248" i="14"/>
  <c r="Q251" i="14"/>
  <c r="Q254" i="14"/>
  <c r="Q248" i="13"/>
  <c r="Q250" i="13"/>
  <c r="Q252" i="13"/>
  <c r="Q254" i="13"/>
  <c r="Q256" i="13"/>
  <c r="Q258" i="13"/>
  <c r="Q260" i="13"/>
  <c r="Q262" i="13"/>
  <c r="Q264" i="14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260" i="12" s="1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259" i="12" s="1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258" i="12" s="1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257" i="12" s="1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256" i="12" s="1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254" i="12" s="1"/>
  <c r="Q85" i="12"/>
  <c r="Q84" i="12"/>
  <c r="Q83" i="12"/>
  <c r="Q82" i="12"/>
  <c r="Q81" i="12"/>
  <c r="Q80" i="12"/>
  <c r="Q79" i="12"/>
  <c r="Q78" i="12"/>
  <c r="Q77" i="12"/>
  <c r="Q76" i="12"/>
  <c r="Q75" i="12"/>
  <c r="Q74" i="12"/>
  <c r="Q253" i="12" s="1"/>
  <c r="Q73" i="12"/>
  <c r="Q72" i="12"/>
  <c r="Q71" i="12"/>
  <c r="Q70" i="12"/>
  <c r="Q69" i="12"/>
  <c r="Q68" i="12"/>
  <c r="Q67" i="12"/>
  <c r="Q66" i="12"/>
  <c r="Q65" i="12"/>
  <c r="Q64" i="12"/>
  <c r="Q63" i="12"/>
  <c r="Q62" i="12"/>
  <c r="Q252" i="12" s="1"/>
  <c r="Q61" i="12"/>
  <c r="Q60" i="12"/>
  <c r="Q59" i="12"/>
  <c r="Q58" i="12"/>
  <c r="Q57" i="12"/>
  <c r="Q56" i="12"/>
  <c r="Q55" i="12"/>
  <c r="Q54" i="12"/>
  <c r="Q53" i="12"/>
  <c r="Q52" i="12"/>
  <c r="Q51" i="12"/>
  <c r="Q50" i="12"/>
  <c r="Q251" i="12" s="1"/>
  <c r="Q49" i="12"/>
  <c r="Q48" i="12"/>
  <c r="Q47" i="12"/>
  <c r="Q46" i="12"/>
  <c r="Q45" i="12"/>
  <c r="Q44" i="12"/>
  <c r="Q43" i="12"/>
  <c r="Q42" i="12"/>
  <c r="Q41" i="12"/>
  <c r="Q40" i="12"/>
  <c r="Q39" i="12"/>
  <c r="Q38" i="12"/>
  <c r="Q250" i="12" s="1"/>
  <c r="Q37" i="12"/>
  <c r="Q36" i="12"/>
  <c r="Q35" i="12"/>
  <c r="Q34" i="12"/>
  <c r="Q33" i="12"/>
  <c r="Q32" i="12"/>
  <c r="Q31" i="12"/>
  <c r="Q30" i="12"/>
  <c r="Q29" i="12"/>
  <c r="Q28" i="12"/>
  <c r="Q27" i="12"/>
  <c r="Q26" i="12"/>
  <c r="Q249" i="12" s="1"/>
  <c r="Q25" i="12"/>
  <c r="Q24" i="12"/>
  <c r="Q23" i="12"/>
  <c r="Q22" i="12"/>
  <c r="Q21" i="12"/>
  <c r="Q20" i="12"/>
  <c r="Q19" i="12"/>
  <c r="Q18" i="12"/>
  <c r="Q17" i="12"/>
  <c r="Q16" i="12"/>
  <c r="Q15" i="12"/>
  <c r="Q14" i="12"/>
  <c r="Q248" i="12" s="1"/>
  <c r="Q13" i="12"/>
  <c r="Q12" i="12"/>
  <c r="Q11" i="12"/>
  <c r="Q10" i="12"/>
  <c r="Q9" i="12"/>
  <c r="Q8" i="12"/>
  <c r="Q7" i="12"/>
  <c r="Q6" i="12"/>
  <c r="Q5" i="12"/>
  <c r="Q4" i="12"/>
  <c r="Q3" i="12"/>
  <c r="Q2" i="12"/>
  <c r="Q247" i="12" s="1"/>
  <c r="Q272" i="11"/>
  <c r="Q288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3" i="11"/>
  <c r="Q2" i="11"/>
  <c r="Q217" i="11"/>
  <c r="Q280" i="11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P291" i="3"/>
  <c r="O291" i="3"/>
  <c r="M291" i="3"/>
  <c r="J291" i="3"/>
  <c r="J291" i="4" s="1"/>
  <c r="H291" i="3"/>
  <c r="E46" i="16" s="1"/>
  <c r="G291" i="3"/>
  <c r="F291" i="3"/>
  <c r="D291" i="3"/>
  <c r="B46" i="16" s="1"/>
  <c r="P290" i="3"/>
  <c r="O290" i="3"/>
  <c r="M290" i="3"/>
  <c r="J290" i="3"/>
  <c r="J290" i="4" s="1"/>
  <c r="H290" i="3"/>
  <c r="E45" i="16" s="1"/>
  <c r="G290" i="3"/>
  <c r="F290" i="3"/>
  <c r="D290" i="3"/>
  <c r="B45" i="16" s="1"/>
  <c r="P289" i="3"/>
  <c r="O289" i="3"/>
  <c r="M289" i="3"/>
  <c r="J289" i="3"/>
  <c r="J289" i="4" s="1"/>
  <c r="H289" i="3"/>
  <c r="E44" i="16" s="1"/>
  <c r="G289" i="3"/>
  <c r="F289" i="3"/>
  <c r="D289" i="3"/>
  <c r="B44" i="16" s="1"/>
  <c r="P288" i="3"/>
  <c r="O288" i="3"/>
  <c r="M288" i="3"/>
  <c r="J288" i="3"/>
  <c r="J288" i="4" s="1"/>
  <c r="H288" i="3"/>
  <c r="E43" i="16" s="1"/>
  <c r="G288" i="3"/>
  <c r="F288" i="3"/>
  <c r="D288" i="3"/>
  <c r="B43" i="16" s="1"/>
  <c r="P287" i="3"/>
  <c r="O287" i="3"/>
  <c r="M287" i="3"/>
  <c r="J287" i="3"/>
  <c r="J287" i="4" s="1"/>
  <c r="H287" i="3"/>
  <c r="E42" i="16" s="1"/>
  <c r="G287" i="3"/>
  <c r="F287" i="3"/>
  <c r="D287" i="3"/>
  <c r="B42" i="16" s="1"/>
  <c r="P286" i="3"/>
  <c r="O286" i="3"/>
  <c r="M286" i="3"/>
  <c r="J286" i="3"/>
  <c r="J286" i="4" s="1"/>
  <c r="H286" i="3"/>
  <c r="E41" i="16" s="1"/>
  <c r="G286" i="3"/>
  <c r="F286" i="3"/>
  <c r="D286" i="3"/>
  <c r="B41" i="16" s="1"/>
  <c r="P285" i="3"/>
  <c r="O285" i="3"/>
  <c r="M285" i="3"/>
  <c r="J285" i="3"/>
  <c r="J285" i="4" s="1"/>
  <c r="H285" i="3"/>
  <c r="E40" i="16" s="1"/>
  <c r="G285" i="3"/>
  <c r="F285" i="3"/>
  <c r="D285" i="3"/>
  <c r="B40" i="16" s="1"/>
  <c r="P284" i="3"/>
  <c r="O284" i="3"/>
  <c r="M284" i="3"/>
  <c r="J284" i="3"/>
  <c r="J284" i="4" s="1"/>
  <c r="H284" i="3"/>
  <c r="E39" i="16" s="1"/>
  <c r="G284" i="3"/>
  <c r="F284" i="3"/>
  <c r="D284" i="3"/>
  <c r="B39" i="16" s="1"/>
  <c r="P283" i="3"/>
  <c r="O283" i="3"/>
  <c r="M283" i="3"/>
  <c r="J283" i="3"/>
  <c r="J283" i="4" s="1"/>
  <c r="H283" i="3"/>
  <c r="E38" i="16" s="1"/>
  <c r="G283" i="3"/>
  <c r="F283" i="3"/>
  <c r="D283" i="3"/>
  <c r="B38" i="16" s="1"/>
  <c r="P282" i="3"/>
  <c r="O282" i="3"/>
  <c r="M282" i="3"/>
  <c r="J282" i="3"/>
  <c r="J282" i="4" s="1"/>
  <c r="H282" i="3"/>
  <c r="E37" i="16" s="1"/>
  <c r="G282" i="3"/>
  <c r="F282" i="3"/>
  <c r="D282" i="3"/>
  <c r="B37" i="16" s="1"/>
  <c r="P281" i="3"/>
  <c r="O281" i="3"/>
  <c r="M281" i="3"/>
  <c r="J281" i="3"/>
  <c r="J281" i="4" s="1"/>
  <c r="H281" i="3"/>
  <c r="E36" i="16" s="1"/>
  <c r="G281" i="3"/>
  <c r="F281" i="3"/>
  <c r="D281" i="3"/>
  <c r="B36" i="16" s="1"/>
  <c r="P280" i="3"/>
  <c r="O280" i="3"/>
  <c r="M280" i="3"/>
  <c r="J280" i="3"/>
  <c r="J280" i="4" s="1"/>
  <c r="H280" i="3"/>
  <c r="E35" i="16" s="1"/>
  <c r="G280" i="3"/>
  <c r="F280" i="3"/>
  <c r="D280" i="3"/>
  <c r="B35" i="16" s="1"/>
  <c r="P279" i="3"/>
  <c r="O279" i="3"/>
  <c r="M279" i="3"/>
  <c r="J279" i="3"/>
  <c r="J279" i="4" s="1"/>
  <c r="H279" i="3"/>
  <c r="E34" i="16" s="1"/>
  <c r="G279" i="3"/>
  <c r="F279" i="3"/>
  <c r="D279" i="3"/>
  <c r="B34" i="16" s="1"/>
  <c r="P278" i="3"/>
  <c r="O278" i="3"/>
  <c r="M278" i="3"/>
  <c r="J278" i="3"/>
  <c r="J278" i="4" s="1"/>
  <c r="H278" i="3"/>
  <c r="E33" i="16" s="1"/>
  <c r="G278" i="3"/>
  <c r="F278" i="3"/>
  <c r="D278" i="3"/>
  <c r="B33" i="16" s="1"/>
  <c r="P277" i="3"/>
  <c r="O277" i="3"/>
  <c r="M277" i="3"/>
  <c r="J277" i="3"/>
  <c r="J277" i="4" s="1"/>
  <c r="H277" i="3"/>
  <c r="E32" i="16" s="1"/>
  <c r="G277" i="3"/>
  <c r="F277" i="3"/>
  <c r="D277" i="3"/>
  <c r="B32" i="16" s="1"/>
  <c r="P276" i="3"/>
  <c r="O276" i="3"/>
  <c r="M276" i="3"/>
  <c r="J276" i="3"/>
  <c r="J276" i="4" s="1"/>
  <c r="H276" i="3"/>
  <c r="E31" i="16" s="1"/>
  <c r="G276" i="3"/>
  <c r="F276" i="3"/>
  <c r="D276" i="3"/>
  <c r="B31" i="16" s="1"/>
  <c r="P275" i="3"/>
  <c r="O275" i="3"/>
  <c r="M275" i="3"/>
  <c r="J275" i="3"/>
  <c r="J275" i="4" s="1"/>
  <c r="H275" i="3"/>
  <c r="E30" i="16" s="1"/>
  <c r="G275" i="3"/>
  <c r="F275" i="3"/>
  <c r="D275" i="3"/>
  <c r="B30" i="16" s="1"/>
  <c r="P274" i="3"/>
  <c r="O274" i="3"/>
  <c r="M274" i="3"/>
  <c r="J274" i="3"/>
  <c r="J274" i="4" s="1"/>
  <c r="H274" i="3"/>
  <c r="E29" i="16" s="1"/>
  <c r="G274" i="3"/>
  <c r="F274" i="3"/>
  <c r="D274" i="3"/>
  <c r="B29" i="16" s="1"/>
  <c r="P273" i="3"/>
  <c r="O273" i="3"/>
  <c r="M273" i="3"/>
  <c r="J273" i="3"/>
  <c r="J273" i="4" s="1"/>
  <c r="H273" i="3"/>
  <c r="E28" i="16" s="1"/>
  <c r="G273" i="3"/>
  <c r="F273" i="3"/>
  <c r="D273" i="3"/>
  <c r="B28" i="16" s="1"/>
  <c r="P272" i="3"/>
  <c r="O272" i="3"/>
  <c r="M272" i="3"/>
  <c r="J272" i="3"/>
  <c r="J272" i="4" s="1"/>
  <c r="H272" i="3"/>
  <c r="E27" i="16" s="1"/>
  <c r="G272" i="3"/>
  <c r="F272" i="3"/>
  <c r="D272" i="3"/>
  <c r="B27" i="16" s="1"/>
  <c r="P271" i="3"/>
  <c r="O271" i="3"/>
  <c r="M271" i="3"/>
  <c r="J271" i="3"/>
  <c r="J271" i="4" s="1"/>
  <c r="H271" i="3"/>
  <c r="E26" i="16" s="1"/>
  <c r="G271" i="3"/>
  <c r="F271" i="3"/>
  <c r="D271" i="3"/>
  <c r="B26" i="16" s="1"/>
  <c r="P270" i="3"/>
  <c r="O270" i="3"/>
  <c r="M270" i="3"/>
  <c r="J270" i="3"/>
  <c r="J270" i="4" s="1"/>
  <c r="H270" i="3"/>
  <c r="E25" i="16" s="1"/>
  <c r="G270" i="3"/>
  <c r="F270" i="3"/>
  <c r="D270" i="3"/>
  <c r="B25" i="16" s="1"/>
  <c r="P269" i="3"/>
  <c r="O269" i="3"/>
  <c r="M269" i="3"/>
  <c r="J269" i="3"/>
  <c r="J269" i="4" s="1"/>
  <c r="H269" i="3"/>
  <c r="E24" i="16" s="1"/>
  <c r="G269" i="3"/>
  <c r="F269" i="3"/>
  <c r="D269" i="3"/>
  <c r="B24" i="16" s="1"/>
  <c r="P268" i="3"/>
  <c r="O268" i="3"/>
  <c r="M268" i="3"/>
  <c r="J268" i="3"/>
  <c r="J268" i="4" s="1"/>
  <c r="H268" i="3"/>
  <c r="E23" i="16" s="1"/>
  <c r="G268" i="3"/>
  <c r="F268" i="3"/>
  <c r="D268" i="3"/>
  <c r="B23" i="16" s="1"/>
  <c r="O291" i="5"/>
  <c r="N291" i="5"/>
  <c r="I291" i="5"/>
  <c r="G291" i="5"/>
  <c r="F291" i="5"/>
  <c r="E291" i="5"/>
  <c r="O290" i="5"/>
  <c r="N290" i="5"/>
  <c r="I290" i="5"/>
  <c r="G290" i="5"/>
  <c r="F290" i="5"/>
  <c r="E290" i="5"/>
  <c r="O289" i="5"/>
  <c r="N289" i="5"/>
  <c r="I289" i="5"/>
  <c r="G289" i="5"/>
  <c r="F289" i="5"/>
  <c r="E289" i="5"/>
  <c r="O288" i="5"/>
  <c r="N288" i="5"/>
  <c r="I288" i="5"/>
  <c r="G288" i="5"/>
  <c r="F288" i="5"/>
  <c r="E288" i="5"/>
  <c r="O287" i="5"/>
  <c r="N287" i="5"/>
  <c r="I287" i="5"/>
  <c r="G287" i="5"/>
  <c r="F287" i="5"/>
  <c r="E287" i="5"/>
  <c r="O286" i="5"/>
  <c r="N286" i="5"/>
  <c r="I286" i="5"/>
  <c r="G286" i="5"/>
  <c r="F286" i="5"/>
  <c r="E286" i="5"/>
  <c r="O285" i="5"/>
  <c r="N285" i="5"/>
  <c r="I285" i="5"/>
  <c r="G285" i="5"/>
  <c r="F285" i="5"/>
  <c r="E285" i="5"/>
  <c r="O284" i="5"/>
  <c r="N284" i="5"/>
  <c r="I284" i="5"/>
  <c r="G284" i="5"/>
  <c r="F284" i="5"/>
  <c r="E284" i="5"/>
  <c r="O283" i="5"/>
  <c r="N283" i="5"/>
  <c r="I283" i="5"/>
  <c r="G283" i="5"/>
  <c r="F283" i="5"/>
  <c r="E283" i="5"/>
  <c r="O282" i="5"/>
  <c r="N282" i="5"/>
  <c r="I282" i="5"/>
  <c r="G282" i="5"/>
  <c r="F282" i="5"/>
  <c r="E282" i="5"/>
  <c r="O281" i="5"/>
  <c r="N281" i="5"/>
  <c r="I281" i="5"/>
  <c r="G281" i="5"/>
  <c r="F281" i="5"/>
  <c r="E281" i="5"/>
  <c r="O280" i="5"/>
  <c r="N280" i="5"/>
  <c r="I280" i="5"/>
  <c r="G280" i="5"/>
  <c r="F280" i="5"/>
  <c r="E280" i="5"/>
  <c r="O279" i="5"/>
  <c r="N279" i="5"/>
  <c r="I279" i="5"/>
  <c r="G279" i="5"/>
  <c r="F279" i="5"/>
  <c r="E279" i="5"/>
  <c r="O278" i="5"/>
  <c r="N278" i="5"/>
  <c r="I278" i="5"/>
  <c r="G278" i="5"/>
  <c r="F278" i="5"/>
  <c r="E278" i="5"/>
  <c r="O277" i="5"/>
  <c r="N277" i="5"/>
  <c r="I277" i="5"/>
  <c r="G277" i="5"/>
  <c r="F277" i="5"/>
  <c r="E277" i="5"/>
  <c r="O276" i="5"/>
  <c r="N276" i="5"/>
  <c r="I276" i="5"/>
  <c r="G276" i="5"/>
  <c r="F276" i="5"/>
  <c r="E276" i="5"/>
  <c r="O275" i="5"/>
  <c r="N275" i="5"/>
  <c r="I275" i="5"/>
  <c r="G275" i="5"/>
  <c r="F275" i="5"/>
  <c r="E275" i="5"/>
  <c r="O274" i="5"/>
  <c r="N274" i="5"/>
  <c r="I274" i="5"/>
  <c r="G274" i="5"/>
  <c r="F274" i="5"/>
  <c r="E274" i="5"/>
  <c r="O273" i="5"/>
  <c r="N273" i="5"/>
  <c r="I273" i="5"/>
  <c r="G273" i="5"/>
  <c r="F273" i="5"/>
  <c r="E273" i="5"/>
  <c r="O272" i="5"/>
  <c r="N272" i="5"/>
  <c r="I272" i="5"/>
  <c r="G272" i="5"/>
  <c r="F272" i="5"/>
  <c r="E272" i="5"/>
  <c r="O271" i="5"/>
  <c r="N271" i="5"/>
  <c r="I271" i="5"/>
  <c r="G271" i="5"/>
  <c r="F271" i="5"/>
  <c r="E271" i="5"/>
  <c r="O270" i="5"/>
  <c r="N270" i="5"/>
  <c r="I270" i="5"/>
  <c r="G270" i="5"/>
  <c r="F270" i="5"/>
  <c r="E270" i="5"/>
  <c r="O269" i="5"/>
  <c r="N269" i="5"/>
  <c r="I269" i="5"/>
  <c r="G269" i="5"/>
  <c r="F269" i="5"/>
  <c r="E269" i="5"/>
  <c r="O268" i="5"/>
  <c r="N268" i="5"/>
  <c r="I268" i="5"/>
  <c r="G268" i="5"/>
  <c r="F268" i="5"/>
  <c r="E268" i="5"/>
  <c r="Q288" i="10"/>
  <c r="Q287" i="10"/>
  <c r="Q286" i="10"/>
  <c r="Q285" i="10"/>
  <c r="Q280" i="10"/>
  <c r="Q278" i="10"/>
  <c r="Q277" i="10"/>
  <c r="Q274" i="10"/>
  <c r="Q273" i="10"/>
  <c r="Q272" i="10"/>
  <c r="Q271" i="10"/>
  <c r="Q270" i="10"/>
  <c r="Q269" i="10"/>
  <c r="Q290" i="10"/>
  <c r="Q289" i="10"/>
  <c r="Q282" i="10"/>
  <c r="Q281" i="10"/>
  <c r="Q279" i="10"/>
  <c r="Q217" i="10"/>
  <c r="Q216" i="10"/>
  <c r="Q215" i="10"/>
  <c r="Q214" i="10"/>
  <c r="Q213" i="10"/>
  <c r="Q212" i="10"/>
  <c r="Q211" i="10"/>
  <c r="Q210" i="10"/>
  <c r="Q209" i="10"/>
  <c r="Q208" i="10"/>
  <c r="Q207" i="10"/>
  <c r="Q206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" i="10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256" i="9" s="1"/>
  <c r="Q111" i="9"/>
  <c r="Q112" i="9"/>
  <c r="Q113" i="9"/>
  <c r="Q114" i="9"/>
  <c r="Q115" i="9"/>
  <c r="Q116" i="9"/>
  <c r="Q117" i="9"/>
  <c r="Q118" i="9"/>
  <c r="Q119" i="9"/>
  <c r="Q120" i="9"/>
  <c r="Q121" i="9"/>
  <c r="Q122" i="9"/>
  <c r="Q257" i="9" s="1"/>
  <c r="Q123" i="9"/>
  <c r="Q124" i="9"/>
  <c r="Q125" i="9"/>
  <c r="Q126" i="9"/>
  <c r="Q127" i="9"/>
  <c r="Q128" i="9"/>
  <c r="Q129" i="9"/>
  <c r="Q130" i="9"/>
  <c r="Q131" i="9"/>
  <c r="Q132" i="9"/>
  <c r="Q133" i="9"/>
  <c r="Q134" i="9"/>
  <c r="Q258" i="9" s="1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260" i="9" s="1"/>
  <c r="Q159" i="9"/>
  <c r="Q160" i="9"/>
  <c r="Q161" i="9"/>
  <c r="Q162" i="9"/>
  <c r="Q163" i="9"/>
  <c r="Q164" i="9"/>
  <c r="Q165" i="9"/>
  <c r="Q166" i="9"/>
  <c r="Q167" i="9"/>
  <c r="Q168" i="9"/>
  <c r="Q169" i="9"/>
  <c r="Q170" i="9"/>
  <c r="Q261" i="9" s="1"/>
  <c r="Q171" i="9"/>
  <c r="Q172" i="9"/>
  <c r="Q173" i="9"/>
  <c r="Q174" i="9"/>
  <c r="Q175" i="9"/>
  <c r="Q176" i="9"/>
  <c r="Q177" i="9"/>
  <c r="Q178" i="9"/>
  <c r="Q179" i="9"/>
  <c r="Q180" i="9"/>
  <c r="Q181" i="9"/>
  <c r="Q182" i="9"/>
  <c r="Q262" i="9" s="1"/>
  <c r="Q183" i="9"/>
  <c r="Q184" i="9"/>
  <c r="Q185" i="9"/>
  <c r="Q186" i="9"/>
  <c r="Q187" i="9"/>
  <c r="Q188" i="9"/>
  <c r="Q189" i="9"/>
  <c r="Q190" i="9"/>
  <c r="Q191" i="9"/>
  <c r="Q192" i="9"/>
  <c r="Q193" i="9"/>
  <c r="Q194" i="9"/>
  <c r="Q263" i="9" s="1"/>
  <c r="Q195" i="9"/>
  <c r="Q196" i="9"/>
  <c r="Q197" i="9"/>
  <c r="Q198" i="9"/>
  <c r="Q199" i="9"/>
  <c r="Q200" i="9"/>
  <c r="Q201" i="9"/>
  <c r="Q202" i="9"/>
  <c r="Q203" i="9"/>
  <c r="Q204" i="9"/>
  <c r="Q205" i="9"/>
  <c r="Q206" i="9"/>
  <c r="Q264" i="9" s="1"/>
  <c r="Q207" i="9"/>
  <c r="Q208" i="9"/>
  <c r="Q209" i="9"/>
  <c r="Q210" i="9"/>
  <c r="Q211" i="9"/>
  <c r="Q212" i="9"/>
  <c r="Q213" i="9"/>
  <c r="Q214" i="9"/>
  <c r="Q215" i="9"/>
  <c r="Q216" i="9"/>
  <c r="Q217" i="9"/>
  <c r="Q2" i="9"/>
  <c r="Q247" i="9" s="1"/>
  <c r="Q259" i="9" l="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55" i="12"/>
  <c r="Q261" i="12"/>
  <c r="Q262" i="12"/>
  <c r="Q263" i="12"/>
  <c r="Q264" i="12"/>
  <c r="R270" i="5"/>
  <c r="T270" i="5" s="1"/>
  <c r="R278" i="5"/>
  <c r="T278" i="5" s="1"/>
  <c r="R286" i="5"/>
  <c r="T286" i="5" s="1"/>
  <c r="R281" i="5"/>
  <c r="T281" i="5" s="1"/>
  <c r="R269" i="5"/>
  <c r="T269" i="5" s="1"/>
  <c r="R285" i="5"/>
  <c r="T285" i="5" s="1"/>
  <c r="R277" i="5"/>
  <c r="T277" i="5" s="1"/>
  <c r="R276" i="5"/>
  <c r="T276" i="5" s="1"/>
  <c r="R273" i="5"/>
  <c r="T273" i="5" s="1"/>
  <c r="T267" i="3"/>
  <c r="R268" i="5"/>
  <c r="T268" i="5" s="1"/>
  <c r="R284" i="5"/>
  <c r="T284" i="5" s="1"/>
  <c r="R275" i="5"/>
  <c r="T275" i="5" s="1"/>
  <c r="R283" i="5"/>
  <c r="T283" i="5" s="1"/>
  <c r="R291" i="5"/>
  <c r="T291" i="5" s="1"/>
  <c r="R289" i="5"/>
  <c r="T289" i="5" s="1"/>
  <c r="R271" i="5"/>
  <c r="T271" i="5" s="1"/>
  <c r="R279" i="5"/>
  <c r="T279" i="5" s="1"/>
  <c r="R287" i="5"/>
  <c r="T287" i="5" s="1"/>
  <c r="R290" i="5"/>
  <c r="T290" i="5" s="1"/>
  <c r="R274" i="5"/>
  <c r="T274" i="5" s="1"/>
  <c r="R282" i="5"/>
  <c r="T282" i="5" s="1"/>
  <c r="R272" i="5"/>
  <c r="T272" i="5" s="1"/>
  <c r="R280" i="5"/>
  <c r="T280" i="5" s="1"/>
  <c r="R288" i="5"/>
  <c r="T288" i="5" s="1"/>
  <c r="F23" i="16"/>
  <c r="C24" i="16"/>
  <c r="G29" i="16"/>
  <c r="G27" i="16"/>
  <c r="G35" i="16"/>
  <c r="G43" i="16"/>
  <c r="G28" i="16"/>
  <c r="G36" i="16"/>
  <c r="G44" i="16"/>
  <c r="G23" i="16"/>
  <c r="F27" i="16"/>
  <c r="F35" i="16"/>
  <c r="F43" i="16"/>
  <c r="C28" i="16"/>
  <c r="C26" i="16"/>
  <c r="G31" i="16"/>
  <c r="G39" i="16"/>
  <c r="F31" i="16"/>
  <c r="F39" i="16"/>
  <c r="Q256" i="10"/>
  <c r="Q247" i="10"/>
  <c r="Q248" i="10"/>
  <c r="Q249" i="10"/>
  <c r="Q250" i="10"/>
  <c r="Q251" i="10"/>
  <c r="Q252" i="10"/>
  <c r="Q253" i="10"/>
  <c r="Q254" i="10"/>
  <c r="Q255" i="10"/>
  <c r="Q257" i="10"/>
  <c r="Q259" i="10"/>
  <c r="Q260" i="10"/>
  <c r="Q262" i="10"/>
  <c r="Q263" i="10"/>
  <c r="Q264" i="10"/>
  <c r="Q258" i="10"/>
  <c r="Q261" i="10"/>
  <c r="Q254" i="9"/>
  <c r="Q253" i="9"/>
  <c r="Q251" i="9"/>
  <c r="Q250" i="9"/>
  <c r="Q249" i="9"/>
  <c r="Q248" i="9"/>
  <c r="Q255" i="9"/>
  <c r="Q252" i="9"/>
  <c r="Q263" i="11"/>
  <c r="Q264" i="11"/>
  <c r="C23" i="16"/>
  <c r="C25" i="16"/>
  <c r="C27" i="16"/>
  <c r="C29" i="16"/>
  <c r="C31" i="16"/>
  <c r="C33" i="16"/>
  <c r="C35" i="16"/>
  <c r="C37" i="16"/>
  <c r="C39" i="16"/>
  <c r="C41" i="16"/>
  <c r="C43" i="16"/>
  <c r="C45" i="16"/>
  <c r="C30" i="16"/>
  <c r="C32" i="16"/>
  <c r="C34" i="16"/>
  <c r="C36" i="16"/>
  <c r="G37" i="16"/>
  <c r="C38" i="16"/>
  <c r="C40" i="16"/>
  <c r="C42" i="16"/>
  <c r="C44" i="16"/>
  <c r="G45" i="16"/>
  <c r="C46" i="16"/>
  <c r="G30" i="16"/>
  <c r="G38" i="16"/>
  <c r="G46" i="16"/>
  <c r="B4" i="16"/>
  <c r="B12" i="16"/>
  <c r="H19" i="16"/>
  <c r="H50" i="16" s="1"/>
  <c r="E19" i="16"/>
  <c r="E50" i="16" s="1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H8" i="16"/>
  <c r="E8" i="16"/>
  <c r="H7" i="16"/>
  <c r="E7" i="16"/>
  <c r="H6" i="16"/>
  <c r="E6" i="16"/>
  <c r="H5" i="16"/>
  <c r="E5" i="16"/>
  <c r="H4" i="16"/>
  <c r="E4" i="16"/>
  <c r="H3" i="16"/>
  <c r="E3" i="16"/>
  <c r="H2" i="16"/>
  <c r="E2" i="16"/>
  <c r="I24" i="16"/>
  <c r="I28" i="16"/>
  <c r="I32" i="16"/>
  <c r="I36" i="16"/>
  <c r="I40" i="16"/>
  <c r="I44" i="16"/>
  <c r="B5" i="16"/>
  <c r="B13" i="16"/>
  <c r="F19" i="16"/>
  <c r="C19" i="16"/>
  <c r="F18" i="16"/>
  <c r="C18" i="16"/>
  <c r="F17" i="16"/>
  <c r="C17" i="16"/>
  <c r="F16" i="16"/>
  <c r="C16" i="16"/>
  <c r="F15" i="16"/>
  <c r="C15" i="16"/>
  <c r="F14" i="16"/>
  <c r="C14" i="16"/>
  <c r="F13" i="16"/>
  <c r="C13" i="16"/>
  <c r="F12" i="16"/>
  <c r="C12" i="16"/>
  <c r="F11" i="16"/>
  <c r="C11" i="16"/>
  <c r="F10" i="16"/>
  <c r="C10" i="16"/>
  <c r="F9" i="16"/>
  <c r="C9" i="16"/>
  <c r="F8" i="16"/>
  <c r="C8" i="16"/>
  <c r="F7" i="16"/>
  <c r="C7" i="16"/>
  <c r="F6" i="16"/>
  <c r="C6" i="16"/>
  <c r="F5" i="16"/>
  <c r="C5" i="16"/>
  <c r="F4" i="16"/>
  <c r="C4" i="16"/>
  <c r="F3" i="16"/>
  <c r="C3" i="16"/>
  <c r="F2" i="16"/>
  <c r="C2" i="16"/>
  <c r="B2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10" i="16"/>
  <c r="D10" i="16"/>
  <c r="G9" i="16"/>
  <c r="D9" i="16"/>
  <c r="G8" i="16"/>
  <c r="D8" i="16"/>
  <c r="G7" i="16"/>
  <c r="D7" i="16"/>
  <c r="G6" i="16"/>
  <c r="D6" i="16"/>
  <c r="G5" i="16"/>
  <c r="D5" i="16"/>
  <c r="G4" i="16"/>
  <c r="D4" i="16"/>
  <c r="G3" i="16"/>
  <c r="D3" i="16"/>
  <c r="G2" i="16"/>
  <c r="D2" i="16"/>
  <c r="I25" i="16"/>
  <c r="I29" i="16"/>
  <c r="I33" i="16"/>
  <c r="I37" i="16"/>
  <c r="I41" i="16"/>
  <c r="I45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D29" i="16"/>
  <c r="D28" i="16"/>
  <c r="D32" i="16"/>
  <c r="F34" i="16"/>
  <c r="D40" i="16"/>
  <c r="F42" i="16"/>
  <c r="I31" i="16"/>
  <c r="I35" i="16"/>
  <c r="D25" i="16"/>
  <c r="D33" i="16"/>
  <c r="D37" i="16"/>
  <c r="D41" i="16"/>
  <c r="D45" i="16"/>
  <c r="G42" i="16"/>
  <c r="D24" i="16"/>
  <c r="F26" i="16"/>
  <c r="F30" i="16"/>
  <c r="D36" i="16"/>
  <c r="F38" i="16"/>
  <c r="D44" i="16"/>
  <c r="F46" i="16"/>
  <c r="I23" i="16"/>
  <c r="G25" i="16"/>
  <c r="I27" i="16"/>
  <c r="G33" i="16"/>
  <c r="I39" i="16"/>
  <c r="G41" i="16"/>
  <c r="I43" i="16"/>
  <c r="D23" i="16"/>
  <c r="F25" i="16"/>
  <c r="D27" i="16"/>
  <c r="F29" i="16"/>
  <c r="D31" i="16"/>
  <c r="F33" i="16"/>
  <c r="D35" i="16"/>
  <c r="F37" i="16"/>
  <c r="D39" i="16"/>
  <c r="F41" i="16"/>
  <c r="D43" i="16"/>
  <c r="F45" i="16"/>
  <c r="G26" i="16"/>
  <c r="G34" i="16"/>
  <c r="G24" i="16"/>
  <c r="I26" i="16"/>
  <c r="I30" i="16"/>
  <c r="G32" i="16"/>
  <c r="I34" i="16"/>
  <c r="I38" i="16"/>
  <c r="G40" i="16"/>
  <c r="I42" i="16"/>
  <c r="I46" i="16"/>
  <c r="F24" i="16"/>
  <c r="D26" i="16"/>
  <c r="F28" i="16"/>
  <c r="D30" i="16"/>
  <c r="F32" i="16"/>
  <c r="D34" i="16"/>
  <c r="F36" i="16"/>
  <c r="D38" i="16"/>
  <c r="F40" i="16"/>
  <c r="D42" i="16"/>
  <c r="F44" i="16"/>
  <c r="D46" i="16"/>
  <c r="B6" i="16"/>
  <c r="B7" i="16"/>
  <c r="B15" i="16"/>
  <c r="B14" i="16"/>
  <c r="B8" i="16"/>
  <c r="B9" i="16"/>
  <c r="B17" i="16"/>
  <c r="B16" i="16"/>
  <c r="B10" i="16"/>
  <c r="B18" i="16"/>
  <c r="B3" i="16"/>
  <c r="B11" i="16"/>
  <c r="B19" i="16"/>
  <c r="B50" i="16" s="1"/>
  <c r="Q290" i="5"/>
  <c r="Q281" i="5"/>
  <c r="Q291" i="5"/>
  <c r="Q286" i="5"/>
  <c r="Q272" i="5"/>
  <c r="Q274" i="5"/>
  <c r="Q282" i="5"/>
  <c r="Q283" i="5"/>
  <c r="R276" i="3"/>
  <c r="T276" i="3" s="1"/>
  <c r="R273" i="3"/>
  <c r="T273" i="3" s="1"/>
  <c r="R281" i="3"/>
  <c r="T281" i="3" s="1"/>
  <c r="R289" i="3"/>
  <c r="T289" i="3" s="1"/>
  <c r="R279" i="3"/>
  <c r="T279" i="3" s="1"/>
  <c r="R271" i="3"/>
  <c r="T271" i="3" s="1"/>
  <c r="R284" i="3"/>
  <c r="T284" i="3" s="1"/>
  <c r="R287" i="3"/>
  <c r="T287" i="3" s="1"/>
  <c r="R268" i="3"/>
  <c r="T268" i="3" s="1"/>
  <c r="R269" i="3"/>
  <c r="T269" i="3" s="1"/>
  <c r="R270" i="3"/>
  <c r="T270" i="3" s="1"/>
  <c r="R272" i="3"/>
  <c r="T272" i="3" s="1"/>
  <c r="R274" i="3"/>
  <c r="T274" i="3" s="1"/>
  <c r="R275" i="3"/>
  <c r="T275" i="3" s="1"/>
  <c r="R277" i="3"/>
  <c r="T277" i="3" s="1"/>
  <c r="R278" i="3"/>
  <c r="T278" i="3" s="1"/>
  <c r="R280" i="3"/>
  <c r="T280" i="3" s="1"/>
  <c r="R282" i="3"/>
  <c r="T282" i="3" s="1"/>
  <c r="R283" i="3"/>
  <c r="T283" i="3" s="1"/>
  <c r="R285" i="3"/>
  <c r="T285" i="3" s="1"/>
  <c r="R286" i="3"/>
  <c r="T286" i="3" s="1"/>
  <c r="R288" i="3"/>
  <c r="T288" i="3" s="1"/>
  <c r="R290" i="3"/>
  <c r="T290" i="3" s="1"/>
  <c r="R291" i="3"/>
  <c r="T291" i="3" s="1"/>
  <c r="Q271" i="5"/>
  <c r="Q280" i="5"/>
  <c r="Q289" i="5"/>
  <c r="Q270" i="5"/>
  <c r="Q279" i="5"/>
  <c r="Q288" i="5"/>
  <c r="Q269" i="5"/>
  <c r="Q278" i="5"/>
  <c r="Q287" i="5"/>
  <c r="Q277" i="5"/>
  <c r="Q285" i="5"/>
  <c r="Q284" i="5"/>
  <c r="Q268" i="5"/>
  <c r="Q276" i="5"/>
  <c r="Q273" i="5"/>
  <c r="Q275" i="5"/>
  <c r="Q282" i="3"/>
  <c r="Q271" i="3"/>
  <c r="Q279" i="3"/>
  <c r="Q287" i="3"/>
  <c r="Q272" i="3"/>
  <c r="Q280" i="3"/>
  <c r="Q284" i="3"/>
  <c r="Q269" i="3"/>
  <c r="Q277" i="3"/>
  <c r="Q285" i="3"/>
  <c r="Q274" i="3"/>
  <c r="Q290" i="3"/>
  <c r="Q268" i="3"/>
  <c r="Q276" i="3"/>
  <c r="Q268" i="10"/>
  <c r="Q276" i="10"/>
  <c r="Q284" i="10"/>
  <c r="Q276" i="11"/>
  <c r="Q281" i="11"/>
  <c r="Q284" i="11"/>
  <c r="Q274" i="11"/>
  <c r="Q282" i="11"/>
  <c r="Q290" i="11"/>
  <c r="Q268" i="11"/>
  <c r="Q273" i="11"/>
  <c r="Q277" i="11"/>
  <c r="Q270" i="11"/>
  <c r="Q275" i="11"/>
  <c r="Q278" i="11"/>
  <c r="Q283" i="11"/>
  <c r="Q286" i="11"/>
  <c r="Q291" i="11"/>
  <c r="Q269" i="11"/>
  <c r="Q285" i="11"/>
  <c r="Q289" i="11"/>
  <c r="Q271" i="11"/>
  <c r="Q279" i="11"/>
  <c r="Q287" i="11"/>
  <c r="Q270" i="3"/>
  <c r="Q278" i="3"/>
  <c r="Q286" i="3"/>
  <c r="Q288" i="3"/>
  <c r="Q273" i="3"/>
  <c r="Q281" i="3"/>
  <c r="Q275" i="3"/>
  <c r="Q283" i="3"/>
  <c r="Q291" i="3"/>
  <c r="Q289" i="3"/>
  <c r="Q275" i="10"/>
  <c r="Q283" i="10"/>
  <c r="Q291" i="10"/>
  <c r="Q291" i="8"/>
  <c r="Q290" i="8"/>
  <c r="Q289" i="8"/>
  <c r="Q288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2" i="8"/>
  <c r="U247" i="4"/>
  <c r="Q248" i="8" l="1"/>
  <c r="Q251" i="8"/>
  <c r="Q254" i="8"/>
  <c r="Q257" i="8"/>
  <c r="Q260" i="8"/>
  <c r="Q262" i="8"/>
  <c r="Q263" i="8"/>
  <c r="Q247" i="8"/>
  <c r="Q250" i="8"/>
  <c r="Q253" i="8"/>
  <c r="Q256" i="8"/>
  <c r="Q259" i="8"/>
  <c r="Q261" i="8"/>
  <c r="Q249" i="8"/>
  <c r="Q252" i="8"/>
  <c r="Q255" i="8"/>
  <c r="Q258" i="8"/>
  <c r="C50" i="16"/>
  <c r="J40" i="16"/>
  <c r="J38" i="16"/>
  <c r="G50" i="16"/>
  <c r="Q264" i="8"/>
  <c r="J39" i="16"/>
  <c r="J37" i="16"/>
  <c r="I50" i="16"/>
  <c r="J35" i="16"/>
  <c r="D50" i="16"/>
  <c r="J33" i="16"/>
  <c r="F50" i="16"/>
  <c r="J19" i="16"/>
  <c r="J18" i="16"/>
  <c r="J16" i="16"/>
  <c r="J17" i="16"/>
  <c r="J14" i="16"/>
  <c r="J34" i="16"/>
  <c r="J25" i="16"/>
  <c r="J36" i="16"/>
  <c r="J26" i="16"/>
  <c r="J13" i="16"/>
  <c r="J11" i="16"/>
  <c r="J10" i="16"/>
  <c r="J9" i="16"/>
  <c r="J15" i="16"/>
  <c r="J43" i="16"/>
  <c r="J27" i="16"/>
  <c r="J30" i="16"/>
  <c r="J45" i="16"/>
  <c r="J29" i="16"/>
  <c r="J5" i="16"/>
  <c r="J3" i="16"/>
  <c r="J8" i="16"/>
  <c r="J7" i="16"/>
  <c r="J42" i="16"/>
  <c r="J32" i="16"/>
  <c r="J23" i="16"/>
  <c r="J44" i="16"/>
  <c r="J41" i="16"/>
  <c r="J12" i="16"/>
  <c r="J6" i="16"/>
  <c r="J24" i="16"/>
  <c r="J31" i="16"/>
  <c r="J28" i="16"/>
  <c r="J2" i="16"/>
  <c r="J4" i="16"/>
  <c r="J46" i="16"/>
  <c r="J50" i="16" l="1"/>
  <c r="A6" i="2"/>
  <c r="A3" i="2"/>
  <c r="A4" i="2"/>
  <c r="A5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" i="2"/>
  <c r="E297" i="2"/>
  <c r="Y263" i="4"/>
  <c r="Z263" i="4"/>
  <c r="X263" i="4"/>
  <c r="V263" i="4"/>
  <c r="W263" i="4"/>
  <c r="U263" i="4"/>
  <c r="Y262" i="4"/>
  <c r="Z262" i="4"/>
  <c r="X262" i="4"/>
  <c r="V262" i="4"/>
  <c r="W262" i="4"/>
  <c r="U262" i="4"/>
  <c r="Y261" i="4"/>
  <c r="Z261" i="4"/>
  <c r="X261" i="4"/>
  <c r="V261" i="4"/>
  <c r="W261" i="4"/>
  <c r="U261" i="4"/>
  <c r="Y260" i="4"/>
  <c r="Z260" i="4"/>
  <c r="X260" i="4"/>
  <c r="V260" i="4"/>
  <c r="W260" i="4"/>
  <c r="U260" i="4"/>
  <c r="Y259" i="4"/>
  <c r="Z259" i="4"/>
  <c r="V259" i="4"/>
  <c r="W259" i="4"/>
  <c r="U259" i="4"/>
  <c r="Y258" i="4"/>
  <c r="Z258" i="4"/>
  <c r="X258" i="4"/>
  <c r="V258" i="4"/>
  <c r="W258" i="4"/>
  <c r="U258" i="4"/>
  <c r="Y257" i="4"/>
  <c r="Z257" i="4"/>
  <c r="X257" i="4"/>
  <c r="V257" i="4"/>
  <c r="W257" i="4"/>
  <c r="U257" i="4"/>
  <c r="Y256" i="4"/>
  <c r="Z256" i="4"/>
  <c r="X256" i="4"/>
  <c r="V256" i="4"/>
  <c r="W256" i="4"/>
  <c r="U256" i="4"/>
  <c r="Y255" i="4"/>
  <c r="Z255" i="4"/>
  <c r="V255" i="4"/>
  <c r="W255" i="4"/>
  <c r="U255" i="4"/>
  <c r="Y254" i="4"/>
  <c r="Z254" i="4"/>
  <c r="X254" i="4"/>
  <c r="V254" i="4"/>
  <c r="W254" i="4"/>
  <c r="U254" i="4"/>
  <c r="Y253" i="4"/>
  <c r="Z253" i="4"/>
  <c r="X253" i="4"/>
  <c r="V253" i="4"/>
  <c r="W253" i="4"/>
  <c r="U253" i="4"/>
  <c r="Y252" i="4"/>
  <c r="Z252" i="4"/>
  <c r="X252" i="4"/>
  <c r="V252" i="4"/>
  <c r="W252" i="4"/>
  <c r="U252" i="4"/>
  <c r="Y251" i="4"/>
  <c r="Z251" i="4"/>
  <c r="V251" i="4"/>
  <c r="W251" i="4"/>
  <c r="U251" i="4"/>
  <c r="Y250" i="4"/>
  <c r="Z250" i="4"/>
  <c r="X250" i="4"/>
  <c r="V250" i="4"/>
  <c r="W250" i="4"/>
  <c r="U250" i="4"/>
  <c r="Y249" i="4"/>
  <c r="Z249" i="4"/>
  <c r="X249" i="4"/>
  <c r="V249" i="4"/>
  <c r="W249" i="4"/>
  <c r="U249" i="4"/>
  <c r="Y248" i="4"/>
  <c r="Z248" i="4"/>
  <c r="X248" i="4"/>
  <c r="V248" i="4"/>
  <c r="W248" i="4"/>
  <c r="U248" i="4"/>
  <c r="Y247" i="4"/>
  <c r="Z247" i="4"/>
  <c r="V247" i="4"/>
  <c r="W247" i="4"/>
  <c r="O318" i="2" l="1"/>
  <c r="N318" i="2"/>
  <c r="J318" i="2"/>
  <c r="F318" i="2"/>
  <c r="M317" i="2"/>
  <c r="I317" i="2"/>
  <c r="M316" i="2"/>
  <c r="I316" i="2"/>
  <c r="M315" i="2"/>
  <c r="I315" i="2"/>
  <c r="M314" i="2"/>
  <c r="I314" i="2"/>
  <c r="M313" i="2"/>
  <c r="I313" i="2"/>
  <c r="M312" i="2"/>
  <c r="I312" i="2"/>
  <c r="M311" i="2"/>
  <c r="I311" i="2"/>
  <c r="M310" i="2"/>
  <c r="I310" i="2"/>
  <c r="M309" i="2"/>
  <c r="I309" i="2"/>
  <c r="M308" i="2"/>
  <c r="I308" i="2"/>
  <c r="M307" i="2"/>
  <c r="I307" i="2"/>
  <c r="M306" i="2"/>
  <c r="I306" i="2"/>
  <c r="M305" i="2"/>
  <c r="I305" i="2"/>
  <c r="M304" i="2"/>
  <c r="I304" i="2"/>
  <c r="M303" i="2"/>
  <c r="I303" i="2"/>
  <c r="M302" i="2"/>
  <c r="I302" i="2"/>
  <c r="M301" i="2"/>
  <c r="I301" i="2"/>
  <c r="L300" i="2"/>
  <c r="H300" i="2"/>
  <c r="D300" i="2"/>
  <c r="D302" i="2"/>
  <c r="D301" i="2"/>
  <c r="G300" i="2"/>
  <c r="K318" i="2"/>
  <c r="J317" i="2"/>
  <c r="N316" i="2"/>
  <c r="F316" i="2"/>
  <c r="J315" i="2"/>
  <c r="N314" i="2"/>
  <c r="F314" i="2"/>
  <c r="J313" i="2"/>
  <c r="N312" i="2"/>
  <c r="F312" i="2"/>
  <c r="J311" i="2"/>
  <c r="N310" i="2"/>
  <c r="F310" i="2"/>
  <c r="J309" i="2"/>
  <c r="N308" i="2"/>
  <c r="F308" i="2"/>
  <c r="J307" i="2"/>
  <c r="N306" i="2"/>
  <c r="F306" i="2"/>
  <c r="F305" i="2"/>
  <c r="M318" i="2"/>
  <c r="I318" i="2"/>
  <c r="L317" i="2"/>
  <c r="H317" i="2"/>
  <c r="D317" i="2"/>
  <c r="L316" i="2"/>
  <c r="H316" i="2"/>
  <c r="D316" i="2"/>
  <c r="L315" i="2"/>
  <c r="H315" i="2"/>
  <c r="D315" i="2"/>
  <c r="L314" i="2"/>
  <c r="H314" i="2"/>
  <c r="D314" i="2"/>
  <c r="L313" i="2"/>
  <c r="H313" i="2"/>
  <c r="D313" i="2"/>
  <c r="L312" i="2"/>
  <c r="H312" i="2"/>
  <c r="D312" i="2"/>
  <c r="L311" i="2"/>
  <c r="H311" i="2"/>
  <c r="D311" i="2"/>
  <c r="L310" i="2"/>
  <c r="H310" i="2"/>
  <c r="D310" i="2"/>
  <c r="L309" i="2"/>
  <c r="H309" i="2"/>
  <c r="D309" i="2"/>
  <c r="L308" i="2"/>
  <c r="H308" i="2"/>
  <c r="D308" i="2"/>
  <c r="L307" i="2"/>
  <c r="H307" i="2"/>
  <c r="D307" i="2"/>
  <c r="L306" i="2"/>
  <c r="H306" i="2"/>
  <c r="D306" i="2"/>
  <c r="L305" i="2"/>
  <c r="H305" i="2"/>
  <c r="D305" i="2"/>
  <c r="L304" i="2"/>
  <c r="H304" i="2"/>
  <c r="D304" i="2"/>
  <c r="L303" i="2"/>
  <c r="H303" i="2"/>
  <c r="D303" i="2"/>
  <c r="L302" i="2"/>
  <c r="H302" i="2"/>
  <c r="L301" i="2"/>
  <c r="H301" i="2"/>
  <c r="K300" i="2"/>
  <c r="D318" i="2"/>
  <c r="G318" i="2"/>
  <c r="N317" i="2"/>
  <c r="F317" i="2"/>
  <c r="J316" i="2"/>
  <c r="N315" i="2"/>
  <c r="F315" i="2"/>
  <c r="J314" i="2"/>
  <c r="N313" i="2"/>
  <c r="F313" i="2"/>
  <c r="J312" i="2"/>
  <c r="N311" i="2"/>
  <c r="F311" i="2"/>
  <c r="J310" i="2"/>
  <c r="N309" i="2"/>
  <c r="F309" i="2"/>
  <c r="J308" i="2"/>
  <c r="N307" i="2"/>
  <c r="F307" i="2"/>
  <c r="J306" i="2"/>
  <c r="N305" i="2"/>
  <c r="J305" i="2"/>
  <c r="N304" i="2"/>
  <c r="O300" i="2"/>
  <c r="L318" i="2"/>
  <c r="H318" i="2"/>
  <c r="O317" i="2"/>
  <c r="K317" i="2"/>
  <c r="G317" i="2"/>
  <c r="O316" i="2"/>
  <c r="K316" i="2"/>
  <c r="G316" i="2"/>
  <c r="O315" i="2"/>
  <c r="K315" i="2"/>
  <c r="G315" i="2"/>
  <c r="O314" i="2"/>
  <c r="K314" i="2"/>
  <c r="G314" i="2"/>
  <c r="O313" i="2"/>
  <c r="K313" i="2"/>
  <c r="G313" i="2"/>
  <c r="O312" i="2"/>
  <c r="K312" i="2"/>
  <c r="G312" i="2"/>
  <c r="O311" i="2"/>
  <c r="K311" i="2"/>
  <c r="G311" i="2"/>
  <c r="O310" i="2"/>
  <c r="K310" i="2"/>
  <c r="G310" i="2"/>
  <c r="O309" i="2"/>
  <c r="K309" i="2"/>
  <c r="G309" i="2"/>
  <c r="O308" i="2"/>
  <c r="K308" i="2"/>
  <c r="G308" i="2"/>
  <c r="O307" i="2"/>
  <c r="K307" i="2"/>
  <c r="G307" i="2"/>
  <c r="O306" i="2"/>
  <c r="K306" i="2"/>
  <c r="G306" i="2"/>
  <c r="O305" i="2"/>
  <c r="K305" i="2"/>
  <c r="G305" i="2"/>
  <c r="O304" i="2"/>
  <c r="K304" i="2"/>
  <c r="G304" i="2"/>
  <c r="O303" i="2"/>
  <c r="K303" i="2"/>
  <c r="G303" i="2"/>
  <c r="O302" i="2"/>
  <c r="K302" i="2"/>
  <c r="G302" i="2"/>
  <c r="O301" i="2"/>
  <c r="K301" i="2"/>
  <c r="G301" i="2"/>
  <c r="N300" i="2"/>
  <c r="J300" i="2"/>
  <c r="F300" i="2"/>
  <c r="J304" i="2"/>
  <c r="F303" i="2"/>
  <c r="N301" i="2"/>
  <c r="I300" i="2"/>
  <c r="N302" i="2"/>
  <c r="F304" i="2"/>
  <c r="J301" i="2"/>
  <c r="N303" i="2"/>
  <c r="J302" i="2"/>
  <c r="F301" i="2"/>
  <c r="J303" i="2"/>
  <c r="F302" i="2"/>
  <c r="M300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18" i="2"/>
  <c r="E300" i="2"/>
  <c r="X247" i="4"/>
  <c r="AA247" i="4"/>
  <c r="AA249" i="4"/>
  <c r="AB249" i="4" s="1"/>
  <c r="AC249" i="4" s="1"/>
  <c r="S251" i="4"/>
  <c r="X251" i="4"/>
  <c r="AA251" i="4"/>
  <c r="AA253" i="4"/>
  <c r="AB253" i="4" s="1"/>
  <c r="AC253" i="4" s="1"/>
  <c r="S255" i="4"/>
  <c r="X255" i="4"/>
  <c r="AA255" i="4"/>
  <c r="AA257" i="4"/>
  <c r="AB257" i="4" s="1"/>
  <c r="AC257" i="4" s="1"/>
  <c r="S259" i="4"/>
  <c r="X259" i="4"/>
  <c r="AA259" i="4"/>
  <c r="AA261" i="4"/>
  <c r="AB261" i="4" s="1"/>
  <c r="AC261" i="4" s="1"/>
  <c r="AA263" i="4"/>
  <c r="AB263" i="4" s="1"/>
  <c r="AC263" i="4" s="1"/>
  <c r="W264" i="4"/>
  <c r="Z264" i="4"/>
  <c r="V264" i="4"/>
  <c r="Y264" i="4"/>
  <c r="AA248" i="4"/>
  <c r="AB248" i="4" s="1"/>
  <c r="AA250" i="4"/>
  <c r="AA252" i="4"/>
  <c r="AA254" i="4"/>
  <c r="AB254" i="4" s="1"/>
  <c r="AA256" i="4"/>
  <c r="AB256" i="4" s="1"/>
  <c r="AA258" i="4"/>
  <c r="AA260" i="4"/>
  <c r="AA262" i="4"/>
  <c r="AB262" i="4" s="1"/>
  <c r="U264" i="4"/>
  <c r="X264" i="4"/>
  <c r="AA264" i="4"/>
  <c r="S263" i="4"/>
  <c r="S250" i="4"/>
  <c r="S254" i="4"/>
  <c r="S258" i="4"/>
  <c r="S257" i="4"/>
  <c r="S248" i="4"/>
  <c r="S252" i="4"/>
  <c r="S256" i="4"/>
  <c r="S260" i="4"/>
  <c r="S249" i="4"/>
  <c r="S253" i="4"/>
  <c r="S262" i="4"/>
  <c r="S261" i="4"/>
  <c r="S264" i="4"/>
  <c r="AB264" i="4" l="1"/>
  <c r="AC264" i="4" s="1"/>
  <c r="AB255" i="4"/>
  <c r="AC255" i="4" s="1"/>
  <c r="AB247" i="4"/>
  <c r="AC247" i="4" s="1"/>
  <c r="AC256" i="4"/>
  <c r="AC248" i="4"/>
  <c r="AB251" i="4"/>
  <c r="AC251" i="4" s="1"/>
  <c r="AB258" i="4"/>
  <c r="AC258" i="4" s="1"/>
  <c r="AB250" i="4"/>
  <c r="AC250" i="4" s="1"/>
  <c r="AB259" i="4"/>
  <c r="AC259" i="4" s="1"/>
  <c r="AC262" i="4"/>
  <c r="AC254" i="4"/>
  <c r="AB260" i="4"/>
  <c r="AC260" i="4" s="1"/>
  <c r="AB252" i="4"/>
  <c r="AC252" i="4" s="1"/>
  <c r="H321" i="2"/>
  <c r="H320" i="2"/>
  <c r="D320" i="2"/>
  <c r="D321" i="2"/>
  <c r="N321" i="2"/>
  <c r="N320" i="2"/>
  <c r="L320" i="2"/>
  <c r="L321" i="2"/>
  <c r="I320" i="2"/>
  <c r="I321" i="2"/>
  <c r="G321" i="2"/>
  <c r="G320" i="2"/>
  <c r="J320" i="2"/>
  <c r="J321" i="2"/>
  <c r="O321" i="2"/>
  <c r="O320" i="2"/>
  <c r="F321" i="2"/>
  <c r="F320" i="2"/>
  <c r="M321" i="2"/>
  <c r="M320" i="2"/>
  <c r="K320" i="2"/>
  <c r="K321" i="2"/>
  <c r="E321" i="2"/>
  <c r="E320" i="2"/>
  <c r="E322" i="2" l="1"/>
  <c r="L322" i="2"/>
  <c r="K322" i="2"/>
  <c r="J322" i="2"/>
  <c r="I322" i="2"/>
  <c r="M322" i="2"/>
  <c r="G322" i="2"/>
  <c r="N322" i="2"/>
  <c r="D322" i="2"/>
  <c r="O322" i="2"/>
  <c r="F322" i="2"/>
  <c r="H322" i="2"/>
  <c r="H274" i="2" l="1"/>
  <c r="H274" i="4" s="1"/>
  <c r="M280" i="2"/>
  <c r="M280" i="4" s="1"/>
  <c r="M290" i="2"/>
  <c r="M290" i="4" s="1"/>
  <c r="I289" i="2"/>
  <c r="I289" i="4" s="1"/>
  <c r="E270" i="2"/>
  <c r="O287" i="2"/>
  <c r="O287" i="4" s="1"/>
  <c r="Y287" i="4" s="1"/>
  <c r="P270" i="2"/>
  <c r="P270" i="4" s="1"/>
  <c r="M281" i="2"/>
  <c r="M281" i="4" s="1"/>
  <c r="I281" i="2"/>
  <c r="I281" i="4" s="1"/>
  <c r="I269" i="2"/>
  <c r="I269" i="4" s="1"/>
  <c r="I283" i="2"/>
  <c r="I283" i="4" s="1"/>
  <c r="I273" i="2"/>
  <c r="I273" i="4" s="1"/>
  <c r="N277" i="2"/>
  <c r="N277" i="4" s="1"/>
  <c r="Z277" i="4" s="1"/>
  <c r="E272" i="2"/>
  <c r="E277" i="2"/>
  <c r="M274" i="2"/>
  <c r="M274" i="4" s="1"/>
  <c r="I282" i="2"/>
  <c r="I282" i="4" s="1"/>
  <c r="F284" i="2"/>
  <c r="F284" i="4" s="1"/>
  <c r="W284" i="4" s="1"/>
  <c r="G282" i="2"/>
  <c r="G282" i="4" s="1"/>
  <c r="V282" i="4" s="1"/>
  <c r="M287" i="2"/>
  <c r="M287" i="4" s="1"/>
  <c r="E286" i="2"/>
  <c r="G276" i="2"/>
  <c r="G276" i="4" s="1"/>
  <c r="V276" i="4" s="1"/>
  <c r="P273" i="2"/>
  <c r="P273" i="4" s="1"/>
  <c r="O282" i="2"/>
  <c r="O282" i="4" s="1"/>
  <c r="Y282" i="4" s="1"/>
  <c r="M291" i="2"/>
  <c r="M291" i="4" s="1"/>
  <c r="M269" i="2"/>
  <c r="M269" i="4" s="1"/>
  <c r="I286" i="2"/>
  <c r="I286" i="4" s="1"/>
  <c r="E276" i="2"/>
  <c r="F291" i="2"/>
  <c r="F291" i="4" s="1"/>
  <c r="W291" i="4" s="1"/>
  <c r="W293" i="4" s="1"/>
  <c r="F274" i="2"/>
  <c r="F274" i="4" s="1"/>
  <c r="W274" i="4" s="1"/>
  <c r="H285" i="2"/>
  <c r="H285" i="4" s="1"/>
  <c r="E278" i="2"/>
  <c r="O288" i="2"/>
  <c r="O288" i="4" s="1"/>
  <c r="Y288" i="4" s="1"/>
  <c r="F271" i="2"/>
  <c r="F271" i="4" s="1"/>
  <c r="W271" i="4" s="1"/>
  <c r="E288" i="2"/>
  <c r="P271" i="2"/>
  <c r="P271" i="4" s="1"/>
  <c r="H282" i="2"/>
  <c r="H282" i="4" s="1"/>
  <c r="N268" i="2"/>
  <c r="N268" i="4" s="1"/>
  <c r="Z268" i="4" s="1"/>
  <c r="F285" i="2"/>
  <c r="F285" i="4" s="1"/>
  <c r="W285" i="4" s="1"/>
  <c r="E273" i="2"/>
  <c r="M273" i="2"/>
  <c r="M273" i="4" s="1"/>
  <c r="O289" i="2"/>
  <c r="O289" i="4" s="1"/>
  <c r="Y289" i="4" s="1"/>
  <c r="H269" i="2"/>
  <c r="H269" i="4" s="1"/>
  <c r="M276" i="2"/>
  <c r="M276" i="4" s="1"/>
  <c r="O268" i="2"/>
  <c r="O268" i="4" s="1"/>
  <c r="Y268" i="4" s="1"/>
  <c r="I276" i="2"/>
  <c r="I276" i="4" s="1"/>
  <c r="M277" i="2"/>
  <c r="M277" i="4" s="1"/>
  <c r="O277" i="2"/>
  <c r="O277" i="4" s="1"/>
  <c r="Y277" i="4" s="1"/>
  <c r="M270" i="2"/>
  <c r="M270" i="4" s="1"/>
  <c r="N276" i="2"/>
  <c r="N276" i="4" s="1"/>
  <c r="Z276" i="4" s="1"/>
  <c r="F268" i="2"/>
  <c r="F268" i="4" s="1"/>
  <c r="W268" i="4" s="1"/>
  <c r="F289" i="2"/>
  <c r="F289" i="4" s="1"/>
  <c r="W289" i="4" s="1"/>
  <c r="G275" i="2"/>
  <c r="G275" i="4" s="1"/>
  <c r="V275" i="4" s="1"/>
  <c r="O280" i="2"/>
  <c r="O280" i="4" s="1"/>
  <c r="Y280" i="4" s="1"/>
  <c r="M289" i="2"/>
  <c r="M289" i="4" s="1"/>
  <c r="H290" i="2"/>
  <c r="H290" i="4" s="1"/>
  <c r="G284" i="2"/>
  <c r="G284" i="4" s="1"/>
  <c r="V284" i="4" s="1"/>
  <c r="H272" i="2"/>
  <c r="H272" i="4" s="1"/>
  <c r="P275" i="2"/>
  <c r="P275" i="4" s="1"/>
  <c r="F282" i="2"/>
  <c r="F282" i="4" s="1"/>
  <c r="W282" i="4" s="1"/>
  <c r="O276" i="2"/>
  <c r="O276" i="4" s="1"/>
  <c r="Y276" i="4" s="1"/>
  <c r="P285" i="2"/>
  <c r="P285" i="4" s="1"/>
  <c r="O285" i="2"/>
  <c r="O285" i="4" s="1"/>
  <c r="Y285" i="4" s="1"/>
  <c r="H284" i="2"/>
  <c r="H284" i="4" s="1"/>
  <c r="M278" i="2"/>
  <c r="M278" i="4" s="1"/>
  <c r="O286" i="2"/>
  <c r="O286" i="4" s="1"/>
  <c r="Y286" i="4" s="1"/>
  <c r="H287" i="2"/>
  <c r="H287" i="4" s="1"/>
  <c r="O281" i="2"/>
  <c r="O281" i="4" s="1"/>
  <c r="Y281" i="4" s="1"/>
  <c r="N288" i="2"/>
  <c r="N288" i="4" s="1"/>
  <c r="Z288" i="4" s="1"/>
  <c r="H279" i="2"/>
  <c r="H279" i="4" s="1"/>
  <c r="E271" i="2"/>
  <c r="E281" i="2"/>
  <c r="O274" i="2"/>
  <c r="O274" i="4" s="1"/>
  <c r="Y274" i="4" s="1"/>
  <c r="N275" i="2"/>
  <c r="N275" i="4" s="1"/>
  <c r="Z275" i="4" s="1"/>
  <c r="M286" i="2"/>
  <c r="M286" i="4" s="1"/>
  <c r="M271" i="2"/>
  <c r="M271" i="4" s="1"/>
  <c r="G281" i="2"/>
  <c r="G281" i="4" s="1"/>
  <c r="V281" i="4" s="1"/>
  <c r="G272" i="2"/>
  <c r="G272" i="4" s="1"/>
  <c r="V272" i="4" s="1"/>
  <c r="F272" i="2"/>
  <c r="F272" i="4" s="1"/>
  <c r="W272" i="4" s="1"/>
  <c r="E280" i="2"/>
  <c r="M288" i="2"/>
  <c r="M288" i="4" s="1"/>
  <c r="N285" i="2"/>
  <c r="N285" i="4" s="1"/>
  <c r="Z285" i="4" s="1"/>
  <c r="H288" i="2"/>
  <c r="H288" i="4" s="1"/>
  <c r="H281" i="2"/>
  <c r="H281" i="4" s="1"/>
  <c r="P276" i="2"/>
  <c r="P276" i="4" s="1"/>
  <c r="E275" i="2"/>
  <c r="G285" i="2"/>
  <c r="G285" i="4" s="1"/>
  <c r="V285" i="4" s="1"/>
  <c r="P274" i="2"/>
  <c r="P274" i="4" s="1"/>
  <c r="F269" i="2"/>
  <c r="F269" i="4" s="1"/>
  <c r="W269" i="4" s="1"/>
  <c r="I287" i="2"/>
  <c r="I287" i="4" s="1"/>
  <c r="N286" i="2"/>
  <c r="N286" i="4" s="1"/>
  <c r="Z286" i="4" s="1"/>
  <c r="P290" i="2"/>
  <c r="P290" i="4" s="1"/>
  <c r="G270" i="2"/>
  <c r="G270" i="4" s="1"/>
  <c r="V270" i="4" s="1"/>
  <c r="I291" i="2"/>
  <c r="I291" i="4" s="1"/>
  <c r="P286" i="2"/>
  <c r="P286" i="4" s="1"/>
  <c r="F277" i="2"/>
  <c r="F277" i="4" s="1"/>
  <c r="W277" i="4" s="1"/>
  <c r="H280" i="2"/>
  <c r="H280" i="4" s="1"/>
  <c r="P287" i="2"/>
  <c r="P287" i="4" s="1"/>
  <c r="N272" i="2"/>
  <c r="N272" i="4" s="1"/>
  <c r="Z272" i="4" s="1"/>
  <c r="E268" i="2"/>
  <c r="G268" i="2"/>
  <c r="G268" i="4" s="1"/>
  <c r="V268" i="4" s="1"/>
  <c r="N273" i="2"/>
  <c r="N273" i="4" s="1"/>
  <c r="Z273" i="4" s="1"/>
  <c r="G290" i="2"/>
  <c r="G290" i="4" s="1"/>
  <c r="V290" i="4" s="1"/>
  <c r="O273" i="2"/>
  <c r="O273" i="4" s="1"/>
  <c r="Y273" i="4" s="1"/>
  <c r="F280" i="2"/>
  <c r="F280" i="4" s="1"/>
  <c r="W280" i="4" s="1"/>
  <c r="E290" i="2"/>
  <c r="I270" i="2"/>
  <c r="I270" i="4" s="1"/>
  <c r="O290" i="2"/>
  <c r="O290" i="4" s="1"/>
  <c r="Y290" i="4" s="1"/>
  <c r="H283" i="2"/>
  <c r="H283" i="4" s="1"/>
  <c r="G288" i="2"/>
  <c r="G288" i="4" s="1"/>
  <c r="V288" i="4" s="1"/>
  <c r="E274" i="2"/>
  <c r="F275" i="2"/>
  <c r="F275" i="4" s="1"/>
  <c r="W275" i="4" s="1"/>
  <c r="H286" i="2"/>
  <c r="H286" i="4" s="1"/>
  <c r="N282" i="2"/>
  <c r="N282" i="4" s="1"/>
  <c r="Z282" i="4" s="1"/>
  <c r="H278" i="2"/>
  <c r="H278" i="4" s="1"/>
  <c r="H289" i="2"/>
  <c r="H289" i="4" s="1"/>
  <c r="O269" i="2"/>
  <c r="O269" i="4" s="1"/>
  <c r="Y269" i="4" s="1"/>
  <c r="P282" i="2"/>
  <c r="P282" i="4" s="1"/>
  <c r="H291" i="2"/>
  <c r="H291" i="4" s="1"/>
  <c r="N271" i="2"/>
  <c r="N271" i="4" s="1"/>
  <c r="Z271" i="4" s="1"/>
  <c r="O278" i="2"/>
  <c r="O278" i="4" s="1"/>
  <c r="Y278" i="4" s="1"/>
  <c r="M279" i="2"/>
  <c r="M279" i="4" s="1"/>
  <c r="N289" i="2"/>
  <c r="N289" i="4" s="1"/>
  <c r="Z289" i="4" s="1"/>
  <c r="F278" i="2"/>
  <c r="F278" i="4" s="1"/>
  <c r="W278" i="4" s="1"/>
  <c r="I275" i="2"/>
  <c r="I275" i="4" s="1"/>
  <c r="N283" i="2"/>
  <c r="N283" i="4" s="1"/>
  <c r="Z283" i="4" s="1"/>
  <c r="I288" i="2"/>
  <c r="I288" i="4" s="1"/>
  <c r="I271" i="2"/>
  <c r="I271" i="4" s="1"/>
  <c r="O272" i="2"/>
  <c r="O272" i="4" s="1"/>
  <c r="Y272" i="4" s="1"/>
  <c r="N291" i="2"/>
  <c r="N291" i="4" s="1"/>
  <c r="Z291" i="4" s="1"/>
  <c r="I277" i="2"/>
  <c r="I277" i="4" s="1"/>
  <c r="G287" i="2"/>
  <c r="G287" i="4" s="1"/>
  <c r="V287" i="4" s="1"/>
  <c r="P281" i="2"/>
  <c r="P281" i="4" s="1"/>
  <c r="E285" i="2"/>
  <c r="F279" i="2"/>
  <c r="F279" i="4" s="1"/>
  <c r="W279" i="4" s="1"/>
  <c r="H275" i="2"/>
  <c r="H275" i="4" s="1"/>
  <c r="M268" i="2"/>
  <c r="M268" i="4" s="1"/>
  <c r="E289" i="2"/>
  <c r="P283" i="2"/>
  <c r="P283" i="4" s="1"/>
  <c r="P280" i="2"/>
  <c r="P280" i="4" s="1"/>
  <c r="P277" i="2"/>
  <c r="P277" i="4" s="1"/>
  <c r="E282" i="2"/>
  <c r="P284" i="2"/>
  <c r="P284" i="4" s="1"/>
  <c r="F283" i="2"/>
  <c r="F283" i="4" s="1"/>
  <c r="W283" i="4" s="1"/>
  <c r="I280" i="2"/>
  <c r="I280" i="4" s="1"/>
  <c r="P291" i="2"/>
  <c r="P291" i="4" s="1"/>
  <c r="P268" i="2"/>
  <c r="P268" i="4" s="1"/>
  <c r="H277" i="2"/>
  <c r="H277" i="4" s="1"/>
  <c r="D281" i="2"/>
  <c r="D281" i="4" s="1"/>
  <c r="U281" i="4" s="1"/>
  <c r="D278" i="2"/>
  <c r="D278" i="4" s="1"/>
  <c r="U278" i="4" s="1"/>
  <c r="D280" i="2"/>
  <c r="D279" i="2"/>
  <c r="D279" i="4" s="1"/>
  <c r="U279" i="4" s="1"/>
  <c r="D289" i="2"/>
  <c r="D289" i="4" s="1"/>
  <c r="U289" i="4" s="1"/>
  <c r="D271" i="2"/>
  <c r="D276" i="2"/>
  <c r="D276" i="4" s="1"/>
  <c r="U276" i="4" s="1"/>
  <c r="I284" i="2"/>
  <c r="I284" i="4" s="1"/>
  <c r="O271" i="2"/>
  <c r="O271" i="4" s="1"/>
  <c r="Y271" i="4" s="1"/>
  <c r="G279" i="2"/>
  <c r="G279" i="4" s="1"/>
  <c r="V279" i="4" s="1"/>
  <c r="M282" i="2"/>
  <c r="M282" i="4" s="1"/>
  <c r="N269" i="2"/>
  <c r="N269" i="4" s="1"/>
  <c r="Z269" i="4" s="1"/>
  <c r="O275" i="2"/>
  <c r="O275" i="4" s="1"/>
  <c r="Y275" i="4" s="1"/>
  <c r="I272" i="2"/>
  <c r="I272" i="4" s="1"/>
  <c r="E283" i="2"/>
  <c r="F290" i="2"/>
  <c r="F290" i="4" s="1"/>
  <c r="W290" i="4" s="1"/>
  <c r="E291" i="2"/>
  <c r="F287" i="2"/>
  <c r="F287" i="4" s="1"/>
  <c r="W287" i="4" s="1"/>
  <c r="D288" i="2"/>
  <c r="D288" i="4" s="1"/>
  <c r="U288" i="4" s="1"/>
  <c r="D277" i="2"/>
  <c r="D285" i="2"/>
  <c r="O279" i="2"/>
  <c r="O279" i="4" s="1"/>
  <c r="Y279" i="4" s="1"/>
  <c r="F286" i="2"/>
  <c r="F286" i="4" s="1"/>
  <c r="W286" i="4" s="1"/>
  <c r="P272" i="2"/>
  <c r="P272" i="4" s="1"/>
  <c r="I279" i="2"/>
  <c r="I279" i="4" s="1"/>
  <c r="M275" i="2"/>
  <c r="M275" i="4" s="1"/>
  <c r="F288" i="2"/>
  <c r="F288" i="4" s="1"/>
  <c r="W288" i="4" s="1"/>
  <c r="O284" i="2"/>
  <c r="O284" i="4" s="1"/>
  <c r="Y284" i="4" s="1"/>
  <c r="M285" i="2"/>
  <c r="M285" i="4" s="1"/>
  <c r="F270" i="2"/>
  <c r="F270" i="4" s="1"/>
  <c r="W270" i="4" s="1"/>
  <c r="P269" i="2"/>
  <c r="P269" i="4" s="1"/>
  <c r="G286" i="2"/>
  <c r="G286" i="4" s="1"/>
  <c r="V286" i="4" s="1"/>
  <c r="M283" i="2"/>
  <c r="M283" i="4" s="1"/>
  <c r="N279" i="2"/>
  <c r="N279" i="4" s="1"/>
  <c r="Z279" i="4" s="1"/>
  <c r="P278" i="2"/>
  <c r="P278" i="4" s="1"/>
  <c r="P288" i="2"/>
  <c r="P288" i="4" s="1"/>
  <c r="D284" i="2"/>
  <c r="D284" i="4" s="1"/>
  <c r="U284" i="4" s="1"/>
  <c r="D273" i="2"/>
  <c r="D273" i="4" s="1"/>
  <c r="U273" i="4" s="1"/>
  <c r="D270" i="2"/>
  <c r="D270" i="4" s="1"/>
  <c r="U270" i="4" s="1"/>
  <c r="D283" i="2"/>
  <c r="D283" i="4" s="1"/>
  <c r="U283" i="4" s="1"/>
  <c r="N280" i="2"/>
  <c r="N280" i="4" s="1"/>
  <c r="Z280" i="4" s="1"/>
  <c r="I274" i="2"/>
  <c r="I274" i="4" s="1"/>
  <c r="N274" i="2"/>
  <c r="N274" i="4" s="1"/>
  <c r="Z274" i="4" s="1"/>
  <c r="G273" i="2"/>
  <c r="G273" i="4" s="1"/>
  <c r="V273" i="4" s="1"/>
  <c r="H276" i="2"/>
  <c r="H276" i="4" s="1"/>
  <c r="D286" i="2"/>
  <c r="D286" i="4" s="1"/>
  <c r="U286" i="4" s="1"/>
  <c r="M272" i="2"/>
  <c r="M272" i="4" s="1"/>
  <c r="N290" i="2"/>
  <c r="N290" i="4" s="1"/>
  <c r="Z290" i="4" s="1"/>
  <c r="G269" i="2"/>
  <c r="G269" i="4" s="1"/>
  <c r="V269" i="4" s="1"/>
  <c r="E287" i="2"/>
  <c r="F281" i="2"/>
  <c r="F281" i="4" s="1"/>
  <c r="W281" i="4" s="1"/>
  <c r="G291" i="2"/>
  <c r="G291" i="4" s="1"/>
  <c r="V291" i="4" s="1"/>
  <c r="V293" i="4" s="1"/>
  <c r="G278" i="2"/>
  <c r="G278" i="4" s="1"/>
  <c r="V278" i="4" s="1"/>
  <c r="G274" i="2"/>
  <c r="G274" i="4" s="1"/>
  <c r="V274" i="4" s="1"/>
  <c r="F273" i="2"/>
  <c r="F273" i="4" s="1"/>
  <c r="W273" i="4" s="1"/>
  <c r="O283" i="2"/>
  <c r="O283" i="4" s="1"/>
  <c r="Y283" i="4" s="1"/>
  <c r="M284" i="2"/>
  <c r="M284" i="4" s="1"/>
  <c r="N278" i="2"/>
  <c r="N278" i="4" s="1"/>
  <c r="Z278" i="4" s="1"/>
  <c r="G271" i="2"/>
  <c r="G271" i="4" s="1"/>
  <c r="V271" i="4" s="1"/>
  <c r="D272" i="2"/>
  <c r="H273" i="2"/>
  <c r="H273" i="4" s="1"/>
  <c r="E279" i="2"/>
  <c r="G289" i="2"/>
  <c r="G289" i="4" s="1"/>
  <c r="V289" i="4" s="1"/>
  <c r="F276" i="2"/>
  <c r="F276" i="4" s="1"/>
  <c r="W276" i="4" s="1"/>
  <c r="O291" i="2"/>
  <c r="O291" i="4" s="1"/>
  <c r="Y291" i="4" s="1"/>
  <c r="Y293" i="4" s="1"/>
  <c r="N287" i="2"/>
  <c r="N287" i="4" s="1"/>
  <c r="Z287" i="4" s="1"/>
  <c r="P289" i="2"/>
  <c r="P289" i="4" s="1"/>
  <c r="H270" i="2"/>
  <c r="H270" i="4" s="1"/>
  <c r="O270" i="2"/>
  <c r="O270" i="4" s="1"/>
  <c r="Y270" i="4" s="1"/>
  <c r="D282" i="2"/>
  <c r="D268" i="2"/>
  <c r="D268" i="4" s="1"/>
  <c r="U268" i="4" s="1"/>
  <c r="D291" i="2"/>
  <c r="D291" i="4" s="1"/>
  <c r="U291" i="4" s="1"/>
  <c r="U293" i="4" s="1"/>
  <c r="E269" i="2"/>
  <c r="G283" i="2"/>
  <c r="G283" i="4" s="1"/>
  <c r="V283" i="4" s="1"/>
  <c r="N281" i="2"/>
  <c r="N281" i="4" s="1"/>
  <c r="Z281" i="4" s="1"/>
  <c r="E284" i="2"/>
  <c r="P279" i="2"/>
  <c r="P279" i="4" s="1"/>
  <c r="I278" i="2"/>
  <c r="I278" i="4" s="1"/>
  <c r="I285" i="2"/>
  <c r="I285" i="4" s="1"/>
  <c r="N284" i="2"/>
  <c r="N284" i="4" s="1"/>
  <c r="Z284" i="4" s="1"/>
  <c r="D275" i="2"/>
  <c r="D275" i="4" s="1"/>
  <c r="U275" i="4" s="1"/>
  <c r="D269" i="2"/>
  <c r="D269" i="4" s="1"/>
  <c r="U269" i="4" s="1"/>
  <c r="I290" i="2"/>
  <c r="I290" i="4" s="1"/>
  <c r="G280" i="2"/>
  <c r="G280" i="4" s="1"/>
  <c r="V280" i="4" s="1"/>
  <c r="I268" i="2"/>
  <c r="I268" i="4" s="1"/>
  <c r="H271" i="2"/>
  <c r="H271" i="4" s="1"/>
  <c r="G277" i="2"/>
  <c r="G277" i="4" s="1"/>
  <c r="V277" i="4" s="1"/>
  <c r="H268" i="2"/>
  <c r="H268" i="4" s="1"/>
  <c r="N270" i="2"/>
  <c r="N270" i="4" s="1"/>
  <c r="Z270" i="4" s="1"/>
  <c r="D274" i="2"/>
  <c r="D274" i="4" s="1"/>
  <c r="U274" i="4" s="1"/>
  <c r="D290" i="2"/>
  <c r="D287" i="2"/>
  <c r="D287" i="4" s="1"/>
  <c r="U287" i="4" s="1"/>
  <c r="T291" i="2" l="1"/>
  <c r="E272" i="4"/>
  <c r="AA272" i="4" s="1"/>
  <c r="T272" i="2"/>
  <c r="E289" i="4"/>
  <c r="AA289" i="4" s="1"/>
  <c r="T289" i="2"/>
  <c r="E287" i="4"/>
  <c r="AA287" i="4" s="1"/>
  <c r="T287" i="2"/>
  <c r="E290" i="4"/>
  <c r="AA290" i="4" s="1"/>
  <c r="T290" i="2"/>
  <c r="E276" i="4"/>
  <c r="AA276" i="4" s="1"/>
  <c r="T276" i="2"/>
  <c r="E285" i="4"/>
  <c r="AA285" i="4" s="1"/>
  <c r="T285" i="2"/>
  <c r="E281" i="4"/>
  <c r="AA281" i="4" s="1"/>
  <c r="T281" i="2"/>
  <c r="E284" i="4"/>
  <c r="AA284" i="4" s="1"/>
  <c r="T284" i="2"/>
  <c r="E291" i="4"/>
  <c r="AA291" i="4" s="1"/>
  <c r="E275" i="4"/>
  <c r="AA275" i="4" s="1"/>
  <c r="T275" i="2"/>
  <c r="E271" i="4"/>
  <c r="AA271" i="4" s="1"/>
  <c r="T271" i="2"/>
  <c r="E273" i="4"/>
  <c r="AA273" i="4" s="1"/>
  <c r="T273" i="2"/>
  <c r="E283" i="4"/>
  <c r="AA283" i="4" s="1"/>
  <c r="T283" i="2"/>
  <c r="E268" i="4"/>
  <c r="AA268" i="4" s="1"/>
  <c r="T268" i="2"/>
  <c r="E269" i="4"/>
  <c r="AA269" i="4" s="1"/>
  <c r="T269" i="2"/>
  <c r="E286" i="4"/>
  <c r="AA286" i="4" s="1"/>
  <c r="T286" i="2"/>
  <c r="E270" i="4"/>
  <c r="AA270" i="4" s="1"/>
  <c r="T270" i="2"/>
  <c r="E279" i="4"/>
  <c r="T279" i="2"/>
  <c r="E288" i="4"/>
  <c r="AA288" i="4" s="1"/>
  <c r="T288" i="2"/>
  <c r="E280" i="4"/>
  <c r="AA280" i="4" s="1"/>
  <c r="T280" i="2"/>
  <c r="E282" i="4"/>
  <c r="AA282" i="4" s="1"/>
  <c r="T282" i="2"/>
  <c r="E274" i="4"/>
  <c r="AA274" i="4" s="1"/>
  <c r="T274" i="2"/>
  <c r="E278" i="4"/>
  <c r="AA278" i="4" s="1"/>
  <c r="T278" i="2"/>
  <c r="E277" i="4"/>
  <c r="AA277" i="4" s="1"/>
  <c r="T277" i="2"/>
  <c r="T267" i="2"/>
  <c r="Z293" i="4"/>
  <c r="X271" i="4"/>
  <c r="X276" i="4"/>
  <c r="X289" i="4"/>
  <c r="X281" i="4"/>
  <c r="X272" i="4"/>
  <c r="X273" i="4"/>
  <c r="X291" i="4"/>
  <c r="X293" i="4" s="1"/>
  <c r="X278" i="4"/>
  <c r="X288" i="4"/>
  <c r="X282" i="4"/>
  <c r="X268" i="4"/>
  <c r="X270" i="4"/>
  <c r="X287" i="4"/>
  <c r="X284" i="4"/>
  <c r="X290" i="4"/>
  <c r="X274" i="4"/>
  <c r="X277" i="4"/>
  <c r="X275" i="4"/>
  <c r="X286" i="4"/>
  <c r="X283" i="4"/>
  <c r="X280" i="4"/>
  <c r="X279" i="4"/>
  <c r="X269" i="4"/>
  <c r="X285" i="4"/>
  <c r="Q282" i="2"/>
  <c r="Q282" i="4" s="1"/>
  <c r="Q276" i="2"/>
  <c r="Q276" i="4" s="1"/>
  <c r="S276" i="4" s="1"/>
  <c r="Q278" i="2"/>
  <c r="Q278" i="4" s="1"/>
  <c r="Q284" i="2"/>
  <c r="Q284" i="4" s="1"/>
  <c r="Q271" i="2"/>
  <c r="Q271" i="4" s="1"/>
  <c r="D282" i="4"/>
  <c r="U282" i="4" s="1"/>
  <c r="Q277" i="2"/>
  <c r="Q277" i="4" s="1"/>
  <c r="Q290" i="2"/>
  <c r="Q290" i="4" s="1"/>
  <c r="D290" i="4"/>
  <c r="U290" i="4" s="1"/>
  <c r="Q269" i="2"/>
  <c r="Q269" i="4" s="1"/>
  <c r="Q274" i="2"/>
  <c r="Q274" i="4" s="1"/>
  <c r="Q275" i="2"/>
  <c r="Q275" i="4" s="1"/>
  <c r="Q270" i="2"/>
  <c r="Q270" i="4" s="1"/>
  <c r="Q286" i="2"/>
  <c r="Q286" i="4" s="1"/>
  <c r="Q280" i="2"/>
  <c r="Q280" i="4" s="1"/>
  <c r="D280" i="4"/>
  <c r="U280" i="4" s="1"/>
  <c r="Q273" i="2"/>
  <c r="Q273" i="4" s="1"/>
  <c r="Q285" i="2"/>
  <c r="Q285" i="4" s="1"/>
  <c r="D285" i="4"/>
  <c r="U285" i="4" s="1"/>
  <c r="Q291" i="2"/>
  <c r="Q291" i="4" s="1"/>
  <c r="Q289" i="2"/>
  <c r="Q289" i="4" s="1"/>
  <c r="Q279" i="2"/>
  <c r="Q279" i="4" s="1"/>
  <c r="Q272" i="2"/>
  <c r="Q272" i="4" s="1"/>
  <c r="D272" i="4"/>
  <c r="U272" i="4" s="1"/>
  <c r="AA279" i="4"/>
  <c r="Q288" i="2"/>
  <c r="Q288" i="4" s="1"/>
  <c r="Q283" i="2"/>
  <c r="Q283" i="4" s="1"/>
  <c r="Q268" i="2"/>
  <c r="Q268" i="4" s="1"/>
  <c r="Q287" i="2"/>
  <c r="Q287" i="4" s="1"/>
  <c r="D277" i="4"/>
  <c r="U277" i="4" s="1"/>
  <c r="D271" i="4"/>
  <c r="U271" i="4" s="1"/>
  <c r="Q281" i="2"/>
  <c r="Q281" i="4" s="1"/>
  <c r="S275" i="4" l="1"/>
  <c r="S282" i="4"/>
  <c r="AB281" i="4"/>
  <c r="AL320" i="4" s="1"/>
  <c r="AO320" i="4" s="1"/>
  <c r="AB278" i="4"/>
  <c r="AL317" i="4" s="1"/>
  <c r="AO317" i="4" s="1"/>
  <c r="S290" i="4"/>
  <c r="S278" i="4"/>
  <c r="S288" i="4"/>
  <c r="AB276" i="4"/>
  <c r="AL315" i="4" s="1"/>
  <c r="AO315" i="4" s="1"/>
  <c r="S289" i="4"/>
  <c r="S279" i="4"/>
  <c r="S287" i="4"/>
  <c r="S271" i="4"/>
  <c r="S273" i="4"/>
  <c r="S280" i="4"/>
  <c r="S281" i="4"/>
  <c r="S268" i="4"/>
  <c r="S286" i="4"/>
  <c r="S283" i="4"/>
  <c r="S285" i="4"/>
  <c r="S284" i="4"/>
  <c r="AB279" i="4"/>
  <c r="AL318" i="4" s="1"/>
  <c r="AO318" i="4" s="1"/>
  <c r="S270" i="4"/>
  <c r="S272" i="4"/>
  <c r="S274" i="4"/>
  <c r="S269" i="4"/>
  <c r="S277" i="4"/>
  <c r="AB283" i="4"/>
  <c r="AL322" i="4" s="1"/>
  <c r="AO322" i="4" s="1"/>
  <c r="S291" i="4"/>
  <c r="Q293" i="4"/>
  <c r="AB273" i="4"/>
  <c r="AL312" i="4" s="1"/>
  <c r="AM312" i="4" s="1"/>
  <c r="AB270" i="4"/>
  <c r="AL309" i="4" s="1"/>
  <c r="AM309" i="4" s="1"/>
  <c r="AB268" i="4"/>
  <c r="AL307" i="4" s="1"/>
  <c r="AM307" i="4" s="1"/>
  <c r="AB269" i="4"/>
  <c r="AL308" i="4" s="1"/>
  <c r="AM308" i="4" s="1"/>
  <c r="AB289" i="4"/>
  <c r="AL328" i="4" s="1"/>
  <c r="AO328" i="4" s="1"/>
  <c r="AB286" i="4"/>
  <c r="AL325" i="4" s="1"/>
  <c r="AO325" i="4" s="1"/>
  <c r="AB275" i="4"/>
  <c r="AL314" i="4" s="1"/>
  <c r="AO314" i="4" s="1"/>
  <c r="AB271" i="4"/>
  <c r="AL310" i="4" s="1"/>
  <c r="AM310" i="4" s="1"/>
  <c r="AB274" i="4"/>
  <c r="AL313" i="4" s="1"/>
  <c r="AO313" i="4" s="1"/>
  <c r="AL306" i="4"/>
  <c r="AM306" i="4" s="1"/>
  <c r="AB287" i="4"/>
  <c r="AL326" i="4" s="1"/>
  <c r="AO326" i="4" s="1"/>
  <c r="AB284" i="4"/>
  <c r="AL323" i="4" s="1"/>
  <c r="AO323" i="4" s="1"/>
  <c r="AB288" i="4"/>
  <c r="AL327" i="4" s="1"/>
  <c r="AM327" i="4" s="1"/>
  <c r="AB291" i="4"/>
  <c r="AC291" i="4" s="1"/>
  <c r="AA293" i="4"/>
  <c r="AC276" i="4"/>
  <c r="AC278" i="4"/>
  <c r="AB282" i="4"/>
  <c r="AL321" i="4" s="1"/>
  <c r="AM321" i="4" s="1"/>
  <c r="AB277" i="4"/>
  <c r="AL316" i="4" s="1"/>
  <c r="AO316" i="4" s="1"/>
  <c r="AB272" i="4"/>
  <c r="AB285" i="4"/>
  <c r="AL324" i="4" s="1"/>
  <c r="AM324" i="4" s="1"/>
  <c r="AB290" i="4"/>
  <c r="AL329" i="4" s="1"/>
  <c r="AO329" i="4" s="1"/>
  <c r="AM317" i="4"/>
  <c r="AB280" i="4"/>
  <c r="AL319" i="4" s="1"/>
  <c r="AC281" i="4" l="1"/>
  <c r="AM320" i="4"/>
  <c r="AM315" i="4"/>
  <c r="AM318" i="4"/>
  <c r="AO307" i="4"/>
  <c r="AC268" i="4"/>
  <c r="AC279" i="4"/>
  <c r="AC283" i="4"/>
  <c r="AM322" i="4"/>
  <c r="AO309" i="4"/>
  <c r="AC288" i="4"/>
  <c r="AO308" i="4"/>
  <c r="AC289" i="4"/>
  <c r="AC270" i="4"/>
  <c r="AC269" i="4"/>
  <c r="AO312" i="4"/>
  <c r="AC273" i="4"/>
  <c r="AM325" i="4"/>
  <c r="AC284" i="4"/>
  <c r="AC286" i="4"/>
  <c r="AO327" i="4"/>
  <c r="AC275" i="4"/>
  <c r="AM328" i="4"/>
  <c r="AM314" i="4"/>
  <c r="AC287" i="4"/>
  <c r="AM326" i="4"/>
  <c r="AO306" i="4"/>
  <c r="AM313" i="4"/>
  <c r="AO310" i="4"/>
  <c r="AM323" i="4"/>
  <c r="AC274" i="4"/>
  <c r="AC271" i="4"/>
  <c r="AL330" i="4"/>
  <c r="AB293" i="4"/>
  <c r="AC280" i="4"/>
  <c r="AC282" i="4"/>
  <c r="AC277" i="4"/>
  <c r="AC285" i="4"/>
  <c r="AL311" i="4"/>
  <c r="AO311" i="4" s="1"/>
  <c r="AC272" i="4"/>
  <c r="AC290" i="4"/>
  <c r="AO321" i="4"/>
  <c r="AM316" i="4"/>
  <c r="AO324" i="4"/>
  <c r="AM329" i="4"/>
  <c r="AO319" i="4"/>
  <c r="AM319" i="4"/>
  <c r="AO330" i="4" l="1"/>
  <c r="AM330" i="4"/>
  <c r="AM311" i="4"/>
  <c r="P321" i="2" l="1"/>
  <c r="P320" i="2"/>
  <c r="P322" i="2" l="1"/>
</calcChain>
</file>

<file path=xl/sharedStrings.xml><?xml version="1.0" encoding="utf-8"?>
<sst xmlns="http://schemas.openxmlformats.org/spreadsheetml/2006/main" count="926" uniqueCount="524">
  <si>
    <t>Month</t>
  </si>
  <si>
    <t>Hydro</t>
  </si>
  <si>
    <t>Natural Gas</t>
  </si>
  <si>
    <t>Year</t>
  </si>
  <si>
    <t>Coal</t>
  </si>
  <si>
    <t>Geothermal</t>
  </si>
  <si>
    <t>Hydroelectric Conventional</t>
  </si>
  <si>
    <t>Nuclear</t>
  </si>
  <si>
    <t>Other</t>
  </si>
  <si>
    <t>Other Biomass</t>
  </si>
  <si>
    <t>Other Gases</t>
  </si>
  <si>
    <t>Petroleum</t>
  </si>
  <si>
    <t>Pumped Storage</t>
  </si>
  <si>
    <t>Solar Thermal and Photovoltaic</t>
  </si>
  <si>
    <t>Total</t>
  </si>
  <si>
    <t>Wind</t>
  </si>
  <si>
    <t>Wood and Wood Derived Fuels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</si>
  <si>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</si>
  <si>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</si>
  <si>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</si>
  <si>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</si>
  <si>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</si>
  <si>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</si>
  <si>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</si>
  <si>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</si>
  <si>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</si>
  <si>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</si>
  <si>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</si>
  <si>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</si>
  <si>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</si>
  <si>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</si>
  <si>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Stdev</t>
  </si>
  <si>
    <t>Name|</t>
  </si>
  <si>
    <t>AB_CCCT_NG</t>
  </si>
  <si>
    <t>AB_HY_WAT</t>
  </si>
  <si>
    <t>AB_IC_NG</t>
  </si>
  <si>
    <t>AB_IC_OT</t>
  </si>
  <si>
    <t>AB_OtherTech_NG</t>
  </si>
  <si>
    <t>AB_SCCT_NG</t>
  </si>
  <si>
    <t>AB_SCCT_OT</t>
  </si>
  <si>
    <t>AB_ST_Coal</t>
  </si>
  <si>
    <t>AB_ST_NG</t>
  </si>
  <si>
    <t>AB_ST_OT</t>
  </si>
  <si>
    <t>AB_WT_WND</t>
  </si>
  <si>
    <t>Alberta</t>
  </si>
  <si>
    <t>Arizona</t>
  </si>
  <si>
    <t>AZ_CCCT_NG</t>
  </si>
  <si>
    <t>AZ_HY_WAT</t>
  </si>
  <si>
    <t>AZ_OtherTech_SUN</t>
  </si>
  <si>
    <t>AZ_PV_SUN</t>
  </si>
  <si>
    <t>AZ_SCCT_DFO</t>
  </si>
  <si>
    <t>AZ_SCCT_NG</t>
  </si>
  <si>
    <t>AZ_ST_Coal</t>
  </si>
  <si>
    <t>AZ_ST_NG</t>
  </si>
  <si>
    <t>AZ_ST_NUC</t>
  </si>
  <si>
    <t>AZ_ST_OT</t>
  </si>
  <si>
    <t>AZ_ST_SUN</t>
  </si>
  <si>
    <t>AZ_STO_OT</t>
  </si>
  <si>
    <t>AZ_STO_WAT</t>
  </si>
  <si>
    <t>AZ_WT_WND</t>
  </si>
  <si>
    <t>BC_CCCT_NG</t>
  </si>
  <si>
    <t>BC_HY_WAT</t>
  </si>
  <si>
    <t>BC_IC_OT</t>
  </si>
  <si>
    <t>BC_SCCT_NG</t>
  </si>
  <si>
    <t>BC_ST_NG</t>
  </si>
  <si>
    <t>BC_ST_OT</t>
  </si>
  <si>
    <t>BC_WT_WND</t>
  </si>
  <si>
    <t>BritishColumbia</t>
  </si>
  <si>
    <t>CA_CCCT_NG</t>
  </si>
  <si>
    <t>CA_CCCT_OT</t>
  </si>
  <si>
    <t>CA_HY_WAT</t>
  </si>
  <si>
    <t>CA_IC_NG</t>
  </si>
  <si>
    <t>CA_OtherTech_SUN</t>
  </si>
  <si>
    <t>CA_PV_SUN</t>
  </si>
  <si>
    <t>CA_SCCT_DFO</t>
  </si>
  <si>
    <t>CA_SCCT_NG</t>
  </si>
  <si>
    <t>CA_SCCT_OT</t>
  </si>
  <si>
    <t>CA_ST_Coal</t>
  </si>
  <si>
    <t>CA_ST_GST</t>
  </si>
  <si>
    <t>CA_ST_NG</t>
  </si>
  <si>
    <t>CA_ST_NUC</t>
  </si>
  <si>
    <t>CA_ST_OT</t>
  </si>
  <si>
    <t>CA_ST_SUN</t>
  </si>
  <si>
    <t>CA_STO_OT</t>
  </si>
  <si>
    <t>CA_STO_WAT</t>
  </si>
  <si>
    <t>CA_WT_WND</t>
  </si>
  <si>
    <t>California</t>
  </si>
  <si>
    <t>Canada</t>
  </si>
  <si>
    <t>Canada_CCCT_NG</t>
  </si>
  <si>
    <t>Canada_SCCT_NG</t>
  </si>
  <si>
    <t>CCCT_NG</t>
  </si>
  <si>
    <t>CCCT_OT</t>
  </si>
  <si>
    <t>CO_CCCT_NG</t>
  </si>
  <si>
    <t>CO_HY_WAT</t>
  </si>
  <si>
    <t>CO_OtherTech_SUN</t>
  </si>
  <si>
    <t>CO_PV_SUN</t>
  </si>
  <si>
    <t>CO_SCCT_DFO</t>
  </si>
  <si>
    <t>CO_SCCT_NG</t>
  </si>
  <si>
    <t>CO_ST_Coal</t>
  </si>
  <si>
    <t>CO_ST_NG</t>
  </si>
  <si>
    <t>CO_ST_OT</t>
  </si>
  <si>
    <t>CO_STO_OT</t>
  </si>
  <si>
    <t>CO_STO_WAT</t>
  </si>
  <si>
    <t>CO_WT_WND</t>
  </si>
  <si>
    <t>Colorado</t>
  </si>
  <si>
    <t>CombinedCycleCT</t>
  </si>
  <si>
    <t>CombustionTurbine</t>
  </si>
  <si>
    <t>CPP_AZ</t>
  </si>
  <si>
    <t>CPP_CA</t>
  </si>
  <si>
    <t>CPP_CO</t>
  </si>
  <si>
    <t>CPP_ID</t>
  </si>
  <si>
    <t>CPP_MT</t>
  </si>
  <si>
    <t>CPP_NewSourceComp_AZ</t>
  </si>
  <si>
    <t>CPP_NewSourceComp_CA</t>
  </si>
  <si>
    <t>CPP_NewSourceComp_CO</t>
  </si>
  <si>
    <t>CPP_NewSourceComp_ID</t>
  </si>
  <si>
    <t>CPP_NewSourceComp_MT</t>
  </si>
  <si>
    <t>CPP_NewSourceComp_NM</t>
  </si>
  <si>
    <t>CPP_NewSourceComp_NM_West</t>
  </si>
  <si>
    <t>CPP_NewSourceComp_NV</t>
  </si>
  <si>
    <t>CPP_NewSourceComp_OR</t>
  </si>
  <si>
    <t>CPP_NewSourceComp_TX_West</t>
  </si>
  <si>
    <t>CPP_NewSourceComp_UT</t>
  </si>
  <si>
    <t>CPP_NewSourceComp_WA</t>
  </si>
  <si>
    <t>CPP_NewSourceComp_WY</t>
  </si>
  <si>
    <t>CPP_NM</t>
  </si>
  <si>
    <t>CPP_NM_West</t>
  </si>
  <si>
    <t>CPP_NV</t>
  </si>
  <si>
    <t>CPP_OR</t>
  </si>
  <si>
    <t>CPP_TX_West</t>
  </si>
  <si>
    <t>CPP_UT</t>
  </si>
  <si>
    <t>CPP_WA</t>
  </si>
  <si>
    <t>CPP_WY</t>
  </si>
  <si>
    <t>CSAPR_Annual-Seasonal</t>
  </si>
  <si>
    <t>DistilateFuelOil</t>
  </si>
  <si>
    <t>GeothermalSteam</t>
  </si>
  <si>
    <t>HY_WAT</t>
  </si>
  <si>
    <t>IC_DFO</t>
  </si>
  <si>
    <t>IC_NG</t>
  </si>
  <si>
    <t>IC_OT</t>
  </si>
  <si>
    <t>ID_CCCT_NG</t>
  </si>
  <si>
    <t>ID_HY_WAT</t>
  </si>
  <si>
    <t>ID_PV_SUN</t>
  </si>
  <si>
    <t>ID_SCCT_NG</t>
  </si>
  <si>
    <t>ID_ST_Coal</t>
  </si>
  <si>
    <t>ID_ST_GST</t>
  </si>
  <si>
    <t>ID_ST_OT</t>
  </si>
  <si>
    <t>ID_WT_WND</t>
  </si>
  <si>
    <t>Idaho</t>
  </si>
  <si>
    <t>InternalCombustion</t>
  </si>
  <si>
    <t>Mexico</t>
  </si>
  <si>
    <t>Mexico-BajaCaliforniaNorth</t>
  </si>
  <si>
    <t>MidwestReliabilityOrganization</t>
  </si>
  <si>
    <t>Montana</t>
  </si>
  <si>
    <t>Mountain</t>
  </si>
  <si>
    <t>Mountain_CCCT_NG</t>
  </si>
  <si>
    <t>Mountain_HY_WAT</t>
  </si>
  <si>
    <t>Mountain_OtherTech_SUN</t>
  </si>
  <si>
    <t>Mountain_PV_SUN</t>
  </si>
  <si>
    <t>Mountain_SCCT_DFO</t>
  </si>
  <si>
    <t>Mountain_SCCT_NG</t>
  </si>
  <si>
    <t>Mountain_SCCT_OT</t>
  </si>
  <si>
    <t>Mountain_ST_Coal</t>
  </si>
  <si>
    <t>Mountain_ST_GST</t>
  </si>
  <si>
    <t>Mountain_ST_NG</t>
  </si>
  <si>
    <t>Mountain_ST_NUC</t>
  </si>
  <si>
    <t>Mountain_ST_OT</t>
  </si>
  <si>
    <t>Mountain_ST_SUN</t>
  </si>
  <si>
    <t>Mountain_STO_OT</t>
  </si>
  <si>
    <t>Mountain_STO_WAT</t>
  </si>
  <si>
    <t>Mountain_WT_WND</t>
  </si>
  <si>
    <t>MT_CCCT_NG</t>
  </si>
  <si>
    <t>MT_HY_WAT</t>
  </si>
  <si>
    <t>MT_OtherTech_SUN</t>
  </si>
  <si>
    <t>MT_SCCT_NG</t>
  </si>
  <si>
    <t>MT_ST_Coal</t>
  </si>
  <si>
    <t>MT_ST_OT</t>
  </si>
  <si>
    <t>MT_WT_WND</t>
  </si>
  <si>
    <t>MX_CCCT_NG</t>
  </si>
  <si>
    <t>MX_IC_DFO</t>
  </si>
  <si>
    <t>MX_OtherTech_SUN</t>
  </si>
  <si>
    <t>MX_SCCT_DFO</t>
  </si>
  <si>
    <t>MX_SCCT_NG</t>
  </si>
  <si>
    <t>MX_ST_DFO</t>
  </si>
  <si>
    <t>MX_ST_GST</t>
  </si>
  <si>
    <t>MX_WT_WND</t>
  </si>
  <si>
    <t>NaturalGas</t>
  </si>
  <si>
    <t>Netmeter</t>
  </si>
  <si>
    <t>Nevada</t>
  </si>
  <si>
    <t>NewMexico</t>
  </si>
  <si>
    <t>NM_CCCT_NG</t>
  </si>
  <si>
    <t>NM_HY_WAT</t>
  </si>
  <si>
    <t>NM_OtherTech_SUN</t>
  </si>
  <si>
    <t>NM_PV_SUN</t>
  </si>
  <si>
    <t>NM_SCCT_NG</t>
  </si>
  <si>
    <t>NM_ST_Coal</t>
  </si>
  <si>
    <t>NM_ST_GST</t>
  </si>
  <si>
    <t>NM_ST_NG</t>
  </si>
  <si>
    <t>NM_STO_OT</t>
  </si>
  <si>
    <t>NM_WT_WND</t>
  </si>
  <si>
    <t>NuclearFuel</t>
  </si>
  <si>
    <t>NV_CCCT_NG</t>
  </si>
  <si>
    <t>NV_HY_WAT</t>
  </si>
  <si>
    <t>NV_OtherTech_SUN</t>
  </si>
  <si>
    <t>NV_PV_SUN</t>
  </si>
  <si>
    <t>NV_SCCT_NG</t>
  </si>
  <si>
    <t>NV_ST_Coal</t>
  </si>
  <si>
    <t>NV_ST_GST</t>
  </si>
  <si>
    <t>NV_ST_NG</t>
  </si>
  <si>
    <t>NV_ST_SUN</t>
  </si>
  <si>
    <t>NV_WT_WND</t>
  </si>
  <si>
    <t>OR_CCCT_NG</t>
  </si>
  <si>
    <t>OR_HY_WAT</t>
  </si>
  <si>
    <t>OR_IC_NG</t>
  </si>
  <si>
    <t>OR_OtherTech_SUN</t>
  </si>
  <si>
    <t>OR_PV_SUN</t>
  </si>
  <si>
    <t>OR_SCCT_NG</t>
  </si>
  <si>
    <t>OR_ST_GST</t>
  </si>
  <si>
    <t>OR_ST_OT</t>
  </si>
  <si>
    <t>OR_STO_OT</t>
  </si>
  <si>
    <t>OR_WT_WND</t>
  </si>
  <si>
    <t>Oregon</t>
  </si>
  <si>
    <t>OtherFuel</t>
  </si>
  <si>
    <t>OtherTech_NG</t>
  </si>
  <si>
    <t>OtherTech_SUN</t>
  </si>
  <si>
    <t>OtherUnitType</t>
  </si>
  <si>
    <t>Pacific</t>
  </si>
  <si>
    <t>Pacific_CCCT_NG</t>
  </si>
  <si>
    <t>Pacific_CCCT_OT</t>
  </si>
  <si>
    <t>Pacific_HY_WAT</t>
  </si>
  <si>
    <t>Pacific_IC_NG</t>
  </si>
  <si>
    <t>Pacific_OtherTech_SUN</t>
  </si>
  <si>
    <t>Pacific_PV_SUN</t>
  </si>
  <si>
    <t>Pacific_SCCT_DFO</t>
  </si>
  <si>
    <t>Pacific_SCCT_NG</t>
  </si>
  <si>
    <t>Pacific_SCCT_OT</t>
  </si>
  <si>
    <t>Pacific_ST_Coal</t>
  </si>
  <si>
    <t>Pacific_ST_GST</t>
  </si>
  <si>
    <t>Pacific_ST_NG</t>
  </si>
  <si>
    <t>Pacific_ST_NUC</t>
  </si>
  <si>
    <t>Pacific_ST_OT</t>
  </si>
  <si>
    <t>Pacific_ST_SUN</t>
  </si>
  <si>
    <t>Pacific_STO_OT</t>
  </si>
  <si>
    <t>Pacific_STO_WAT</t>
  </si>
  <si>
    <t>Pacific_WT_WND</t>
  </si>
  <si>
    <t>PHEV</t>
  </si>
  <si>
    <t>PV</t>
  </si>
  <si>
    <t>PV_SUN</t>
  </si>
  <si>
    <t>RPS_AZ</t>
  </si>
  <si>
    <t>RPS_CA</t>
  </si>
  <si>
    <t>RPS_CO</t>
  </si>
  <si>
    <t>RPS_MT</t>
  </si>
  <si>
    <t>RPS_NM</t>
  </si>
  <si>
    <t>RPS_NV</t>
  </si>
  <si>
    <t>RPS_NV_Sun</t>
  </si>
  <si>
    <t>RPS_OR</t>
  </si>
  <si>
    <t>RPS_WA</t>
  </si>
  <si>
    <t>SCCT_DFO</t>
  </si>
  <si>
    <t>SCCT_NG</t>
  </si>
  <si>
    <t>SCCT_OT</t>
  </si>
  <si>
    <t>SD_SCCT_NG</t>
  </si>
  <si>
    <t>Solar</t>
  </si>
  <si>
    <t>SouthDakota</t>
  </si>
  <si>
    <t>SoutheastElectricReliabilityCouncil</t>
  </si>
  <si>
    <t>SouthwestPowerPool</t>
  </si>
  <si>
    <t>ST_Coal</t>
  </si>
  <si>
    <t>ST_DFO</t>
  </si>
  <si>
    <t>ST_GST</t>
  </si>
  <si>
    <t>ST_NG</t>
  </si>
  <si>
    <t>ST_NUC</t>
  </si>
  <si>
    <t>ST_OT</t>
  </si>
  <si>
    <t>ST_SUN</t>
  </si>
  <si>
    <t>SteamTurbine</t>
  </si>
  <si>
    <t>STO</t>
  </si>
  <si>
    <t>STO_OT</t>
  </si>
  <si>
    <t>STO_WAT</t>
  </si>
  <si>
    <t>Texas</t>
  </si>
  <si>
    <t>TexasReliabilityEntity</t>
  </si>
  <si>
    <t>TX_CCCT_NG</t>
  </si>
  <si>
    <t>TX_PV_SUN</t>
  </si>
  <si>
    <t>TX_SCCT_NG</t>
  </si>
  <si>
    <t>TX_ST_NG</t>
  </si>
  <si>
    <t>TX_ST_OT</t>
  </si>
  <si>
    <t>TX_WT_WND</t>
  </si>
  <si>
    <t>UT_CCCT_NG</t>
  </si>
  <si>
    <t>UT_HY_WAT</t>
  </si>
  <si>
    <t>UT_OtherTech_SUN</t>
  </si>
  <si>
    <t>UT_PV_SUN</t>
  </si>
  <si>
    <t>UT_SCCT_NG</t>
  </si>
  <si>
    <t>UT_ST_Coal</t>
  </si>
  <si>
    <t>UT_ST_GST</t>
  </si>
  <si>
    <t>UT_ST_NG</t>
  </si>
  <si>
    <t>UT_ST_OT</t>
  </si>
  <si>
    <t>UT_WT_WND</t>
  </si>
  <si>
    <t>Utah</t>
  </si>
  <si>
    <t>WA_CCCT_NG</t>
  </si>
  <si>
    <t>WA_CCCT_OT</t>
  </si>
  <si>
    <t>WA_HY_WAT</t>
  </si>
  <si>
    <t>WA_IC_NG</t>
  </si>
  <si>
    <t>WA_OtherTech_SUN</t>
  </si>
  <si>
    <t>WA_PV_SUN</t>
  </si>
  <si>
    <t>WA_SCCT_NG</t>
  </si>
  <si>
    <t>WA_ST_Coal</t>
  </si>
  <si>
    <t>WA_ST_NUC</t>
  </si>
  <si>
    <t>WA_ST_OT</t>
  </si>
  <si>
    <t>WA_STO_OT</t>
  </si>
  <si>
    <t>WA_STO_WAT</t>
  </si>
  <si>
    <t>WA_WT_WND</t>
  </si>
  <si>
    <t>Washington</t>
  </si>
  <si>
    <t>Water</t>
  </si>
  <si>
    <t>WECC_CCCT_NG</t>
  </si>
  <si>
    <t>WECC_DSM</t>
  </si>
  <si>
    <t>WECC_HY_WAT</t>
  </si>
  <si>
    <t>WECC_IC_DFO</t>
  </si>
  <si>
    <t>WECC_IC_NG</t>
  </si>
  <si>
    <t>WECC_IC_OT</t>
  </si>
  <si>
    <t>WECC_OtherTech_NG</t>
  </si>
  <si>
    <t>WECC_OtherTech_SUN</t>
  </si>
  <si>
    <t>WECC_PumpStore_PS</t>
  </si>
  <si>
    <t>WECC_SCCT_DFO</t>
  </si>
  <si>
    <t>WECC_SCCT_NG</t>
  </si>
  <si>
    <t>WECC_SCCT_OT</t>
  </si>
  <si>
    <t>WECC_ST_Coal</t>
  </si>
  <si>
    <t>WECC_ST_DFO</t>
  </si>
  <si>
    <t>WECC_ST_GST</t>
  </si>
  <si>
    <t>WECC_ST_NG</t>
  </si>
  <si>
    <t>WECC_ST_OT</t>
  </si>
  <si>
    <t>WECC_WT_WND</t>
  </si>
  <si>
    <t>WECCCAMX</t>
  </si>
  <si>
    <t>WECCCAMX_CCCT_NG</t>
  </si>
  <si>
    <t>WECCCAMX_CCCT_OT</t>
  </si>
  <si>
    <t>WECCCAMX_HY_WAT</t>
  </si>
  <si>
    <t>WECCCAMX_IC_DFO</t>
  </si>
  <si>
    <t>WECCCAMX_IC_NG</t>
  </si>
  <si>
    <t>WECCCAMX_OtherTech_SUN</t>
  </si>
  <si>
    <t>WECCCAMX_PV_SUN</t>
  </si>
  <si>
    <t>WECCCAMX_SCCT_DFO</t>
  </si>
  <si>
    <t>WECCCAMX_SCCT_NG</t>
  </si>
  <si>
    <t>WECCCAMX_SCCT_OT</t>
  </si>
  <si>
    <t>WECCCAMX_ST_Coal</t>
  </si>
  <si>
    <t>WECCCAMX_ST_DFO</t>
  </si>
  <si>
    <t>WECCCAMX_ST_GST</t>
  </si>
  <si>
    <t>WECCCAMX_ST_NG</t>
  </si>
  <si>
    <t>WECCCAMX_ST_NUC</t>
  </si>
  <si>
    <t>WECCCAMX_ST_OT</t>
  </si>
  <si>
    <t>WECCCAMX_ST_SUN</t>
  </si>
  <si>
    <t>WECCCAMX_STO_OT</t>
  </si>
  <si>
    <t>WECCCAMX_STO_WAT</t>
  </si>
  <si>
    <t>WECCCAMX_WT_WND</t>
  </si>
  <si>
    <t>WECCNWPP</t>
  </si>
  <si>
    <t>WECCNWPP_CCCT_NG</t>
  </si>
  <si>
    <t>WECCNWPP_CCCT_OT</t>
  </si>
  <si>
    <t>WECCNWPP_HY_WAT</t>
  </si>
  <si>
    <t>WECCNWPP_IC_NG</t>
  </si>
  <si>
    <t>WECCNWPP_IC_OT</t>
  </si>
  <si>
    <t>WECCNWPP_OtherTech_NG</t>
  </si>
  <si>
    <t>WECCNWPP_OtherTech_SUN</t>
  </si>
  <si>
    <t>WECCNWPP_PV_SUN</t>
  </si>
  <si>
    <t>WECCNWPP_SCCT_NG</t>
  </si>
  <si>
    <t>WECCNWPP_SCCT_OT</t>
  </si>
  <si>
    <t>WECCNWPP_ST_Coal</t>
  </si>
  <si>
    <t>WECCNWPP_ST_GST</t>
  </si>
  <si>
    <t>WECCNWPP_ST_NG</t>
  </si>
  <si>
    <t>WECCNWPP_ST_NUC</t>
  </si>
  <si>
    <t>WECCNWPP_ST_OT</t>
  </si>
  <si>
    <t>WECCNWPP_ST_SUN</t>
  </si>
  <si>
    <t>WECCNWPP_STO_OT</t>
  </si>
  <si>
    <t>WECCNWPP_STO_WAT</t>
  </si>
  <si>
    <t>WECCNWPP_WT_WND</t>
  </si>
  <si>
    <t>WECCRMRG</t>
  </si>
  <si>
    <t>WECCRMRG_CCCT_NG</t>
  </si>
  <si>
    <t>WECCRMRG_HY_WAT</t>
  </si>
  <si>
    <t>WECCRMRG_OtherTech_SUN</t>
  </si>
  <si>
    <t>WECCRMRG_PV_SUN</t>
  </si>
  <si>
    <t>WECCRMRG_SCCT_DFO</t>
  </si>
  <si>
    <t>WECCRMRG_SCCT_NG</t>
  </si>
  <si>
    <t>WECCRMRG_ST_Coal</t>
  </si>
  <si>
    <t>WECCRMRG_ST_NG</t>
  </si>
  <si>
    <t>WECCRMRG_ST_OT</t>
  </si>
  <si>
    <t>WECCRMRG_STO_OT</t>
  </si>
  <si>
    <t>WECCRMRG_STO_WAT</t>
  </si>
  <si>
    <t>WECCRMRG_WT_WND</t>
  </si>
  <si>
    <t>WECCsrCA_PumpStore_PS</t>
  </si>
  <si>
    <t>WECCsrCanada_PumpStore_PS</t>
  </si>
  <si>
    <t>WECCsrDesertSW_PumpStore_PS</t>
  </si>
  <si>
    <t>WECCsrORWAIDNo_PumpStore_PS</t>
  </si>
  <si>
    <t>WECCsrRockyMtn_PumpStore_PS</t>
  </si>
  <si>
    <t>WECCSRSG</t>
  </si>
  <si>
    <t>WECCSRSG_CCCT_NG</t>
  </si>
  <si>
    <t>WECCSRSG_HY_WAT</t>
  </si>
  <si>
    <t>WECCSRSG_OtherTech_SUN</t>
  </si>
  <si>
    <t>WECCSRSG_PV_SUN</t>
  </si>
  <si>
    <t>WECCSRSG_SCCT_DFO</t>
  </si>
  <si>
    <t>WECCSRSG_SCCT_NG</t>
  </si>
  <si>
    <t>WECCSRSG_ST_Coal</t>
  </si>
  <si>
    <t>WECCSRSG_ST_GST</t>
  </si>
  <si>
    <t>WECCSRSG_ST_NG</t>
  </si>
  <si>
    <t>WECCSRSG_ST_NUC</t>
  </si>
  <si>
    <t>WECCSRSG_ST_OT</t>
  </si>
  <si>
    <t>WECCSRSG_ST_SUN</t>
  </si>
  <si>
    <t>WECCSRSG_STO_OT</t>
  </si>
  <si>
    <t>WECCSRSG_STO_WAT</t>
  </si>
  <si>
    <t>WECCSRSG_WT_WND</t>
  </si>
  <si>
    <t>WesternElectricCoordinatingCouncil</t>
  </si>
  <si>
    <t>WestNorth</t>
  </si>
  <si>
    <t>WestNorth_SCCT_NG</t>
  </si>
  <si>
    <t>WestSouth</t>
  </si>
  <si>
    <t>WestSouth_CCCT_NG</t>
  </si>
  <si>
    <t>WestSouth_PV_SUN</t>
  </si>
  <si>
    <t>WestSouth_SCCT_NG</t>
  </si>
  <si>
    <t>WestSouth_ST_NG</t>
  </si>
  <si>
    <t>WestSouth_ST_OT</t>
  </si>
  <si>
    <t>WestSouth_WT_WND</t>
  </si>
  <si>
    <t>WindTurbine</t>
  </si>
  <si>
    <t>WT_WND</t>
  </si>
  <si>
    <t>WY_CCCT_NG</t>
  </si>
  <si>
    <t>WY_HY_WAT</t>
  </si>
  <si>
    <t>WY_OtherTech_SUN</t>
  </si>
  <si>
    <t>WY_PV_SUN</t>
  </si>
  <si>
    <t>WY_SCCT_NG</t>
  </si>
  <si>
    <t>WY_SCCT_OT</t>
  </si>
  <si>
    <t>WY_ST_Coal</t>
  </si>
  <si>
    <t>WY_ST_OT</t>
  </si>
  <si>
    <t>WY_WT_WND</t>
  </si>
  <si>
    <t>Wyoming</t>
  </si>
  <si>
    <t>Retail Sales</t>
  </si>
  <si>
    <t>Outside of USA</t>
  </si>
  <si>
    <t>Report_Year|</t>
  </si>
  <si>
    <t>WECC_Alberta</t>
  </si>
  <si>
    <t>WECC_Arizona</t>
  </si>
  <si>
    <t>WECC_BritishColumbia</t>
  </si>
  <si>
    <t>WECC_CA_PGandE_ZP26</t>
  </si>
  <si>
    <t>WECC_CA-NP15+</t>
  </si>
  <si>
    <t>WECC_CA-SP15+</t>
  </si>
  <si>
    <t>WECC_Colorado</t>
  </si>
  <si>
    <t>WECC_IdahoSouth</t>
  </si>
  <si>
    <t>WECC_Montana</t>
  </si>
  <si>
    <t>WECC_NevadaNorth</t>
  </si>
  <si>
    <t>WECC_NevadaSouth</t>
  </si>
  <si>
    <t>WECC_NewMexico</t>
  </si>
  <si>
    <t>WECC_OR+WA+IDNorth+MTNW</t>
  </si>
  <si>
    <t>WECC_Utah</t>
  </si>
  <si>
    <t>WECC_Wyoming</t>
  </si>
  <si>
    <t>US</t>
  </si>
  <si>
    <t>From sorted above</t>
  </si>
  <si>
    <t>Delta</t>
  </si>
  <si>
    <t>ID_OtherTech_SUN</t>
  </si>
  <si>
    <t>RPS_UT</t>
  </si>
  <si>
    <t>RPS_ID</t>
  </si>
  <si>
    <t>RPS_WY</t>
  </si>
  <si>
    <t xml:space="preserve"> </t>
  </si>
  <si>
    <t>CPP_NewSourceComp_TX_TRE</t>
  </si>
  <si>
    <t>CPP_TX_TRE</t>
  </si>
  <si>
    <t>TREERCOT</t>
  </si>
  <si>
    <t>TREERCOT_CCCT_NG</t>
  </si>
  <si>
    <t>AB_OtherTech_SUN</t>
  </si>
  <si>
    <t>BC_OtherTech_SUN</t>
  </si>
  <si>
    <t>Canada_WT_WND</t>
  </si>
  <si>
    <t>RPS_AB</t>
  </si>
  <si>
    <t>RPS_BC</t>
  </si>
  <si>
    <t>WECC_MontanaWind</t>
  </si>
  <si>
    <t>Name</t>
  </si>
  <si>
    <t>WECC- 2018</t>
  </si>
  <si>
    <t>Clean %</t>
  </si>
  <si>
    <t>Date</t>
  </si>
  <si>
    <t>AZ_IC_DFO</t>
  </si>
  <si>
    <t>AZ_OtherTech_NG</t>
  </si>
  <si>
    <t>AZ_OtherTech_OT</t>
  </si>
  <si>
    <t>CA_IC_DFO</t>
  </si>
  <si>
    <t>CA_OtherTech_NG</t>
  </si>
  <si>
    <t>CA_OtherTech_OT</t>
  </si>
  <si>
    <t>CO_IC_DFO</t>
  </si>
  <si>
    <t>CO_OtherTech_NG</t>
  </si>
  <si>
    <t>CO_OtherTech_OT</t>
  </si>
  <si>
    <t>ID_IC_DFO</t>
  </si>
  <si>
    <t>ID_OtherTech_NG</t>
  </si>
  <si>
    <t>ID_OtherTech_OT</t>
  </si>
  <si>
    <t>MT_OtherTech_NG</t>
  </si>
  <si>
    <t>MT_OtherTech_OT</t>
  </si>
  <si>
    <t>NM_IC_DFO</t>
  </si>
  <si>
    <t>NM_OtherTech_NG</t>
  </si>
  <si>
    <t>NM_OtherTech_OT</t>
  </si>
  <si>
    <t>NV_OtherTech_NG</t>
  </si>
  <si>
    <t>NV_OtherTech_OT</t>
  </si>
  <si>
    <t>OR_OtherTech_OT</t>
  </si>
  <si>
    <t>ResidualFuelOil</t>
  </si>
  <si>
    <t>Small Aggregated Resources</t>
  </si>
  <si>
    <t>UT_IC_DFO</t>
  </si>
  <si>
    <t>UT_OtherTech_NG</t>
  </si>
  <si>
    <t>UT_OtherTech_OT</t>
  </si>
  <si>
    <t>WA_IC_DFO</t>
  </si>
  <si>
    <t>WA_OtherTech_NG</t>
  </si>
  <si>
    <t>WA_OtherTech_OT</t>
  </si>
  <si>
    <t>WY_IC_DFO</t>
  </si>
  <si>
    <t>WY_OtherTech_NG</t>
  </si>
  <si>
    <t>WY_OtherTech_OT</t>
  </si>
  <si>
    <t>AZ</t>
  </si>
  <si>
    <t>CA</t>
  </si>
  <si>
    <t>CO</t>
  </si>
  <si>
    <t>ID</t>
  </si>
  <si>
    <t>MT</t>
  </si>
  <si>
    <t>NV</t>
  </si>
  <si>
    <t>NM</t>
  </si>
  <si>
    <t>New Mexico</t>
  </si>
  <si>
    <t>OR</t>
  </si>
  <si>
    <t>UT</t>
  </si>
  <si>
    <t>WA</t>
  </si>
  <si>
    <t>WY</t>
  </si>
  <si>
    <t>2019 Gen (MWh)</t>
  </si>
  <si>
    <t>Mexico_CCCT_NG</t>
  </si>
  <si>
    <t>AB_STO_OT</t>
  </si>
  <si>
    <t>Canada_STO_OT</t>
  </si>
  <si>
    <t>Mexico_SCCT_NG</t>
  </si>
  <si>
    <t>Mexico_STO_OT</t>
  </si>
  <si>
    <t>MX_STO_OT</t>
  </si>
  <si>
    <t>UT_STO_OT</t>
  </si>
  <si>
    <t>WECC_STO_OT</t>
  </si>
  <si>
    <t>Goal</t>
  </si>
  <si>
    <t>Gas</t>
  </si>
  <si>
    <t>see "all GHG Emissions by state"</t>
  </si>
  <si>
    <t>MWh</t>
  </si>
  <si>
    <t>Report_Year</t>
  </si>
  <si>
    <t>Grand Total</t>
  </si>
  <si>
    <t>WY_STO_OT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</si>
</sst>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9" fontId="0" fillId="0" borderId="0" xfId="2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2" applyNumberFormat="1" applyFont="1"/>
    <xf numFmtId="0" fontId="0" fillId="0" borderId="0" xfId="0" applyAlignment="1">
      <alignment horizontal="right" wrapText="1"/>
    </xf>
    <xf numFmtId="165" fontId="0" fillId="0" borderId="0" xfId="1" applyNumberFormat="1" applyFont="1"/>
    <xf numFmtId="0" fontId="0" fillId="0" borderId="0" xfId="0" applyNumberFormat="1" applyAlignment="1"/>
    <xf numFmtId="0" fontId="0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165" fontId="0" fillId="0" borderId="0" xfId="1" applyNumberFormat="1" applyFont="1" applyAlignment="1"/>
    <xf numFmtId="0" fontId="2" fillId="0" borderId="0" xfId="0" applyFont="1" applyAlignment="1">
      <alignment horizontal="right" wrapText="1"/>
    </xf>
    <xf numFmtId="0" fontId="4" fillId="0" borderId="0" xfId="3" applyFont="1" applyFill="1" applyAlignment="1">
      <alignment vertical="center" wrapText="1"/>
    </xf>
    <xf numFmtId="11" fontId="0" fillId="0" borderId="0" xfId="0" applyNumberForma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482213308242"/>
          <c:y val="3.1205680729475788E-2"/>
          <c:w val="0.86830314135261411"/>
          <c:h val="0.897308515621492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WECC!$D$1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WECC!$D$247:$D$264</c:f>
              <c:numCache>
                <c:formatCode>_(* #,##0_);_(* \(#,##0\);_(* "-"??_);_(@_)</c:formatCode>
                <c:ptCount val="18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9-4590-8DC9-3AE12E29F2E3}"/>
            </c:ext>
          </c:extLst>
        </c:ser>
        <c:ser>
          <c:idx val="1"/>
          <c:order val="1"/>
          <c:tx>
            <c:strRef>
              <c:f>WECC!$E$1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WECC!$E$247:$E$264</c:f>
              <c:numCache>
                <c:formatCode>_(* #,##0_);_(* \(#,##0\);_(* "-"??_);_(@_)</c:formatCode>
                <c:ptCount val="18"/>
                <c:pt idx="0">
                  <c:v>1544.9667808219178</c:v>
                </c:pt>
                <c:pt idx="1">
                  <c:v>1645.9533105022831</c:v>
                </c:pt>
                <c:pt idx="2">
                  <c:v>1626.2485159817352</c:v>
                </c:pt>
                <c:pt idx="3">
                  <c:v>1661.8496129326047</c:v>
                </c:pt>
                <c:pt idx="4">
                  <c:v>1651.8434931506849</c:v>
                </c:pt>
                <c:pt idx="5">
                  <c:v>1638.7845890410958</c:v>
                </c:pt>
                <c:pt idx="6">
                  <c:v>1644.6721461187215</c:v>
                </c:pt>
                <c:pt idx="7">
                  <c:v>1662.7553506375227</c:v>
                </c:pt>
                <c:pt idx="8">
                  <c:v>1694.1857305936073</c:v>
                </c:pt>
                <c:pt idx="9">
                  <c:v>1714.4539954337899</c:v>
                </c:pt>
                <c:pt idx="10">
                  <c:v>1722.8516027397261</c:v>
                </c:pt>
                <c:pt idx="11">
                  <c:v>1741.9659403460839</c:v>
                </c:pt>
                <c:pt idx="12">
                  <c:v>1769.3871164383561</c:v>
                </c:pt>
                <c:pt idx="13">
                  <c:v>1869.2457739726028</c:v>
                </c:pt>
                <c:pt idx="14">
                  <c:v>1790.7801369863014</c:v>
                </c:pt>
                <c:pt idx="15">
                  <c:v>1953.1901183970856</c:v>
                </c:pt>
                <c:pt idx="16">
                  <c:v>1795.0025114155251</c:v>
                </c:pt>
                <c:pt idx="17">
                  <c:v>1872.8449771689498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49-4590-8DC9-3AE12E29F2E3}"/>
            </c:ext>
          </c:extLst>
        </c:ser>
        <c:ser>
          <c:idx val="2"/>
          <c:order val="2"/>
          <c:tx>
            <c:strRef>
              <c:f>WECC!$F$1</c:f>
              <c:strCache>
                <c:ptCount val="1"/>
                <c:pt idx="0">
                  <c:v>Hydroelectric Conventional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WECC!$F$247:$F$264</c:f>
              <c:numCache>
                <c:formatCode>_(* #,##0_);_(* \(#,##0\);_(* "-"??_);_(@_)</c:formatCode>
                <c:ptCount val="18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49-4590-8DC9-3AE12E29F2E3}"/>
            </c:ext>
          </c:extLst>
        </c:ser>
        <c:ser>
          <c:idx val="3"/>
          <c:order val="3"/>
          <c:tx>
            <c:strRef>
              <c:f>WECC!$G$1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WECC!$G$247:$G$264</c:f>
              <c:numCache>
                <c:formatCode>_(* #,##0_);_(* \(#,##0\);_(* "-"??_);_(@_)</c:formatCode>
                <c:ptCount val="18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49-4590-8DC9-3AE12E29F2E3}"/>
            </c:ext>
          </c:extLst>
        </c:ser>
        <c:ser>
          <c:idx val="4"/>
          <c:order val="4"/>
          <c:tx>
            <c:strRef>
              <c:f>WECC!$H$1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WECC!$H$247:$H$264</c:f>
              <c:numCache>
                <c:formatCode>_(* #,##0_);_(* \(#,##0\);_(* "-"??_);_(@_)</c:formatCode>
                <c:ptCount val="18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49-4590-8DC9-3AE12E29F2E3}"/>
            </c:ext>
          </c:extLst>
        </c:ser>
        <c:ser>
          <c:idx val="5"/>
          <c:order val="5"/>
          <c:tx>
            <c:strRef>
              <c:f>WECC!$I$1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WECC!$I$247:$I$264</c:f>
              <c:numCache>
                <c:formatCode>_(* #,##0_);_(* \(#,##0\);_(* "-"??_);_(@_)</c:formatCode>
                <c:ptCount val="18"/>
                <c:pt idx="0">
                  <c:v>60.412899543378998</c:v>
                </c:pt>
                <c:pt idx="1">
                  <c:v>86.669977168949771</c:v>
                </c:pt>
                <c:pt idx="2">
                  <c:v>282.65399543378993</c:v>
                </c:pt>
                <c:pt idx="3">
                  <c:v>154.80737704918033</c:v>
                </c:pt>
                <c:pt idx="4">
                  <c:v>71.209246575342462</c:v>
                </c:pt>
                <c:pt idx="5">
                  <c:v>79.151598173515978</c:v>
                </c:pt>
                <c:pt idx="6">
                  <c:v>80.57089041095891</c:v>
                </c:pt>
                <c:pt idx="7">
                  <c:v>124.95229963570128</c:v>
                </c:pt>
                <c:pt idx="8">
                  <c:v>153.28253424657535</c:v>
                </c:pt>
                <c:pt idx="9">
                  <c:v>186.54303196347033</c:v>
                </c:pt>
                <c:pt idx="10">
                  <c:v>214.9038926940639</c:v>
                </c:pt>
                <c:pt idx="11">
                  <c:v>195.01859061930784</c:v>
                </c:pt>
                <c:pt idx="12">
                  <c:v>193.49555707762556</c:v>
                </c:pt>
                <c:pt idx="13">
                  <c:v>165.15649543378993</c:v>
                </c:pt>
                <c:pt idx="14">
                  <c:v>179.71598173515983</c:v>
                </c:pt>
                <c:pt idx="15">
                  <c:v>175.26867030965391</c:v>
                </c:pt>
                <c:pt idx="16">
                  <c:v>181.42842465753424</c:v>
                </c:pt>
                <c:pt idx="17">
                  <c:v>196.13481735159817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49-4590-8DC9-3AE12E29F2E3}"/>
            </c:ext>
          </c:extLst>
        </c:ser>
        <c:ser>
          <c:idx val="6"/>
          <c:order val="6"/>
          <c:tx>
            <c:strRef>
              <c:f>WECC!$J$1</c:f>
              <c:strCache>
                <c:ptCount val="1"/>
                <c:pt idx="0">
                  <c:v>Other Biomass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WECC!$J$247:$J$264</c:f>
              <c:numCache>
                <c:formatCode>_(* #,##0_);_(* \(#,##0\);_(* "-"??_);_(@_)</c:formatCode>
                <c:ptCount val="18"/>
                <c:pt idx="0">
                  <c:v>275.78698630136984</c:v>
                </c:pt>
                <c:pt idx="1">
                  <c:v>269.13253424657535</c:v>
                </c:pt>
                <c:pt idx="2">
                  <c:v>297.10856164383563</c:v>
                </c:pt>
                <c:pt idx="3">
                  <c:v>286.45434881602915</c:v>
                </c:pt>
                <c:pt idx="4">
                  <c:v>297.12191780821917</c:v>
                </c:pt>
                <c:pt idx="5">
                  <c:v>305.60753424657537</c:v>
                </c:pt>
                <c:pt idx="6">
                  <c:v>311.80730593607308</c:v>
                </c:pt>
                <c:pt idx="7">
                  <c:v>315.48918488160291</c:v>
                </c:pt>
                <c:pt idx="8">
                  <c:v>333.64292237442925</c:v>
                </c:pt>
                <c:pt idx="9">
                  <c:v>346.12739726027399</c:v>
                </c:pt>
                <c:pt idx="10">
                  <c:v>365.20831735159811</c:v>
                </c:pt>
                <c:pt idx="11">
                  <c:v>373.21974385245903</c:v>
                </c:pt>
                <c:pt idx="12">
                  <c:v>443.30917465753424</c:v>
                </c:pt>
                <c:pt idx="13">
                  <c:v>438.84227054794519</c:v>
                </c:pt>
                <c:pt idx="14">
                  <c:v>455.07465753424657</c:v>
                </c:pt>
                <c:pt idx="15">
                  <c:v>449.56158925318761</c:v>
                </c:pt>
                <c:pt idx="16">
                  <c:v>415.12226027397259</c:v>
                </c:pt>
                <c:pt idx="17">
                  <c:v>426.34931506849313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49-4590-8DC9-3AE12E29F2E3}"/>
            </c:ext>
          </c:extLst>
        </c:ser>
        <c:ser>
          <c:idx val="7"/>
          <c:order val="7"/>
          <c:tx>
            <c:strRef>
              <c:f>WECC!$K$1</c:f>
              <c:strCache>
                <c:ptCount val="1"/>
                <c:pt idx="0">
                  <c:v>Other Gases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WECC!$K$247:$K$264</c:f>
              <c:numCache>
                <c:formatCode>_(* #,##0_);_(* \(#,##0\);_(* "-"??_);_(@_)</c:formatCode>
                <c:ptCount val="18"/>
                <c:pt idx="0">
                  <c:v>129.90981735159818</c:v>
                </c:pt>
                <c:pt idx="1">
                  <c:v>184.89086757990867</c:v>
                </c:pt>
                <c:pt idx="2">
                  <c:v>240.0302511415525</c:v>
                </c:pt>
                <c:pt idx="3">
                  <c:v>273.19592440801455</c:v>
                </c:pt>
                <c:pt idx="4">
                  <c:v>329.93915525114153</c:v>
                </c:pt>
                <c:pt idx="5">
                  <c:v>308.03972602739725</c:v>
                </c:pt>
                <c:pt idx="6">
                  <c:v>284.14954337899542</c:v>
                </c:pt>
                <c:pt idx="7">
                  <c:v>260.6322859744991</c:v>
                </c:pt>
                <c:pt idx="8">
                  <c:v>249.29954337899542</c:v>
                </c:pt>
                <c:pt idx="9">
                  <c:v>263.64109589041095</c:v>
                </c:pt>
                <c:pt idx="10">
                  <c:v>259.02439155251142</c:v>
                </c:pt>
                <c:pt idx="11">
                  <c:v>248.55055214025498</c:v>
                </c:pt>
                <c:pt idx="12">
                  <c:v>240.27388926940645</c:v>
                </c:pt>
                <c:pt idx="13">
                  <c:v>221.8785913242009</c:v>
                </c:pt>
                <c:pt idx="14">
                  <c:v>271.67899543378996</c:v>
                </c:pt>
                <c:pt idx="15">
                  <c:v>252.13775045537341</c:v>
                </c:pt>
                <c:pt idx="16">
                  <c:v>247.68344748858448</c:v>
                </c:pt>
                <c:pt idx="17">
                  <c:v>259.39817351598174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49-4590-8DC9-3AE12E29F2E3}"/>
            </c:ext>
          </c:extLst>
        </c:ser>
        <c:ser>
          <c:idx val="8"/>
          <c:order val="8"/>
          <c:tx>
            <c:strRef>
              <c:f>WECC!$L$1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WECC!$L$247:$L$264</c:f>
              <c:numCache>
                <c:formatCode>_(* #,##0_);_(* \(#,##0\);_(* "-"??_);_(@_)</c:formatCode>
                <c:ptCount val="18"/>
                <c:pt idx="0">
                  <c:v>632.50639269406395</c:v>
                </c:pt>
                <c:pt idx="1">
                  <c:v>313.19737442922377</c:v>
                </c:pt>
                <c:pt idx="2">
                  <c:v>357.66404109589041</c:v>
                </c:pt>
                <c:pt idx="3">
                  <c:v>354.1639344262295</c:v>
                </c:pt>
                <c:pt idx="4">
                  <c:v>377.27853881278537</c:v>
                </c:pt>
                <c:pt idx="5">
                  <c:v>353.72123287671235</c:v>
                </c:pt>
                <c:pt idx="6">
                  <c:v>352.06883561643838</c:v>
                </c:pt>
                <c:pt idx="7">
                  <c:v>277.36202185792348</c:v>
                </c:pt>
                <c:pt idx="8">
                  <c:v>264.61940639269409</c:v>
                </c:pt>
                <c:pt idx="9">
                  <c:v>200.36666666666667</c:v>
                </c:pt>
                <c:pt idx="10">
                  <c:v>188.72154566210045</c:v>
                </c:pt>
                <c:pt idx="11">
                  <c:v>113.73779713114754</c:v>
                </c:pt>
                <c:pt idx="12">
                  <c:v>86.405650684931487</c:v>
                </c:pt>
                <c:pt idx="13">
                  <c:v>84.001743150684959</c:v>
                </c:pt>
                <c:pt idx="14">
                  <c:v>92.202283105022829</c:v>
                </c:pt>
                <c:pt idx="15">
                  <c:v>88.414275956284158</c:v>
                </c:pt>
                <c:pt idx="16">
                  <c:v>84.228310502283108</c:v>
                </c:pt>
                <c:pt idx="17">
                  <c:v>81.548630136986304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649-4590-8DC9-3AE12E29F2E3}"/>
            </c:ext>
          </c:extLst>
        </c:ser>
        <c:ser>
          <c:idx val="9"/>
          <c:order val="9"/>
          <c:tx>
            <c:strRef>
              <c:f>WECC!$M$1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WECC!$M$247:$M$264</c:f>
              <c:numCache>
                <c:formatCode>_(* #,##0_);_(* \(#,##0\);_(* "-"??_);_(@_)</c:formatCode>
                <c:ptCount val="18"/>
                <c:pt idx="0">
                  <c:v>-36.983675799086761</c:v>
                </c:pt>
                <c:pt idx="1">
                  <c:v>-39.021575342465752</c:v>
                </c:pt>
                <c:pt idx="2">
                  <c:v>-95.394520547945206</c:v>
                </c:pt>
                <c:pt idx="3">
                  <c:v>-122.02755009107469</c:v>
                </c:pt>
                <c:pt idx="4">
                  <c:v>12.964497716894977</c:v>
                </c:pt>
                <c:pt idx="5">
                  <c:v>10.420776255707763</c:v>
                </c:pt>
                <c:pt idx="6">
                  <c:v>35.57545662100457</c:v>
                </c:pt>
                <c:pt idx="7">
                  <c:v>24.52163023679417</c:v>
                </c:pt>
                <c:pt idx="8">
                  <c:v>30.371461187214614</c:v>
                </c:pt>
                <c:pt idx="9">
                  <c:v>-3.3902968036529679</c:v>
                </c:pt>
                <c:pt idx="10">
                  <c:v>-18.177853881278537</c:v>
                </c:pt>
                <c:pt idx="11">
                  <c:v>51.614981785063755</c:v>
                </c:pt>
                <c:pt idx="12">
                  <c:v>-6.0141552511415526</c:v>
                </c:pt>
                <c:pt idx="13">
                  <c:v>-40.643036529680366</c:v>
                </c:pt>
                <c:pt idx="14">
                  <c:v>-6.0253424657534245</c:v>
                </c:pt>
                <c:pt idx="15">
                  <c:v>-56.605532786885249</c:v>
                </c:pt>
                <c:pt idx="16">
                  <c:v>4.3341324200913238</c:v>
                </c:pt>
                <c:pt idx="17">
                  <c:v>-44.246689497716893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649-4590-8DC9-3AE12E29F2E3}"/>
            </c:ext>
          </c:extLst>
        </c:ser>
        <c:ser>
          <c:idx val="10"/>
          <c:order val="10"/>
          <c:tx>
            <c:strRef>
              <c:f>WECC!$N$1</c:f>
              <c:strCache>
                <c:ptCount val="1"/>
                <c:pt idx="0">
                  <c:v>Solar Thermal and Photovoltaic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WECC!$N$247:$N$264</c:f>
              <c:numCache>
                <c:formatCode>_(* #,##0_);_(* \(#,##0\);_(* "-"??_);_(@_)</c:formatCode>
                <c:ptCount val="18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649-4590-8DC9-3AE12E29F2E3}"/>
            </c:ext>
          </c:extLst>
        </c:ser>
        <c:ser>
          <c:idx val="11"/>
          <c:order val="11"/>
          <c:tx>
            <c:strRef>
              <c:f>WECC!$O$1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WECC!$O$247:$O$264</c:f>
              <c:numCache>
                <c:formatCode>_(* #,##0_);_(* \(#,##0\);_(* "-"??_);_(@_)</c:formatCode>
                <c:ptCount val="18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649-4590-8DC9-3AE12E29F2E3}"/>
            </c:ext>
          </c:extLst>
        </c:ser>
        <c:ser>
          <c:idx val="12"/>
          <c:order val="12"/>
          <c:tx>
            <c:strRef>
              <c:f>WECC!$P$1</c:f>
              <c:strCache>
                <c:ptCount val="1"/>
                <c:pt idx="0">
                  <c:v>Wood and Wood Derived Fuels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WECC!$P$247:$P$264</c:f>
              <c:numCache>
                <c:formatCode>_(* #,##0_);_(* \(#,##0\);_(* "-"??_);_(@_)</c:formatCode>
                <c:ptCount val="18"/>
                <c:pt idx="0">
                  <c:v>649.40068493150682</c:v>
                </c:pt>
                <c:pt idx="1">
                  <c:v>716.84828767123292</c:v>
                </c:pt>
                <c:pt idx="2">
                  <c:v>729.31598173515977</c:v>
                </c:pt>
                <c:pt idx="3">
                  <c:v>711.41541438979959</c:v>
                </c:pt>
                <c:pt idx="4">
                  <c:v>735.83196347031958</c:v>
                </c:pt>
                <c:pt idx="5">
                  <c:v>699.20890410958907</c:v>
                </c:pt>
                <c:pt idx="6">
                  <c:v>680.12397260273974</c:v>
                </c:pt>
                <c:pt idx="7">
                  <c:v>678.07126593806925</c:v>
                </c:pt>
                <c:pt idx="8">
                  <c:v>733.01130136986296</c:v>
                </c:pt>
                <c:pt idx="9">
                  <c:v>750.73276255707765</c:v>
                </c:pt>
                <c:pt idx="10">
                  <c:v>700.59531621004567</c:v>
                </c:pt>
                <c:pt idx="11">
                  <c:v>727.35155168488154</c:v>
                </c:pt>
                <c:pt idx="12">
                  <c:v>752.20631050228315</c:v>
                </c:pt>
                <c:pt idx="13">
                  <c:v>798.0632716894977</c:v>
                </c:pt>
                <c:pt idx="14">
                  <c:v>758.96700913242012</c:v>
                </c:pt>
                <c:pt idx="15">
                  <c:v>702.22540983606552</c:v>
                </c:pt>
                <c:pt idx="16">
                  <c:v>729.71792237442924</c:v>
                </c:pt>
                <c:pt idx="17">
                  <c:v>676.11004566210045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649-4590-8DC9-3AE12E29F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8038640"/>
        <c:axId val="438040272"/>
      </c:barChart>
      <c:catAx>
        <c:axId val="43803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040272"/>
        <c:crosses val="autoZero"/>
        <c:auto val="1"/>
        <c:lblAlgn val="ctr"/>
        <c:lblOffset val="100"/>
        <c:noMultiLvlLbl val="0"/>
      </c:catAx>
      <c:valAx>
        <c:axId val="438040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0386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771580910876707E-2"/>
          <c:y val="3.8296317260583503E-2"/>
          <c:w val="0.83463114280526252"/>
          <c:h val="0.14184534357409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9222007626405"/>
          <c:y val="4.8510649134003277E-2"/>
          <c:w val="0.862859142607174"/>
          <c:h val="0.8695046338313806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WECC!$AA$1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WECC!$AA$247:$AA$291</c:f>
              <c:numCache>
                <c:formatCode>_(* #,##0_);_(* \(#,##0\);_(* "-"??_);_(@_)</c:formatCode>
                <c:ptCount val="45"/>
                <c:pt idx="0">
                  <c:v>3255.9998858447489</c:v>
                </c:pt>
                <c:pt idx="1">
                  <c:v>3177.670776255708</c:v>
                </c:pt>
                <c:pt idx="2">
                  <c:v>3437.6268264840182</c:v>
                </c:pt>
                <c:pt idx="3">
                  <c:v>3319.8590619307834</c:v>
                </c:pt>
                <c:pt idx="4">
                  <c:v>3476.1888127853881</c:v>
                </c:pt>
                <c:pt idx="5">
                  <c:v>3394.9343607305937</c:v>
                </c:pt>
                <c:pt idx="6">
                  <c:v>3388.968150684932</c:v>
                </c:pt>
                <c:pt idx="7">
                  <c:v>3343.784039162113</c:v>
                </c:pt>
                <c:pt idx="8">
                  <c:v>3458.4128995433789</c:v>
                </c:pt>
                <c:pt idx="9">
                  <c:v>3458.4746529680365</c:v>
                </c:pt>
                <c:pt idx="10">
                  <c:v>3433.1272123287672</c:v>
                </c:pt>
                <c:pt idx="11">
                  <c:v>3451.4591575591985</c:v>
                </c:pt>
                <c:pt idx="12">
                  <c:v>3479.0635433789953</c:v>
                </c:pt>
                <c:pt idx="13">
                  <c:v>3536.5451095890412</c:v>
                </c:pt>
                <c:pt idx="14">
                  <c:v>3542.3937214611874</c:v>
                </c:pt>
                <c:pt idx="15">
                  <c:v>3564.1922814207651</c:v>
                </c:pt>
                <c:pt idx="16">
                  <c:v>3457.5170091324198</c:v>
                </c:pt>
                <c:pt idx="17">
                  <c:v>3468.1392694063925</c:v>
                </c:pt>
                <c:pt idx="18">
                  <c:v>3382.0205479452056</c:v>
                </c:pt>
                <c:pt idx="21">
                  <c:v>3627.7906731386997</c:v>
                </c:pt>
                <c:pt idx="22">
                  <c:v>3645.6276135999997</c:v>
                </c:pt>
                <c:pt idx="23">
                  <c:v>3504.7881670000002</c:v>
                </c:pt>
                <c:pt idx="24">
                  <c:v>3404.3475719999997</c:v>
                </c:pt>
                <c:pt idx="25">
                  <c:v>3490.9410039999998</c:v>
                </c:pt>
                <c:pt idx="26">
                  <c:v>3515.8142669999997</c:v>
                </c:pt>
                <c:pt idx="27">
                  <c:v>3588.845319</c:v>
                </c:pt>
                <c:pt idx="28">
                  <c:v>3643.9382740000001</c:v>
                </c:pt>
                <c:pt idx="29">
                  <c:v>3679.6115940000004</c:v>
                </c:pt>
                <c:pt idx="30">
                  <c:v>3730.8441139999995</c:v>
                </c:pt>
                <c:pt idx="31">
                  <c:v>3791.8034959999995</c:v>
                </c:pt>
                <c:pt idx="32">
                  <c:v>3853.3595949999999</c:v>
                </c:pt>
                <c:pt idx="33">
                  <c:v>3898.1674380000004</c:v>
                </c:pt>
                <c:pt idx="34">
                  <c:v>3953.5557449999992</c:v>
                </c:pt>
                <c:pt idx="35">
                  <c:v>4012.6785849999997</c:v>
                </c:pt>
                <c:pt idx="36">
                  <c:v>4064.619099</c:v>
                </c:pt>
                <c:pt idx="37">
                  <c:v>4131.7300969999997</c:v>
                </c:pt>
                <c:pt idx="38">
                  <c:v>4216.801786</c:v>
                </c:pt>
                <c:pt idx="39">
                  <c:v>4295.0922759999994</c:v>
                </c:pt>
                <c:pt idx="40">
                  <c:v>4404.0178299999998</c:v>
                </c:pt>
                <c:pt idx="41">
                  <c:v>4484.2550760000004</c:v>
                </c:pt>
                <c:pt idx="42">
                  <c:v>4566.9518859999998</c:v>
                </c:pt>
                <c:pt idx="43">
                  <c:v>4731.098763</c:v>
                </c:pt>
                <c:pt idx="44">
                  <c:v>4810.1366980000003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71-4421-B4CF-14DC73FF9844}"/>
            </c:ext>
          </c:extLst>
        </c:ser>
        <c:ser>
          <c:idx val="2"/>
          <c:order val="1"/>
          <c:tx>
            <c:strRef>
              <c:f>WECC!$W$1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WECC!$W$247:$W$291</c:f>
              <c:numCache>
                <c:formatCode>_(* #,##0_);_(* \(#,##0\);_(* "-"??_);_(@_)</c:formatCode>
                <c:ptCount val="45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  <c:pt idx="18">
                  <c:v>18943.897260273974</c:v>
                </c:pt>
                <c:pt idx="21">
                  <c:v>19570.874749999999</c:v>
                </c:pt>
                <c:pt idx="22">
                  <c:v>19574.731779999998</c:v>
                </c:pt>
                <c:pt idx="23">
                  <c:v>19561.490969999999</c:v>
                </c:pt>
                <c:pt idx="24">
                  <c:v>19564.420499999997</c:v>
                </c:pt>
                <c:pt idx="25">
                  <c:v>19528.019499999999</c:v>
                </c:pt>
                <c:pt idx="26">
                  <c:v>19538.304499999998</c:v>
                </c:pt>
                <c:pt idx="27">
                  <c:v>19548.537969999998</c:v>
                </c:pt>
                <c:pt idx="28">
                  <c:v>19557.834499999997</c:v>
                </c:pt>
                <c:pt idx="29">
                  <c:v>19568.161499999998</c:v>
                </c:pt>
                <c:pt idx="30">
                  <c:v>19564.292499999996</c:v>
                </c:pt>
                <c:pt idx="31">
                  <c:v>19576.451969999998</c:v>
                </c:pt>
                <c:pt idx="32">
                  <c:v>19590.341499999999</c:v>
                </c:pt>
                <c:pt idx="33">
                  <c:v>19604.212499999998</c:v>
                </c:pt>
                <c:pt idx="34">
                  <c:v>19625.506499999996</c:v>
                </c:pt>
                <c:pt idx="35">
                  <c:v>19644.248970000001</c:v>
                </c:pt>
                <c:pt idx="36">
                  <c:v>19665.645989999997</c:v>
                </c:pt>
                <c:pt idx="37">
                  <c:v>19685.164099999998</c:v>
                </c:pt>
                <c:pt idx="38">
                  <c:v>19704.759399999995</c:v>
                </c:pt>
                <c:pt idx="39">
                  <c:v>19725.557569999997</c:v>
                </c:pt>
                <c:pt idx="40">
                  <c:v>19746.566999999995</c:v>
                </c:pt>
                <c:pt idx="41">
                  <c:v>19767.512699999999</c:v>
                </c:pt>
                <c:pt idx="42">
                  <c:v>19788.045799999996</c:v>
                </c:pt>
                <c:pt idx="43">
                  <c:v>19808.562969999999</c:v>
                </c:pt>
                <c:pt idx="44">
                  <c:v>19829.537899999996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71-4421-B4CF-14DC73FF9844}"/>
            </c:ext>
          </c:extLst>
        </c:ser>
        <c:ser>
          <c:idx val="3"/>
          <c:order val="2"/>
          <c:tx>
            <c:strRef>
              <c:f>WECC!$X$1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WECC!$X$247:$X$291</c:f>
              <c:numCache>
                <c:formatCode>_(* #,##0_);_(* \(#,##0\);_(* "-"??_);_(@_)</c:formatCode>
                <c:ptCount val="45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  <c:pt idx="18">
                  <c:v>6501.3985159817348</c:v>
                </c:pt>
                <c:pt idx="21">
                  <c:v>7184.5110000000004</c:v>
                </c:pt>
                <c:pt idx="22">
                  <c:v>6557.5830000000005</c:v>
                </c:pt>
                <c:pt idx="23">
                  <c:v>6388.0210000000006</c:v>
                </c:pt>
                <c:pt idx="24">
                  <c:v>5665.1315000000004</c:v>
                </c:pt>
                <c:pt idx="25">
                  <c:v>4531.6170000000002</c:v>
                </c:pt>
                <c:pt idx="26">
                  <c:v>4491.1229999999996</c:v>
                </c:pt>
                <c:pt idx="27">
                  <c:v>4938.9210000000003</c:v>
                </c:pt>
                <c:pt idx="28">
                  <c:v>4522.7649999999994</c:v>
                </c:pt>
                <c:pt idx="29">
                  <c:v>4439.9776000000002</c:v>
                </c:pt>
                <c:pt idx="30">
                  <c:v>4896.1909999999998</c:v>
                </c:pt>
                <c:pt idx="31">
                  <c:v>4511.8019999999997</c:v>
                </c:pt>
                <c:pt idx="32">
                  <c:v>4457.5427</c:v>
                </c:pt>
                <c:pt idx="33">
                  <c:v>4855.1310000000003</c:v>
                </c:pt>
                <c:pt idx="34">
                  <c:v>4480.4740000000002</c:v>
                </c:pt>
                <c:pt idx="35">
                  <c:v>4425.2318999999998</c:v>
                </c:pt>
                <c:pt idx="36">
                  <c:v>4778.4049999999997</c:v>
                </c:pt>
                <c:pt idx="37">
                  <c:v>4401.0703000000003</c:v>
                </c:pt>
                <c:pt idx="38">
                  <c:v>4335.0815000000002</c:v>
                </c:pt>
                <c:pt idx="39">
                  <c:v>4726.826</c:v>
                </c:pt>
                <c:pt idx="40">
                  <c:v>4363.5724</c:v>
                </c:pt>
                <c:pt idx="41">
                  <c:v>4301.6085999999996</c:v>
                </c:pt>
                <c:pt idx="42">
                  <c:v>4600.5290999999997</c:v>
                </c:pt>
                <c:pt idx="43">
                  <c:v>3325.4810000000002</c:v>
                </c:pt>
                <c:pt idx="44">
                  <c:v>2675.366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71-4421-B4CF-14DC73FF9844}"/>
            </c:ext>
          </c:extLst>
        </c:ser>
        <c:ser>
          <c:idx val="0"/>
          <c:order val="3"/>
          <c:tx>
            <c:strRef>
              <c:f>WECC!$U$1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WECC!$U$247:$U$291</c:f>
              <c:numCache>
                <c:formatCode>_(* #,##0_);_(* \(#,##0\);_(* "-"??_);_(@_)</c:formatCode>
                <c:ptCount val="45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  <c:pt idx="18">
                  <c:v>15329.212785388128</c:v>
                </c:pt>
                <c:pt idx="21">
                  <c:v>12163.519269999999</c:v>
                </c:pt>
                <c:pt idx="22">
                  <c:v>8611.9118500000004</c:v>
                </c:pt>
                <c:pt idx="23">
                  <c:v>7743.3283799999999</c:v>
                </c:pt>
                <c:pt idx="24">
                  <c:v>7182.6592799999999</c:v>
                </c:pt>
                <c:pt idx="25">
                  <c:v>5967.7716999999993</c:v>
                </c:pt>
                <c:pt idx="26">
                  <c:v>5925.2515999999996</c:v>
                </c:pt>
                <c:pt idx="27">
                  <c:v>5373.2534900000001</c:v>
                </c:pt>
                <c:pt idx="28">
                  <c:v>5044.5863200000003</c:v>
                </c:pt>
                <c:pt idx="29">
                  <c:v>4873.9470099999999</c:v>
                </c:pt>
                <c:pt idx="30">
                  <c:v>3780.5067099999997</c:v>
                </c:pt>
                <c:pt idx="31">
                  <c:v>3765.1427200000003</c:v>
                </c:pt>
                <c:pt idx="32">
                  <c:v>3155.52171</c:v>
                </c:pt>
                <c:pt idx="33">
                  <c:v>3095.9337700000001</c:v>
                </c:pt>
                <c:pt idx="34">
                  <c:v>3055.5869600000001</c:v>
                </c:pt>
                <c:pt idx="35">
                  <c:v>2975.6088</c:v>
                </c:pt>
                <c:pt idx="36">
                  <c:v>2648.2447200000001</c:v>
                </c:pt>
                <c:pt idx="37">
                  <c:v>2282.6909500000002</c:v>
                </c:pt>
                <c:pt idx="38">
                  <c:v>2226.6053000000002</c:v>
                </c:pt>
                <c:pt idx="39">
                  <c:v>2069.28631</c:v>
                </c:pt>
                <c:pt idx="40">
                  <c:v>2027.70984</c:v>
                </c:pt>
                <c:pt idx="41">
                  <c:v>1840.00531</c:v>
                </c:pt>
                <c:pt idx="42">
                  <c:v>1443.0070700000001</c:v>
                </c:pt>
                <c:pt idx="43">
                  <c:v>1421.38867</c:v>
                </c:pt>
                <c:pt idx="44">
                  <c:v>1450.59591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71-4421-B4CF-14DC73FF9844}"/>
            </c:ext>
          </c:extLst>
        </c:ser>
        <c:ser>
          <c:idx val="4"/>
          <c:order val="4"/>
          <c:tx>
            <c:strRef>
              <c:f>WECC!$Y$1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WECC!$Y$247:$Y$291</c:f>
              <c:numCache>
                <c:formatCode>_(* #,##0_);_(* \(#,##0\);_(* "-"??_);_(@_)</c:formatCode>
                <c:ptCount val="45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  <c:pt idx="18">
                  <c:v>6662.1365296803651</c:v>
                </c:pt>
                <c:pt idx="21">
                  <c:v>9693.8886999999995</c:v>
                </c:pt>
                <c:pt idx="22">
                  <c:v>10126.9429</c:v>
                </c:pt>
                <c:pt idx="23">
                  <c:v>10585.17</c:v>
                </c:pt>
                <c:pt idx="24">
                  <c:v>10769.0563</c:v>
                </c:pt>
                <c:pt idx="25">
                  <c:v>11129.207</c:v>
                </c:pt>
                <c:pt idx="26">
                  <c:v>11607.197100000001</c:v>
                </c:pt>
                <c:pt idx="27">
                  <c:v>12122.774799999997</c:v>
                </c:pt>
                <c:pt idx="28">
                  <c:v>12579.070000000002</c:v>
                </c:pt>
                <c:pt idx="29">
                  <c:v>13010.4043</c:v>
                </c:pt>
                <c:pt idx="30">
                  <c:v>13494.875899999999</c:v>
                </c:pt>
                <c:pt idx="31">
                  <c:v>14020.692299999999</c:v>
                </c:pt>
                <c:pt idx="32">
                  <c:v>14338.9758</c:v>
                </c:pt>
                <c:pt idx="33">
                  <c:v>14701.9676</c:v>
                </c:pt>
                <c:pt idx="34">
                  <c:v>15093.098000000002</c:v>
                </c:pt>
                <c:pt idx="35">
                  <c:v>15661.042899999999</c:v>
                </c:pt>
                <c:pt idx="36">
                  <c:v>16253.702799999999</c:v>
                </c:pt>
                <c:pt idx="37">
                  <c:v>16895.6322</c:v>
                </c:pt>
                <c:pt idx="38">
                  <c:v>17133.925299999999</c:v>
                </c:pt>
                <c:pt idx="39">
                  <c:v>17366.581699999999</c:v>
                </c:pt>
                <c:pt idx="40">
                  <c:v>17752.811999999998</c:v>
                </c:pt>
                <c:pt idx="41">
                  <c:v>18215.8995</c:v>
                </c:pt>
                <c:pt idx="42">
                  <c:v>18866.993399999999</c:v>
                </c:pt>
                <c:pt idx="43">
                  <c:v>19609.787400000001</c:v>
                </c:pt>
                <c:pt idx="44">
                  <c:v>20206.001099999998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71-4421-B4CF-14DC73FF9844}"/>
            </c:ext>
          </c:extLst>
        </c:ser>
        <c:ser>
          <c:idx val="5"/>
          <c:order val="5"/>
          <c:tx>
            <c:strRef>
              <c:f>WECC!$Z$1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WECC!$Z$247:$Z$291</c:f>
              <c:numCache>
                <c:formatCode>_(* #,##0_);_(* \(#,##0\);_(* "-"??_);_(@_)</c:formatCode>
                <c:ptCount val="45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  <c:pt idx="18">
                  <c:v>5110.5647260273972</c:v>
                </c:pt>
                <c:pt idx="21">
                  <c:v>9977.7509450000016</c:v>
                </c:pt>
                <c:pt idx="22">
                  <c:v>11366.141638000001</c:v>
                </c:pt>
                <c:pt idx="23">
                  <c:v>12438.407306000001</c:v>
                </c:pt>
                <c:pt idx="24">
                  <c:v>13397.375872999999</c:v>
                </c:pt>
                <c:pt idx="25">
                  <c:v>14153.032225999999</c:v>
                </c:pt>
                <c:pt idx="26">
                  <c:v>14842.759427999999</c:v>
                </c:pt>
                <c:pt idx="27">
                  <c:v>15523.925098999998</c:v>
                </c:pt>
                <c:pt idx="28">
                  <c:v>16188.709636000001</c:v>
                </c:pt>
                <c:pt idx="29">
                  <c:v>16864.126863000001</c:v>
                </c:pt>
                <c:pt idx="30">
                  <c:v>17446.356592</c:v>
                </c:pt>
                <c:pt idx="31">
                  <c:v>18068.268185000001</c:v>
                </c:pt>
                <c:pt idx="32">
                  <c:v>18625.587387999996</c:v>
                </c:pt>
                <c:pt idx="33">
                  <c:v>19204.209631999998</c:v>
                </c:pt>
                <c:pt idx="34">
                  <c:v>19831.988383</c:v>
                </c:pt>
                <c:pt idx="35">
                  <c:v>20367.905933999999</c:v>
                </c:pt>
                <c:pt idx="36">
                  <c:v>21003.430185999994</c:v>
                </c:pt>
                <c:pt idx="37">
                  <c:v>21657.730627000001</c:v>
                </c:pt>
                <c:pt idx="38">
                  <c:v>22169.316055000003</c:v>
                </c:pt>
                <c:pt idx="39">
                  <c:v>22549.787727999999</c:v>
                </c:pt>
                <c:pt idx="40">
                  <c:v>23408.728586999998</c:v>
                </c:pt>
                <c:pt idx="41">
                  <c:v>23780.070711999997</c:v>
                </c:pt>
                <c:pt idx="42">
                  <c:v>24326.816236000002</c:v>
                </c:pt>
                <c:pt idx="43">
                  <c:v>24924.93288</c:v>
                </c:pt>
                <c:pt idx="44">
                  <c:v>25557.784832000001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F71-4421-B4CF-14DC73FF9844}"/>
            </c:ext>
          </c:extLst>
        </c:ser>
        <c:ser>
          <c:idx val="1"/>
          <c:order val="6"/>
          <c:tx>
            <c:strRef>
              <c:f>WECC!$V$1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WECC!$V$247:$V$291</c:f>
              <c:numCache>
                <c:formatCode>_(* #,##0_);_(* \(#,##0\);_(* "-"??_);_(@_)</c:formatCode>
                <c:ptCount val="45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  <c:pt idx="18">
                  <c:v>26129.177942668695</c:v>
                </c:pt>
                <c:pt idx="21">
                  <c:v>19157.944392900001</c:v>
                </c:pt>
                <c:pt idx="22">
                  <c:v>21319.561843579999</c:v>
                </c:pt>
                <c:pt idx="23">
                  <c:v>20518.982977399999</c:v>
                </c:pt>
                <c:pt idx="24">
                  <c:v>20305.438497700001</c:v>
                </c:pt>
                <c:pt idx="25">
                  <c:v>21614.8844106</c:v>
                </c:pt>
                <c:pt idx="26">
                  <c:v>20981.956834100001</c:v>
                </c:pt>
                <c:pt idx="27">
                  <c:v>19961.053558</c:v>
                </c:pt>
                <c:pt idx="28">
                  <c:v>19790.587069499998</c:v>
                </c:pt>
                <c:pt idx="29">
                  <c:v>19170.226692599997</c:v>
                </c:pt>
                <c:pt idx="30">
                  <c:v>19192.389093499998</c:v>
                </c:pt>
                <c:pt idx="31">
                  <c:v>18820.8005973</c:v>
                </c:pt>
                <c:pt idx="32">
                  <c:v>18861.806127299998</c:v>
                </c:pt>
                <c:pt idx="33">
                  <c:v>18043.880099469996</c:v>
                </c:pt>
                <c:pt idx="34">
                  <c:v>17825.381952799999</c:v>
                </c:pt>
                <c:pt idx="35">
                  <c:v>17305.635783699996</c:v>
                </c:pt>
                <c:pt idx="36">
                  <c:v>16417.07842849</c:v>
                </c:pt>
                <c:pt idx="37">
                  <c:v>16081.4112821</c:v>
                </c:pt>
                <c:pt idx="38">
                  <c:v>15744.662231729999</c:v>
                </c:pt>
                <c:pt idx="39">
                  <c:v>15309.3163086</c:v>
                </c:pt>
                <c:pt idx="40">
                  <c:v>14869.9140377</c:v>
                </c:pt>
                <c:pt idx="41">
                  <c:v>14674.241925599999</c:v>
                </c:pt>
                <c:pt idx="42">
                  <c:v>13963.101686600001</c:v>
                </c:pt>
                <c:pt idx="43">
                  <c:v>14249.239893000002</c:v>
                </c:pt>
                <c:pt idx="44">
                  <c:v>14274.083501399999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F71-4421-B4CF-14DC73FF9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38041360"/>
        <c:axId val="438040816"/>
      </c:barChart>
      <c:catAx>
        <c:axId val="43804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040816"/>
        <c:crosses val="autoZero"/>
        <c:auto val="1"/>
        <c:lblAlgn val="ctr"/>
        <c:lblOffset val="100"/>
        <c:noMultiLvlLbl val="0"/>
      </c:catAx>
      <c:valAx>
        <c:axId val="43804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041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155245216989385"/>
          <c:y val="7.2694493258389073E-2"/>
          <c:w val="0.71869789861173017"/>
          <c:h val="4.7872686183656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3905257133793"/>
          <c:y val="4.5248415338933708E-2"/>
          <c:w val="0.8642605973891323"/>
          <c:h val="0.8671516997908800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'NW-4'!$I$1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'NW-4'!$I$2:$I$46</c:f>
              <c:numCache>
                <c:formatCode>_(* #,##0_);_(* \(#,##0\);_(* "-"??_);_(@_)</c:formatCode>
                <c:ptCount val="45"/>
                <c:pt idx="0">
                  <c:v>317.79178082191777</c:v>
                </c:pt>
                <c:pt idx="1">
                  <c:v>313.23264840182645</c:v>
                </c:pt>
                <c:pt idx="2">
                  <c:v>335.04942922374426</c:v>
                </c:pt>
                <c:pt idx="3">
                  <c:v>323.32058287795996</c:v>
                </c:pt>
                <c:pt idx="4">
                  <c:v>370.86050228310501</c:v>
                </c:pt>
                <c:pt idx="5">
                  <c:v>359.94828767123289</c:v>
                </c:pt>
                <c:pt idx="6">
                  <c:v>346.46198630136985</c:v>
                </c:pt>
                <c:pt idx="7">
                  <c:v>348.59118852459017</c:v>
                </c:pt>
                <c:pt idx="8">
                  <c:v>366.63013698630135</c:v>
                </c:pt>
                <c:pt idx="9">
                  <c:v>439.31164383561645</c:v>
                </c:pt>
                <c:pt idx="10">
                  <c:v>419.2665810502283</c:v>
                </c:pt>
                <c:pt idx="11">
                  <c:v>421.53952185792355</c:v>
                </c:pt>
                <c:pt idx="12">
                  <c:v>484.6760867579909</c:v>
                </c:pt>
                <c:pt idx="13">
                  <c:v>469.17580936073063</c:v>
                </c:pt>
                <c:pt idx="14">
                  <c:v>514.72785388127852</c:v>
                </c:pt>
                <c:pt idx="15">
                  <c:v>503.28153460837893</c:v>
                </c:pt>
                <c:pt idx="16">
                  <c:v>493.02796803652961</c:v>
                </c:pt>
                <c:pt idx="17">
                  <c:v>467.17602739726027</c:v>
                </c:pt>
                <c:pt idx="18">
                  <c:v>441.78344748858444</c:v>
                </c:pt>
                <c:pt idx="21">
                  <c:v>431.01095999999995</c:v>
                </c:pt>
                <c:pt idx="22">
                  <c:v>435.93923000000001</c:v>
                </c:pt>
                <c:pt idx="23">
                  <c:v>414.51067999999998</c:v>
                </c:pt>
                <c:pt idx="24">
                  <c:v>412.85961000000003</c:v>
                </c:pt>
                <c:pt idx="25">
                  <c:v>441.82906000000003</c:v>
                </c:pt>
                <c:pt idx="26">
                  <c:v>470.01821000000007</c:v>
                </c:pt>
                <c:pt idx="27">
                  <c:v>490.74689999999998</c:v>
                </c:pt>
                <c:pt idx="28">
                  <c:v>517.9840999999999</c:v>
                </c:pt>
                <c:pt idx="29">
                  <c:v>531.27844000000005</c:v>
                </c:pt>
                <c:pt idx="30">
                  <c:v>555.27215000000001</c:v>
                </c:pt>
                <c:pt idx="31">
                  <c:v>585.85338000000002</c:v>
                </c:pt>
                <c:pt idx="32">
                  <c:v>613.59047999999996</c:v>
                </c:pt>
                <c:pt idx="33">
                  <c:v>641.38409999999999</c:v>
                </c:pt>
                <c:pt idx="34">
                  <c:v>676.9008</c:v>
                </c:pt>
                <c:pt idx="35">
                  <c:v>707.12974000000008</c:v>
                </c:pt>
                <c:pt idx="36">
                  <c:v>744.78835000000004</c:v>
                </c:pt>
                <c:pt idx="37">
                  <c:v>789.42387999999994</c:v>
                </c:pt>
                <c:pt idx="38">
                  <c:v>826.59708999999998</c:v>
                </c:pt>
                <c:pt idx="39">
                  <c:v>866.98820999999998</c:v>
                </c:pt>
                <c:pt idx="40">
                  <c:v>920.62601999999993</c:v>
                </c:pt>
                <c:pt idx="41">
                  <c:v>959.13130000000001</c:v>
                </c:pt>
                <c:pt idx="42">
                  <c:v>1003.3880499999999</c:v>
                </c:pt>
                <c:pt idx="43">
                  <c:v>1058.4389000000001</c:v>
                </c:pt>
                <c:pt idx="44">
                  <c:v>1091.73936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2-432A-A6FC-FEA499200D02}"/>
            </c:ext>
          </c:extLst>
        </c:ser>
        <c:ser>
          <c:idx val="2"/>
          <c:order val="1"/>
          <c:tx>
            <c:strRef>
              <c:f>'NW-4'!$D$1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'NW-4'!$D$2:$D$46</c:f>
              <c:numCache>
                <c:formatCode>_(* #,##0_);_(* \(#,##0\);_(* "-"??_);_(@_)</c:formatCode>
                <c:ptCount val="45"/>
                <c:pt idx="0">
                  <c:v>11097.608675799087</c:v>
                </c:pt>
                <c:pt idx="1">
                  <c:v>14944.238698630137</c:v>
                </c:pt>
                <c:pt idx="2">
                  <c:v>13933.747488584475</c:v>
                </c:pt>
                <c:pt idx="3">
                  <c:v>13884.834357923497</c:v>
                </c:pt>
                <c:pt idx="4">
                  <c:v>13831.157534246577</c:v>
                </c:pt>
                <c:pt idx="5">
                  <c:v>16127.575456621005</c:v>
                </c:pt>
                <c:pt idx="6">
                  <c:v>14936.891894977171</c:v>
                </c:pt>
                <c:pt idx="7">
                  <c:v>14896.69341985428</c:v>
                </c:pt>
                <c:pt idx="8">
                  <c:v>14378.858904109589</c:v>
                </c:pt>
                <c:pt idx="9">
                  <c:v>13407.862328767123</c:v>
                </c:pt>
                <c:pt idx="10">
                  <c:v>18285.972414383563</c:v>
                </c:pt>
                <c:pt idx="11">
                  <c:v>17206.506687158468</c:v>
                </c:pt>
                <c:pt idx="12">
                  <c:v>14768.453261415527</c:v>
                </c:pt>
                <c:pt idx="13">
                  <c:v>15298.883973744292</c:v>
                </c:pt>
                <c:pt idx="14">
                  <c:v>14080.26700913242</c:v>
                </c:pt>
                <c:pt idx="15">
                  <c:v>14818.960268670309</c:v>
                </c:pt>
                <c:pt idx="16">
                  <c:v>15929.242351598175</c:v>
                </c:pt>
                <c:pt idx="17">
                  <c:v>15930.199429223745</c:v>
                </c:pt>
                <c:pt idx="18">
                  <c:v>13040.65890410959</c:v>
                </c:pt>
                <c:pt idx="21">
                  <c:v>14666.978373</c:v>
                </c:pt>
                <c:pt idx="22">
                  <c:v>14668.327107999999</c:v>
                </c:pt>
                <c:pt idx="23">
                  <c:v>14651.890704000001</c:v>
                </c:pt>
                <c:pt idx="24">
                  <c:v>14643.617270000001</c:v>
                </c:pt>
                <c:pt idx="25">
                  <c:v>14625.43318</c:v>
                </c:pt>
                <c:pt idx="26">
                  <c:v>14627.16346</c:v>
                </c:pt>
                <c:pt idx="27">
                  <c:v>14634.63013</c:v>
                </c:pt>
                <c:pt idx="28">
                  <c:v>14634.980989999998</c:v>
                </c:pt>
                <c:pt idx="29">
                  <c:v>14640.175089999999</c:v>
                </c:pt>
                <c:pt idx="30">
                  <c:v>14628.655649999999</c:v>
                </c:pt>
                <c:pt idx="31">
                  <c:v>14635.74685</c:v>
                </c:pt>
                <c:pt idx="32">
                  <c:v>14640.916079999999</c:v>
                </c:pt>
                <c:pt idx="33">
                  <c:v>14645.875539999999</c:v>
                </c:pt>
                <c:pt idx="34">
                  <c:v>14652.021539999998</c:v>
                </c:pt>
                <c:pt idx="35">
                  <c:v>14660.223650000002</c:v>
                </c:pt>
                <c:pt idx="36">
                  <c:v>14665.440669999998</c:v>
                </c:pt>
                <c:pt idx="37">
                  <c:v>14671.468519999999</c:v>
                </c:pt>
                <c:pt idx="38">
                  <c:v>14680.304559999999</c:v>
                </c:pt>
                <c:pt idx="39">
                  <c:v>14686.560940000001</c:v>
                </c:pt>
                <c:pt idx="40">
                  <c:v>14692.171699999999</c:v>
                </c:pt>
                <c:pt idx="41">
                  <c:v>14698.94191</c:v>
                </c:pt>
                <c:pt idx="42">
                  <c:v>14705.093889999998</c:v>
                </c:pt>
                <c:pt idx="43">
                  <c:v>14715.674860000001</c:v>
                </c:pt>
                <c:pt idx="44">
                  <c:v>14722.130629999998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2-432A-A6FC-FEA499200D02}"/>
            </c:ext>
          </c:extLst>
        </c:ser>
        <c:ser>
          <c:idx val="3"/>
          <c:order val="2"/>
          <c:tx>
            <c:strRef>
              <c:f>'NW-4'!$E$1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'NW-4'!$E$2:$E$46</c:f>
              <c:numCache>
                <c:formatCode>_(* #,##0_);_(* \(#,##0\);_(* "-"??_);_(@_)</c:formatCode>
                <c:ptCount val="45"/>
                <c:pt idx="0">
                  <c:v>941.82979452054792</c:v>
                </c:pt>
                <c:pt idx="1">
                  <c:v>1032.9309360730595</c:v>
                </c:pt>
                <c:pt idx="2">
                  <c:v>869.25890410958903</c:v>
                </c:pt>
                <c:pt idx="3">
                  <c:v>1022.4935109289618</c:v>
                </c:pt>
                <c:pt idx="4">
                  <c:v>940.89874429223744</c:v>
                </c:pt>
                <c:pt idx="5">
                  <c:v>1064.8718036529681</c:v>
                </c:pt>
                <c:pt idx="6">
                  <c:v>925.634703196347</c:v>
                </c:pt>
                <c:pt idx="7">
                  <c:v>1055.2867714025501</c:v>
                </c:pt>
                <c:pt idx="8">
                  <c:v>757.3075342465753</c:v>
                </c:pt>
                <c:pt idx="9">
                  <c:v>1054.9238584474886</c:v>
                </c:pt>
                <c:pt idx="10">
                  <c:v>548.66187214611875</c:v>
                </c:pt>
                <c:pt idx="11">
                  <c:v>1062.5807149362477</c:v>
                </c:pt>
                <c:pt idx="12">
                  <c:v>965.85502283105018</c:v>
                </c:pt>
                <c:pt idx="13">
                  <c:v>1084.1690639269407</c:v>
                </c:pt>
                <c:pt idx="14">
                  <c:v>931.61095890410957</c:v>
                </c:pt>
                <c:pt idx="15">
                  <c:v>1095.8130692167576</c:v>
                </c:pt>
                <c:pt idx="16">
                  <c:v>927.88344748858447</c:v>
                </c:pt>
                <c:pt idx="17">
                  <c:v>1108.2695205479451</c:v>
                </c:pt>
                <c:pt idx="18">
                  <c:v>1012.1574200913242</c:v>
                </c:pt>
                <c:pt idx="21">
                  <c:v>1123.7619999999999</c:v>
                </c:pt>
                <c:pt idx="22">
                  <c:v>1040.425</c:v>
                </c:pt>
                <c:pt idx="23">
                  <c:v>1012.696</c:v>
                </c:pt>
                <c:pt idx="24">
                  <c:v>1110.604</c:v>
                </c:pt>
                <c:pt idx="25">
                  <c:v>1030.519</c:v>
                </c:pt>
                <c:pt idx="26">
                  <c:v>1000.5410000000001</c:v>
                </c:pt>
                <c:pt idx="27">
                  <c:v>1101.6610000000001</c:v>
                </c:pt>
                <c:pt idx="28">
                  <c:v>1022.016</c:v>
                </c:pt>
                <c:pt idx="29">
                  <c:v>983.72059999999999</c:v>
                </c:pt>
                <c:pt idx="30">
                  <c:v>1087.836</c:v>
                </c:pt>
                <c:pt idx="31">
                  <c:v>1014.277</c:v>
                </c:pt>
                <c:pt idx="32">
                  <c:v>979.67570000000001</c:v>
                </c:pt>
                <c:pt idx="33">
                  <c:v>1082.213</c:v>
                </c:pt>
                <c:pt idx="34">
                  <c:v>1003.297</c:v>
                </c:pt>
                <c:pt idx="35">
                  <c:v>971.60490000000004</c:v>
                </c:pt>
                <c:pt idx="36">
                  <c:v>1069.894</c:v>
                </c:pt>
                <c:pt idx="37">
                  <c:v>984.64829999999995</c:v>
                </c:pt>
                <c:pt idx="38">
                  <c:v>952.81849999999997</c:v>
                </c:pt>
                <c:pt idx="39">
                  <c:v>1050.117</c:v>
                </c:pt>
                <c:pt idx="40">
                  <c:v>980.4144</c:v>
                </c:pt>
                <c:pt idx="41">
                  <c:v>947.79859999999996</c:v>
                </c:pt>
                <c:pt idx="42">
                  <c:v>999.46709999999996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C2-432A-A6FC-FEA499200D02}"/>
            </c:ext>
          </c:extLst>
        </c:ser>
        <c:ser>
          <c:idx val="0"/>
          <c:order val="3"/>
          <c:tx>
            <c:strRef>
              <c:f>'NW-4'!$B$1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'NW-4'!$B$2:$B$46</c:f>
              <c:numCache>
                <c:formatCode>_(* #,##0_);_(* \(#,##0\);_(* "-"??_);_(@_)</c:formatCode>
                <c:ptCount val="45"/>
                <c:pt idx="0">
                  <c:v>3497.2121004566206</c:v>
                </c:pt>
                <c:pt idx="1">
                  <c:v>3181.3914383561646</c:v>
                </c:pt>
                <c:pt idx="2">
                  <c:v>3713.8779680365296</c:v>
                </c:pt>
                <c:pt idx="3">
                  <c:v>3579.7383879781419</c:v>
                </c:pt>
                <c:pt idx="4">
                  <c:v>3639.2023972602738</c:v>
                </c:pt>
                <c:pt idx="5">
                  <c:v>2957.8575342465756</c:v>
                </c:pt>
                <c:pt idx="6">
                  <c:v>3578.6273972602739</c:v>
                </c:pt>
                <c:pt idx="7">
                  <c:v>3555.0938069216754</c:v>
                </c:pt>
                <c:pt idx="8">
                  <c:v>3010.1045662100455</c:v>
                </c:pt>
                <c:pt idx="9">
                  <c:v>3577.885616438356</c:v>
                </c:pt>
                <c:pt idx="10">
                  <c:v>2705.6204726027395</c:v>
                </c:pt>
                <c:pt idx="11">
                  <c:v>2329.3966211293264</c:v>
                </c:pt>
                <c:pt idx="12">
                  <c:v>2907.6861426940641</c:v>
                </c:pt>
                <c:pt idx="13">
                  <c:v>2949.4707465753427</c:v>
                </c:pt>
                <c:pt idx="14">
                  <c:v>2685.0997716894972</c:v>
                </c:pt>
                <c:pt idx="15">
                  <c:v>2378.2206284153008</c:v>
                </c:pt>
                <c:pt idx="16">
                  <c:v>2452.485273972603</c:v>
                </c:pt>
                <c:pt idx="17">
                  <c:v>2294.7912100456624</c:v>
                </c:pt>
                <c:pt idx="18">
                  <c:v>2729.7432648401827</c:v>
                </c:pt>
                <c:pt idx="21">
                  <c:v>791.98430000000008</c:v>
                </c:pt>
                <c:pt idx="22">
                  <c:v>648.95640000000003</c:v>
                </c:pt>
                <c:pt idx="23">
                  <c:v>585.29160000000002</c:v>
                </c:pt>
                <c:pt idx="24">
                  <c:v>537.07760000000007</c:v>
                </c:pt>
                <c:pt idx="25">
                  <c:v>379.87349999999998</c:v>
                </c:pt>
                <c:pt idx="26">
                  <c:v>377.34820000000002</c:v>
                </c:pt>
                <c:pt idx="27">
                  <c:v>348.67500000000001</c:v>
                </c:pt>
                <c:pt idx="28">
                  <c:v>348.67680000000001</c:v>
                </c:pt>
                <c:pt idx="29">
                  <c:v>390.45170000000002</c:v>
                </c:pt>
                <c:pt idx="30">
                  <c:v>379.86720000000003</c:v>
                </c:pt>
                <c:pt idx="31">
                  <c:v>353.50479999999999</c:v>
                </c:pt>
                <c:pt idx="32">
                  <c:v>347.48649999999998</c:v>
                </c:pt>
                <c:pt idx="33">
                  <c:v>376.44560000000001</c:v>
                </c:pt>
                <c:pt idx="34">
                  <c:v>390.3913</c:v>
                </c:pt>
                <c:pt idx="35">
                  <c:v>358.6506</c:v>
                </c:pt>
                <c:pt idx="36">
                  <c:v>370.71190000000001</c:v>
                </c:pt>
                <c:pt idx="37">
                  <c:v>407.06670000000003</c:v>
                </c:pt>
                <c:pt idx="38">
                  <c:v>412.76740000000001</c:v>
                </c:pt>
                <c:pt idx="39">
                  <c:v>381.51839999999999</c:v>
                </c:pt>
                <c:pt idx="40">
                  <c:v>373.37619999999998</c:v>
                </c:pt>
                <c:pt idx="41">
                  <c:v>413.31420000000003</c:v>
                </c:pt>
                <c:pt idx="42">
                  <c:v>427.90109999999999</c:v>
                </c:pt>
                <c:pt idx="43">
                  <c:v>369.20190000000002</c:v>
                </c:pt>
                <c:pt idx="44">
                  <c:v>438.01190000000003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C2-432A-A6FC-FEA499200D02}"/>
            </c:ext>
          </c:extLst>
        </c:ser>
        <c:ser>
          <c:idx val="4"/>
          <c:order val="4"/>
          <c:tx>
            <c:strRef>
              <c:f>'NW-4'!$F$1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'NW-4'!$F$2:$F$46</c:f>
              <c:numCache>
                <c:formatCode>_(* #,##0_);_(* \(#,##0\);_(* "-"??_);_(@_)</c:formatCode>
                <c:ptCount val="45"/>
                <c:pt idx="0">
                  <c:v>10.112671232876712</c:v>
                </c:pt>
                <c:pt idx="1">
                  <c:v>90.495433789954333</c:v>
                </c:pt>
                <c:pt idx="2">
                  <c:v>119.55399543378995</c:v>
                </c:pt>
                <c:pt idx="3">
                  <c:v>154.32502276867029</c:v>
                </c:pt>
                <c:pt idx="4">
                  <c:v>140.72431506849315</c:v>
                </c:pt>
                <c:pt idx="5">
                  <c:v>293.88778538812784</c:v>
                </c:pt>
                <c:pt idx="6">
                  <c:v>496.90171232876708</c:v>
                </c:pt>
                <c:pt idx="7">
                  <c:v>800.69785974499086</c:v>
                </c:pt>
                <c:pt idx="8">
                  <c:v>933.39497716894971</c:v>
                </c:pt>
                <c:pt idx="9">
                  <c:v>1145.6236301369863</c:v>
                </c:pt>
                <c:pt idx="10">
                  <c:v>1553.6076061643835</c:v>
                </c:pt>
                <c:pt idx="11">
                  <c:v>1832.370587431694</c:v>
                </c:pt>
                <c:pt idx="12">
                  <c:v>2131.8312271689497</c:v>
                </c:pt>
                <c:pt idx="13">
                  <c:v>2235.9736369863012</c:v>
                </c:pt>
                <c:pt idx="14">
                  <c:v>2048.1570776255708</c:v>
                </c:pt>
                <c:pt idx="15">
                  <c:v>2249.7032103825136</c:v>
                </c:pt>
                <c:pt idx="16">
                  <c:v>2122.2297945205482</c:v>
                </c:pt>
                <c:pt idx="17">
                  <c:v>2195.7714611872143</c:v>
                </c:pt>
                <c:pt idx="18">
                  <c:v>2268.5262557077622</c:v>
                </c:pt>
                <c:pt idx="21">
                  <c:v>3403.1581999999999</c:v>
                </c:pt>
                <c:pt idx="22">
                  <c:v>3494.0237999999999</c:v>
                </c:pt>
                <c:pt idx="23">
                  <c:v>3578.8664999999996</c:v>
                </c:pt>
                <c:pt idx="24">
                  <c:v>3601.0243</c:v>
                </c:pt>
                <c:pt idx="25">
                  <c:v>3674.4787000000006</c:v>
                </c:pt>
                <c:pt idx="26">
                  <c:v>3815.3890000000001</c:v>
                </c:pt>
                <c:pt idx="27">
                  <c:v>3959.2658999999999</c:v>
                </c:pt>
                <c:pt idx="28">
                  <c:v>4130.4787999999999</c:v>
                </c:pt>
                <c:pt idx="29">
                  <c:v>4265.6273000000001</c:v>
                </c:pt>
                <c:pt idx="30">
                  <c:v>4397.0794000000005</c:v>
                </c:pt>
                <c:pt idx="31">
                  <c:v>4571.5787999999993</c:v>
                </c:pt>
                <c:pt idx="32">
                  <c:v>4604.8271000000004</c:v>
                </c:pt>
                <c:pt idx="33">
                  <c:v>4663.7141000000001</c:v>
                </c:pt>
                <c:pt idx="34">
                  <c:v>4746.3302000000003</c:v>
                </c:pt>
                <c:pt idx="35">
                  <c:v>4763.9627</c:v>
                </c:pt>
                <c:pt idx="36">
                  <c:v>4798.9681999999993</c:v>
                </c:pt>
                <c:pt idx="37">
                  <c:v>4850.4503999999997</c:v>
                </c:pt>
                <c:pt idx="38">
                  <c:v>4874.2046000000009</c:v>
                </c:pt>
                <c:pt idx="39">
                  <c:v>4919.62</c:v>
                </c:pt>
                <c:pt idx="40">
                  <c:v>4957.2090000000007</c:v>
                </c:pt>
                <c:pt idx="41">
                  <c:v>4958.6581999999999</c:v>
                </c:pt>
                <c:pt idx="42">
                  <c:v>5136.6776</c:v>
                </c:pt>
                <c:pt idx="43">
                  <c:v>5433.9634000000005</c:v>
                </c:pt>
                <c:pt idx="44">
                  <c:v>5713.5141000000003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C2-432A-A6FC-FEA499200D02}"/>
            </c:ext>
          </c:extLst>
        </c:ser>
        <c:ser>
          <c:idx val="5"/>
          <c:order val="5"/>
          <c:tx>
            <c:strRef>
              <c:f>'NW-4'!$G$1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'NW-4'!$G$2:$G$46</c:f>
              <c:numCache>
                <c:formatCode>_(* #,##0_);_(* \(#,##0\);_(* "-"??_);_(@_)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0.10616438356164383</c:v>
                </c:pt>
                <c:pt idx="11">
                  <c:v>0.82024134790528236</c:v>
                </c:pt>
                <c:pt idx="12">
                  <c:v>2.4263698630136985</c:v>
                </c:pt>
                <c:pt idx="13">
                  <c:v>3.5519406392694064</c:v>
                </c:pt>
                <c:pt idx="14">
                  <c:v>2.8536529680365295</c:v>
                </c:pt>
                <c:pt idx="15">
                  <c:v>11.46186247723133</c:v>
                </c:pt>
                <c:pt idx="16">
                  <c:v>86.239269406392694</c:v>
                </c:pt>
                <c:pt idx="17">
                  <c:v>134.96883561643835</c:v>
                </c:pt>
                <c:pt idx="18">
                  <c:v>146.25764840182651</c:v>
                </c:pt>
                <c:pt idx="21">
                  <c:v>1581.1617550000001</c:v>
                </c:pt>
                <c:pt idx="22">
                  <c:v>1749.0173279999999</c:v>
                </c:pt>
                <c:pt idx="23">
                  <c:v>1881.390296</c:v>
                </c:pt>
                <c:pt idx="24">
                  <c:v>2003.820643</c:v>
                </c:pt>
                <c:pt idx="25">
                  <c:v>2110.9868960000003</c:v>
                </c:pt>
                <c:pt idx="26">
                  <c:v>2226.3203080000003</c:v>
                </c:pt>
                <c:pt idx="27">
                  <c:v>2352.766779</c:v>
                </c:pt>
                <c:pt idx="28">
                  <c:v>2459.3675460000004</c:v>
                </c:pt>
                <c:pt idx="29">
                  <c:v>2563.5860130000001</c:v>
                </c:pt>
                <c:pt idx="30">
                  <c:v>2663.461002</c:v>
                </c:pt>
                <c:pt idx="31">
                  <c:v>2773.1807949999998</c:v>
                </c:pt>
                <c:pt idx="32">
                  <c:v>2876.3176880000001</c:v>
                </c:pt>
                <c:pt idx="33">
                  <c:v>2980.6681619999999</c:v>
                </c:pt>
                <c:pt idx="34">
                  <c:v>3101.4887229999999</c:v>
                </c:pt>
                <c:pt idx="35">
                  <c:v>3163.6092739999999</c:v>
                </c:pt>
                <c:pt idx="36">
                  <c:v>3251.2742559999997</c:v>
                </c:pt>
                <c:pt idx="37">
                  <c:v>3338.9045370000003</c:v>
                </c:pt>
                <c:pt idx="38">
                  <c:v>3409.6017650000003</c:v>
                </c:pt>
                <c:pt idx="39">
                  <c:v>3515.0048879999999</c:v>
                </c:pt>
                <c:pt idx="40">
                  <c:v>3602.096677</c:v>
                </c:pt>
                <c:pt idx="41">
                  <c:v>3642.2024220000003</c:v>
                </c:pt>
                <c:pt idx="42">
                  <c:v>3836.1466559999999</c:v>
                </c:pt>
                <c:pt idx="43">
                  <c:v>4093.5620600000002</c:v>
                </c:pt>
                <c:pt idx="44">
                  <c:v>4293.4318919999996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C2-432A-A6FC-FEA499200D02}"/>
            </c:ext>
          </c:extLst>
        </c:ser>
        <c:ser>
          <c:idx val="1"/>
          <c:order val="6"/>
          <c:tx>
            <c:strRef>
              <c:f>'NW-4'!$C$1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'NW-4'!$C$2:$C$46</c:f>
              <c:numCache>
                <c:formatCode>_(* #,##0_);_(* \(#,##0\);_(* "-"??_);_(@_)</c:formatCode>
                <c:ptCount val="45"/>
                <c:pt idx="0">
                  <c:v>2486.596461187215</c:v>
                </c:pt>
                <c:pt idx="1">
                  <c:v>1507.9529680365297</c:v>
                </c:pt>
                <c:pt idx="2">
                  <c:v>2174.5772831050231</c:v>
                </c:pt>
                <c:pt idx="3">
                  <c:v>2734.9741575591988</c:v>
                </c:pt>
                <c:pt idx="4">
                  <c:v>2708.9212328767126</c:v>
                </c:pt>
                <c:pt idx="5">
                  <c:v>2335.6035388127857</c:v>
                </c:pt>
                <c:pt idx="6">
                  <c:v>2769.5294520547945</c:v>
                </c:pt>
                <c:pt idx="7">
                  <c:v>3328.7619535519129</c:v>
                </c:pt>
                <c:pt idx="8">
                  <c:v>3432.9092465753424</c:v>
                </c:pt>
                <c:pt idx="9">
                  <c:v>3202.1316210045661</c:v>
                </c:pt>
                <c:pt idx="10">
                  <c:v>1732.1233995433788</c:v>
                </c:pt>
                <c:pt idx="11">
                  <c:v>2257.4903608834243</c:v>
                </c:pt>
                <c:pt idx="12">
                  <c:v>3447.8647477168947</c:v>
                </c:pt>
                <c:pt idx="13">
                  <c:v>3077.8323778538811</c:v>
                </c:pt>
                <c:pt idx="14">
                  <c:v>3892.451369863014</c:v>
                </c:pt>
                <c:pt idx="15">
                  <c:v>3519.9792805100178</c:v>
                </c:pt>
                <c:pt idx="16">
                  <c:v>2839.7480593607306</c:v>
                </c:pt>
                <c:pt idx="17">
                  <c:v>3665.6367579908679</c:v>
                </c:pt>
                <c:pt idx="18">
                  <c:v>4469.7423515981736</c:v>
                </c:pt>
                <c:pt idx="21">
                  <c:v>3232.6333055999999</c:v>
                </c:pt>
                <c:pt idx="22">
                  <c:v>3150.2152541800001</c:v>
                </c:pt>
                <c:pt idx="23">
                  <c:v>2940.8414004000001</c:v>
                </c:pt>
                <c:pt idx="24">
                  <c:v>2540.3296257000002</c:v>
                </c:pt>
                <c:pt idx="25">
                  <c:v>2707.1836175999997</c:v>
                </c:pt>
                <c:pt idx="26">
                  <c:v>2628.5170481</c:v>
                </c:pt>
                <c:pt idx="27">
                  <c:v>2428.5568960000001</c:v>
                </c:pt>
                <c:pt idx="28">
                  <c:v>2227.1664365000001</c:v>
                </c:pt>
                <c:pt idx="29">
                  <c:v>2054.7750506000002</c:v>
                </c:pt>
                <c:pt idx="30">
                  <c:v>1829.5967565000001</c:v>
                </c:pt>
                <c:pt idx="31">
                  <c:v>1686.5709543</c:v>
                </c:pt>
                <c:pt idx="32">
                  <c:v>1622.9275649000001</c:v>
                </c:pt>
                <c:pt idx="33">
                  <c:v>1449.41213247</c:v>
                </c:pt>
                <c:pt idx="34">
                  <c:v>1301.984692</c:v>
                </c:pt>
                <c:pt idx="35">
                  <c:v>1304.6689020000001</c:v>
                </c:pt>
                <c:pt idx="36">
                  <c:v>1173.22567209</c:v>
                </c:pt>
                <c:pt idx="37">
                  <c:v>1120.0382609000001</c:v>
                </c:pt>
                <c:pt idx="38">
                  <c:v>1098.2137759</c:v>
                </c:pt>
                <c:pt idx="39">
                  <c:v>995.11752359999991</c:v>
                </c:pt>
                <c:pt idx="40">
                  <c:v>988.63767569999993</c:v>
                </c:pt>
                <c:pt idx="41">
                  <c:v>1014.4259196</c:v>
                </c:pt>
                <c:pt idx="42">
                  <c:v>882.97787760000006</c:v>
                </c:pt>
                <c:pt idx="43">
                  <c:v>1044.445725</c:v>
                </c:pt>
                <c:pt idx="44">
                  <c:v>886.47062940000001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C2-432A-A6FC-FEA499200D02}"/>
            </c:ext>
          </c:extLst>
        </c:ser>
        <c:ser>
          <c:idx val="6"/>
          <c:order val="7"/>
          <c:tx>
            <c:strRef>
              <c:f>'NW-4'!$H$1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'NW-4'!$H$2:$H$46</c:f>
              <c:numCache>
                <c:formatCode>_(* #,##0_);_(* \(#,##0\);_(* "-"??_);_(@_)</c:formatCode>
                <c:ptCount val="45"/>
                <c:pt idx="0">
                  <c:v>105.47009132420092</c:v>
                </c:pt>
                <c:pt idx="1">
                  <c:v>62.754794520547946</c:v>
                </c:pt>
                <c:pt idx="2">
                  <c:v>58.55787671232877</c:v>
                </c:pt>
                <c:pt idx="3">
                  <c:v>66.949681238615668</c:v>
                </c:pt>
                <c:pt idx="4">
                  <c:v>63.968150684931508</c:v>
                </c:pt>
                <c:pt idx="5">
                  <c:v>53.57534246575343</c:v>
                </c:pt>
                <c:pt idx="6">
                  <c:v>60.518036529680366</c:v>
                </c:pt>
                <c:pt idx="7">
                  <c:v>53.421220400728593</c:v>
                </c:pt>
                <c:pt idx="8">
                  <c:v>63.017579908675799</c:v>
                </c:pt>
                <c:pt idx="9">
                  <c:v>50.739041095890414</c:v>
                </c:pt>
                <c:pt idx="10">
                  <c:v>57.734254566210041</c:v>
                </c:pt>
                <c:pt idx="11">
                  <c:v>56.879509335154829</c:v>
                </c:pt>
                <c:pt idx="12">
                  <c:v>56.261900684931504</c:v>
                </c:pt>
                <c:pt idx="13">
                  <c:v>52.161839041095888</c:v>
                </c:pt>
                <c:pt idx="14">
                  <c:v>59.842465753424655</c:v>
                </c:pt>
                <c:pt idx="15">
                  <c:v>55.249544626593803</c:v>
                </c:pt>
                <c:pt idx="16">
                  <c:v>56.113013698630141</c:v>
                </c:pt>
                <c:pt idx="17">
                  <c:v>54.324657534246576</c:v>
                </c:pt>
                <c:pt idx="18">
                  <c:v>55.886643835616439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9C2-432A-A6FC-FEA499200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38041904"/>
        <c:axId val="492002608"/>
      </c:barChart>
      <c:catAx>
        <c:axId val="43804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002608"/>
        <c:crosses val="autoZero"/>
        <c:auto val="1"/>
        <c:lblAlgn val="ctr"/>
        <c:lblOffset val="100"/>
        <c:noMultiLvlLbl val="0"/>
      </c:catAx>
      <c:valAx>
        <c:axId val="4920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041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829200572973395"/>
          <c:y val="7.0938584423651682E-2"/>
          <c:w val="0.61445510118427615"/>
          <c:h val="4.4048333382117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F1-46B8-8CEE-47ACF8C6FB2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F1-46B8-8CEE-47ACF8C6FB2B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F1-46B8-8CEE-47ACF8C6FB2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F1-46B8-8CEE-47ACF8C6FB2B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F1-46B8-8CEE-47ACF8C6FB2B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EF1-46B8-8CEE-47ACF8C6FB2B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EF1-46B8-8CEE-47ACF8C6FB2B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EF1-46B8-8CEE-47ACF8C6FB2B}"/>
              </c:ext>
            </c:extLst>
          </c:dPt>
          <c:dLbls>
            <c:dLbl>
              <c:idx val="0"/>
              <c:layout>
                <c:manualLayout>
                  <c:x val="2.1347222222222222E-2"/>
                  <c:y val="2.9491105278506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818569553805778E-2"/>
                  <c:y val="-3.847222222222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989391951006118E-2"/>
                  <c:y val="2.25134878973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405511811023624E-2"/>
                  <c:y val="-4.9210411198600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497408136482929E-2"/>
                  <c:y val="-0.12436643336249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EF1-46B8-8CEE-47ACF8C6FB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'NW-4'!$B$20:$I$20</c:f>
              <c:numCache>
                <c:formatCode>_(* #,##0_);_(* \(#,##0\);_(* "-"??_);_(@_)</c:formatCode>
                <c:ptCount val="8"/>
                <c:pt idx="0">
                  <c:v>2729.7432648401827</c:v>
                </c:pt>
                <c:pt idx="1">
                  <c:v>4469.7423515981736</c:v>
                </c:pt>
                <c:pt idx="2">
                  <c:v>13040.65890410959</c:v>
                </c:pt>
                <c:pt idx="3">
                  <c:v>1012.1574200913242</c:v>
                </c:pt>
                <c:pt idx="4">
                  <c:v>2268.5262557077622</c:v>
                </c:pt>
                <c:pt idx="5">
                  <c:v>146.25764840182651</c:v>
                </c:pt>
                <c:pt idx="6">
                  <c:v>55.886643835616439</c:v>
                </c:pt>
                <c:pt idx="7">
                  <c:v>441.78344748858444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EF1-46B8-8CEE-47ACF8C6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04-44ED-9AF2-D9B0FEE3540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04-44ED-9AF2-D9B0FEE3540F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04-44ED-9AF2-D9B0FEE354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04-44ED-9AF2-D9B0FEE3540F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04-44ED-9AF2-D9B0FEE3540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04-44ED-9AF2-D9B0FEE354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04-44ED-9AF2-D9B0FEE3540F}"/>
              </c:ext>
            </c:extLst>
          </c:dPt>
          <c:dPt>
            <c:idx val="7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04-44ED-9AF2-D9B0FEE3540F}"/>
              </c:ext>
            </c:extLst>
          </c:dPt>
          <c:dLbls>
            <c:dLbl>
              <c:idx val="0"/>
              <c:layout>
                <c:manualLayout>
                  <c:x val="1.4572397200349854E-2"/>
                  <c:y val="1.980971128608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515430883639544"/>
                  <c:y val="-6.16396908719743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850503062117237E-2"/>
                  <c:y val="-5.59838874307378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716535433070866E-3"/>
                  <c:y val="6.76983085447651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621172353455822E-3"/>
                  <c:y val="4.046369203849518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80118110236223E-2"/>
                  <c:y val="-9.00772820064158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A04-44ED-9AF2-D9B0FEE354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'NW-4'!$B$49:$I$49</c:f>
              <c:numCache>
                <c:formatCode>General</c:formatCode>
                <c:ptCount val="8"/>
                <c:pt idx="0">
                  <c:v>15329.212785388128</c:v>
                </c:pt>
                <c:pt idx="1">
                  <c:v>26129.177942668695</c:v>
                </c:pt>
                <c:pt idx="2">
                  <c:v>18943.897260273974</c:v>
                </c:pt>
                <c:pt idx="3">
                  <c:v>6501.3985159817348</c:v>
                </c:pt>
                <c:pt idx="4">
                  <c:v>6662.1365296803651</c:v>
                </c:pt>
                <c:pt idx="5">
                  <c:v>5110.5647260273972</c:v>
                </c:pt>
                <c:pt idx="6">
                  <c:v>85.004908675799086</c:v>
                </c:pt>
                <c:pt idx="7">
                  <c:v>3297.0156392694062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A04-44ED-9AF2-D9B0FEE3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133349</xdr:colOff>
      <xdr:row>219</xdr:row>
      <xdr:rowOff>9524</xdr:rowOff>
    </xdr:from>
    <xdr:to>
      <xdr:col>42</xdr:col>
      <xdr:colOff>276224</xdr:colOff>
      <xdr:row>245</xdr:row>
      <xdr:rowOff>57147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190500</xdr:colOff>
      <xdr:row>248</xdr:row>
      <xdr:rowOff>9525</xdr:rowOff>
    </xdr:from>
    <xdr:to>
      <xdr:col>42</xdr:col>
      <xdr:colOff>333375</xdr:colOff>
      <xdr:row>275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466724</xdr:colOff>
      <xdr:row>1</xdr:row>
      <xdr:rowOff>90486</xdr:rowOff>
    </xdr:from>
    <xdr:to>
      <xdr:col>25</xdr:col>
      <xdr:colOff>171450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471487</xdr:colOff>
      <xdr:row>33</xdr:row>
      <xdr:rowOff>23812</xdr:rowOff>
    </xdr:from>
    <xdr:to>
      <xdr:col>18</xdr:col>
      <xdr:colOff>166687</xdr:colOff>
      <xdr:row>50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428625</xdr:colOff>
      <xdr:row>50</xdr:row>
      <xdr:rowOff>142875</xdr:rowOff>
    </xdr:from>
    <xdr:to>
      <xdr:col>18</xdr:col>
      <xdr:colOff>123825</xdr:colOff>
      <xdr:row>67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P268" sqref="P268"/>
    </sheetView>
  </sheetViews>
  <sheetFormatPr defaultRowHeight="12.75" x14ac:dyDescent="0.2"/>
  <cols>
    <col min="3" max="3" width="11.28515625" bestFit="1" customWidth="1"/>
    <col min="4" max="4" width="14" bestFit="1" customWidth="1"/>
    <col min="5" max="5" width="12.85546875" customWidth="1"/>
    <col min="6" max="8" width="12.85546875" bestFit="1" customWidth="1"/>
    <col min="9" max="9" width="11.28515625" bestFit="1" customWidth="1"/>
    <col min="10" max="10" width="9.28515625" bestFit="1" customWidth="1"/>
    <col min="12" max="12" width="11.28515625" bestFit="1" customWidth="1"/>
    <col min="13" max="13" width="10.85546875" bestFit="1" customWidth="1"/>
    <col min="14" max="14" width="11.28515625" bestFit="1" customWidth="1"/>
    <col min="15" max="16" width="10.28515625" bestFit="1" customWidth="1"/>
    <col min="17" max="17" width="14" bestFit="1" customWidth="1"/>
  </cols>
  <sheetData>
    <row r="1" spans="1:17" s="7" customFormat="1" ht="51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3418454</v>
      </c>
      <c r="E2" s="2"/>
      <c r="F2" s="2">
        <v>607969</v>
      </c>
      <c r="G2" s="2">
        <v>651812</v>
      </c>
      <c r="H2" s="2">
        <v>2733255</v>
      </c>
      <c r="I2" s="2"/>
      <c r="J2" s="2">
        <v>453</v>
      </c>
      <c r="K2" s="2"/>
      <c r="L2" s="2">
        <v>143626</v>
      </c>
      <c r="M2" s="2">
        <v>18356</v>
      </c>
      <c r="N2" s="2">
        <v>0</v>
      </c>
      <c r="O2" s="2"/>
      <c r="P2" s="2"/>
      <c r="Q2" s="2">
        <f>SUM(D2:P2)</f>
        <v>7573925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2912670</v>
      </c>
      <c r="E3" s="2"/>
      <c r="F3" s="2">
        <v>526752</v>
      </c>
      <c r="G3" s="2">
        <v>920459</v>
      </c>
      <c r="H3" s="2">
        <v>2186021</v>
      </c>
      <c r="I3" s="2"/>
      <c r="J3" s="2">
        <v>469</v>
      </c>
      <c r="K3" s="2"/>
      <c r="L3" s="2">
        <v>54796</v>
      </c>
      <c r="M3" s="2">
        <v>15472</v>
      </c>
      <c r="N3" s="2">
        <v>0</v>
      </c>
      <c r="O3" s="2"/>
      <c r="P3" s="2"/>
      <c r="Q3" s="2">
        <f t="shared" ref="Q3:Q66" si="1">SUM(D3:P3)</f>
        <v>6616639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2864765</v>
      </c>
      <c r="E4" s="2"/>
      <c r="F4" s="2">
        <v>727183</v>
      </c>
      <c r="G4" s="2">
        <v>911656</v>
      </c>
      <c r="H4" s="2">
        <v>2753990</v>
      </c>
      <c r="I4" s="2"/>
      <c r="J4" s="2">
        <v>506</v>
      </c>
      <c r="K4" s="2"/>
      <c r="L4" s="2">
        <v>49574</v>
      </c>
      <c r="M4" s="2">
        <v>18226</v>
      </c>
      <c r="N4" s="2">
        <v>0</v>
      </c>
      <c r="O4" s="2"/>
      <c r="P4" s="2"/>
      <c r="Q4" s="2">
        <f t="shared" si="1"/>
        <v>7325900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3558180</v>
      </c>
      <c r="E5" s="2"/>
      <c r="F5" s="2">
        <v>704075</v>
      </c>
      <c r="G5" s="2">
        <v>1029478</v>
      </c>
      <c r="H5" s="2">
        <v>1837828</v>
      </c>
      <c r="I5" s="2"/>
      <c r="J5" s="2">
        <v>518</v>
      </c>
      <c r="K5" s="2"/>
      <c r="L5" s="2">
        <v>14489</v>
      </c>
      <c r="M5" s="2">
        <v>15392</v>
      </c>
      <c r="N5" s="2">
        <v>37</v>
      </c>
      <c r="O5" s="2"/>
      <c r="P5" s="2"/>
      <c r="Q5" s="2">
        <f t="shared" si="1"/>
        <v>7159997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3614318</v>
      </c>
      <c r="E6" s="2"/>
      <c r="F6" s="2">
        <v>671801</v>
      </c>
      <c r="G6" s="2">
        <v>1355844</v>
      </c>
      <c r="H6" s="2">
        <v>2266571</v>
      </c>
      <c r="I6" s="2"/>
      <c r="J6" s="2">
        <v>5344</v>
      </c>
      <c r="K6" s="2"/>
      <c r="L6" s="2">
        <v>19675</v>
      </c>
      <c r="M6" s="2">
        <v>31911</v>
      </c>
      <c r="N6" s="2">
        <v>43</v>
      </c>
      <c r="O6" s="2"/>
      <c r="P6" s="2"/>
      <c r="Q6" s="2">
        <f t="shared" si="1"/>
        <v>7965507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3443204</v>
      </c>
      <c r="E7" s="2"/>
      <c r="F7" s="2">
        <v>690906</v>
      </c>
      <c r="G7" s="2">
        <v>1270426</v>
      </c>
      <c r="H7" s="2">
        <v>2723830</v>
      </c>
      <c r="I7" s="2"/>
      <c r="J7" s="2">
        <v>4264</v>
      </c>
      <c r="K7" s="2"/>
      <c r="L7" s="2">
        <v>7477</v>
      </c>
      <c r="M7" s="2">
        <v>34095</v>
      </c>
      <c r="N7" s="2">
        <v>57</v>
      </c>
      <c r="O7" s="2"/>
      <c r="P7" s="2"/>
      <c r="Q7" s="2">
        <f t="shared" si="1"/>
        <v>8174259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3560135</v>
      </c>
      <c r="E8" s="2"/>
      <c r="F8" s="2">
        <v>769449</v>
      </c>
      <c r="G8" s="2">
        <v>1370176</v>
      </c>
      <c r="H8" s="2">
        <v>2700619</v>
      </c>
      <c r="I8" s="2"/>
      <c r="J8" s="2">
        <v>5722</v>
      </c>
      <c r="K8" s="2"/>
      <c r="L8" s="2">
        <v>5189</v>
      </c>
      <c r="M8" s="2">
        <v>32256</v>
      </c>
      <c r="N8" s="2">
        <v>73</v>
      </c>
      <c r="O8" s="2"/>
      <c r="P8" s="2"/>
      <c r="Q8" s="2">
        <f t="shared" si="1"/>
        <v>8443619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3583296</v>
      </c>
      <c r="E9" s="2"/>
      <c r="F9" s="2">
        <v>715875</v>
      </c>
      <c r="G9" s="2">
        <v>1258990</v>
      </c>
      <c r="H9" s="2">
        <v>2656410</v>
      </c>
      <c r="I9" s="2"/>
      <c r="J9" s="2">
        <v>5449</v>
      </c>
      <c r="K9" s="2"/>
      <c r="L9" s="2">
        <v>5182</v>
      </c>
      <c r="M9" s="2">
        <v>32691</v>
      </c>
      <c r="N9" s="2">
        <v>73</v>
      </c>
      <c r="O9" s="2"/>
      <c r="P9" s="2"/>
      <c r="Q9" s="2">
        <f t="shared" si="1"/>
        <v>8257966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3227225</v>
      </c>
      <c r="E10" s="2"/>
      <c r="F10" s="2">
        <v>494685</v>
      </c>
      <c r="G10" s="2">
        <v>1074056</v>
      </c>
      <c r="H10" s="2">
        <v>2616290</v>
      </c>
      <c r="I10" s="2"/>
      <c r="J10" s="2">
        <v>4941</v>
      </c>
      <c r="K10" s="2"/>
      <c r="L10" s="2">
        <v>3472</v>
      </c>
      <c r="M10" s="2">
        <v>35870</v>
      </c>
      <c r="N10" s="2">
        <v>76</v>
      </c>
      <c r="O10" s="2"/>
      <c r="P10" s="2"/>
      <c r="Q10" s="2">
        <f t="shared" si="1"/>
        <v>7456615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3558956</v>
      </c>
      <c r="E11" s="2"/>
      <c r="F11" s="2">
        <v>499745</v>
      </c>
      <c r="G11" s="2">
        <v>1098968</v>
      </c>
      <c r="H11" s="2">
        <v>1200058</v>
      </c>
      <c r="I11" s="2"/>
      <c r="J11" s="2">
        <v>4063</v>
      </c>
      <c r="K11" s="2"/>
      <c r="L11" s="2">
        <v>2158</v>
      </c>
      <c r="M11" s="2">
        <v>22125</v>
      </c>
      <c r="N11" s="2">
        <v>54</v>
      </c>
      <c r="O11" s="2"/>
      <c r="P11" s="2"/>
      <c r="Q11" s="2">
        <f t="shared" si="1"/>
        <v>6386127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3165895</v>
      </c>
      <c r="E12" s="2"/>
      <c r="F12" s="2">
        <v>539366</v>
      </c>
      <c r="G12" s="2">
        <v>826900</v>
      </c>
      <c r="H12" s="2">
        <v>2262870</v>
      </c>
      <c r="I12" s="2"/>
      <c r="J12" s="2">
        <v>4015</v>
      </c>
      <c r="K12" s="2"/>
      <c r="L12" s="2">
        <v>3492</v>
      </c>
      <c r="M12" s="2">
        <v>11779</v>
      </c>
      <c r="N12" s="2">
        <v>38</v>
      </c>
      <c r="O12" s="2"/>
      <c r="P12" s="2"/>
      <c r="Q12" s="2">
        <f t="shared" si="1"/>
        <v>6814355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3154396</v>
      </c>
      <c r="E13" s="2"/>
      <c r="F13" s="2">
        <v>675759</v>
      </c>
      <c r="G13" s="2">
        <v>1103435</v>
      </c>
      <c r="H13" s="2">
        <v>2786334</v>
      </c>
      <c r="I13" s="2"/>
      <c r="J13" s="2">
        <v>3204</v>
      </c>
      <c r="K13" s="2"/>
      <c r="L13" s="2">
        <v>5076</v>
      </c>
      <c r="M13" s="2">
        <v>8121</v>
      </c>
      <c r="N13" s="2">
        <v>38</v>
      </c>
      <c r="O13" s="2"/>
      <c r="P13" s="2"/>
      <c r="Q13" s="2">
        <f t="shared" si="1"/>
        <v>7736363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3282788</v>
      </c>
      <c r="E14" s="2"/>
      <c r="F14" s="2">
        <v>687079</v>
      </c>
      <c r="G14" s="2">
        <v>801752</v>
      </c>
      <c r="H14" s="2">
        <v>2844319</v>
      </c>
      <c r="I14" s="2">
        <v>4666</v>
      </c>
      <c r="J14" s="2">
        <v>6063</v>
      </c>
      <c r="K14" s="2"/>
      <c r="L14" s="2">
        <v>6197</v>
      </c>
      <c r="M14" s="2">
        <v>5821</v>
      </c>
      <c r="N14" s="2">
        <v>37</v>
      </c>
      <c r="O14" s="2"/>
      <c r="P14" s="2"/>
      <c r="Q14" s="2">
        <f t="shared" si="1"/>
        <v>7638722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2672151</v>
      </c>
      <c r="E15" s="2"/>
      <c r="F15" s="2">
        <v>621267</v>
      </c>
      <c r="G15" s="2">
        <v>1032089</v>
      </c>
      <c r="H15" s="2">
        <v>2566694</v>
      </c>
      <c r="I15" s="2">
        <v>6118</v>
      </c>
      <c r="J15" s="2">
        <v>4496</v>
      </c>
      <c r="K15" s="2"/>
      <c r="L15" s="2">
        <v>5415</v>
      </c>
      <c r="M15" s="2">
        <v>3501</v>
      </c>
      <c r="N15" s="2">
        <v>44</v>
      </c>
      <c r="O15" s="2"/>
      <c r="P15" s="2"/>
      <c r="Q15" s="2">
        <f t="shared" si="1"/>
        <v>6911775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3116576</v>
      </c>
      <c r="E16" s="2"/>
      <c r="F16" s="2">
        <v>777410</v>
      </c>
      <c r="G16" s="2">
        <v>1087939</v>
      </c>
      <c r="H16" s="2">
        <v>2343806</v>
      </c>
      <c r="I16" s="2">
        <v>5123</v>
      </c>
      <c r="J16" s="2">
        <v>5810</v>
      </c>
      <c r="K16" s="2"/>
      <c r="L16" s="2">
        <v>6358</v>
      </c>
      <c r="M16" s="2">
        <v>3768</v>
      </c>
      <c r="N16" s="2">
        <v>44</v>
      </c>
      <c r="O16" s="2"/>
      <c r="P16" s="2"/>
      <c r="Q16" s="2">
        <f t="shared" si="1"/>
        <v>7346834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3109898</v>
      </c>
      <c r="E17" s="2"/>
      <c r="F17" s="2">
        <v>700946</v>
      </c>
      <c r="G17" s="2">
        <v>961165</v>
      </c>
      <c r="H17" s="2">
        <v>2169710</v>
      </c>
      <c r="I17" s="2">
        <v>4981</v>
      </c>
      <c r="J17" s="2">
        <v>3672</v>
      </c>
      <c r="K17" s="2"/>
      <c r="L17" s="2">
        <v>6500</v>
      </c>
      <c r="M17" s="2">
        <v>3575</v>
      </c>
      <c r="N17" s="2">
        <v>48</v>
      </c>
      <c r="O17" s="2"/>
      <c r="P17" s="2"/>
      <c r="Q17" s="2">
        <f t="shared" si="1"/>
        <v>6960495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3254234</v>
      </c>
      <c r="E18" s="2"/>
      <c r="F18" s="2">
        <v>701868</v>
      </c>
      <c r="G18" s="2">
        <v>1077277</v>
      </c>
      <c r="H18" s="2">
        <v>2819293</v>
      </c>
      <c r="I18" s="2">
        <v>4633</v>
      </c>
      <c r="J18" s="2">
        <v>4403</v>
      </c>
      <c r="K18" s="2"/>
      <c r="L18" s="2">
        <v>4629</v>
      </c>
      <c r="M18" s="2">
        <v>4127</v>
      </c>
      <c r="N18" s="2">
        <v>51</v>
      </c>
      <c r="O18" s="2"/>
      <c r="P18" s="2"/>
      <c r="Q18" s="2">
        <f t="shared" si="1"/>
        <v>7870515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3114966</v>
      </c>
      <c r="E19" s="2"/>
      <c r="F19" s="2">
        <v>720737</v>
      </c>
      <c r="G19" s="2">
        <v>1468847</v>
      </c>
      <c r="H19" s="2">
        <v>2717774</v>
      </c>
      <c r="I19" s="2">
        <v>6049</v>
      </c>
      <c r="J19" s="2">
        <v>3845</v>
      </c>
      <c r="K19" s="2"/>
      <c r="L19" s="2">
        <v>4553</v>
      </c>
      <c r="M19" s="2">
        <v>6318</v>
      </c>
      <c r="N19" s="2">
        <v>53</v>
      </c>
      <c r="O19" s="2"/>
      <c r="P19" s="2"/>
      <c r="Q19" s="2">
        <f t="shared" si="1"/>
        <v>8043142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3370575</v>
      </c>
      <c r="E20" s="2"/>
      <c r="F20" s="2">
        <v>776476</v>
      </c>
      <c r="G20" s="2">
        <v>1944501</v>
      </c>
      <c r="H20" s="2">
        <v>2792098</v>
      </c>
      <c r="I20" s="2">
        <v>8805</v>
      </c>
      <c r="J20" s="2">
        <v>3756</v>
      </c>
      <c r="K20" s="2"/>
      <c r="L20" s="2">
        <v>3203</v>
      </c>
      <c r="M20" s="2">
        <v>7486</v>
      </c>
      <c r="N20" s="2">
        <v>31</v>
      </c>
      <c r="O20" s="2"/>
      <c r="P20" s="2"/>
      <c r="Q20" s="2">
        <f t="shared" si="1"/>
        <v>8906931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3160446</v>
      </c>
      <c r="E21" s="2"/>
      <c r="F21" s="2">
        <v>736991</v>
      </c>
      <c r="G21" s="2">
        <v>2116783</v>
      </c>
      <c r="H21" s="2">
        <v>2793709</v>
      </c>
      <c r="I21" s="2">
        <v>10161</v>
      </c>
      <c r="J21" s="2">
        <v>3647</v>
      </c>
      <c r="K21" s="2"/>
      <c r="L21" s="2">
        <v>5833</v>
      </c>
      <c r="M21" s="2">
        <v>9842</v>
      </c>
      <c r="N21" s="2">
        <v>45</v>
      </c>
      <c r="O21" s="2"/>
      <c r="P21" s="2"/>
      <c r="Q21" s="2">
        <f t="shared" si="1"/>
        <v>8837457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3095053</v>
      </c>
      <c r="E22" s="2"/>
      <c r="F22" s="2">
        <v>454697</v>
      </c>
      <c r="G22" s="2">
        <v>1980473</v>
      </c>
      <c r="H22" s="2">
        <v>2615410</v>
      </c>
      <c r="I22" s="2">
        <v>9845</v>
      </c>
      <c r="J22" s="2">
        <v>4017</v>
      </c>
      <c r="K22" s="2"/>
      <c r="L22" s="2">
        <v>3153</v>
      </c>
      <c r="M22" s="2">
        <v>22372</v>
      </c>
      <c r="N22" s="2">
        <v>39</v>
      </c>
      <c r="O22" s="2"/>
      <c r="P22" s="2"/>
      <c r="Q22" s="2">
        <f t="shared" si="1"/>
        <v>8185059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3059002</v>
      </c>
      <c r="E23" s="2"/>
      <c r="F23" s="2">
        <v>401155</v>
      </c>
      <c r="G23" s="2">
        <v>1812482</v>
      </c>
      <c r="H23" s="2">
        <v>1879761</v>
      </c>
      <c r="I23" s="2">
        <v>8735</v>
      </c>
      <c r="J23" s="2">
        <v>4229</v>
      </c>
      <c r="K23" s="2"/>
      <c r="L23" s="2">
        <v>5960</v>
      </c>
      <c r="M23" s="2">
        <v>13065</v>
      </c>
      <c r="N23" s="2">
        <v>32</v>
      </c>
      <c r="O23" s="2"/>
      <c r="P23" s="2"/>
      <c r="Q23" s="2">
        <f t="shared" si="1"/>
        <v>7184421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3434543</v>
      </c>
      <c r="E24" s="2"/>
      <c r="F24" s="2">
        <v>384466</v>
      </c>
      <c r="G24" s="2">
        <v>1437748</v>
      </c>
      <c r="H24" s="2">
        <v>2506794</v>
      </c>
      <c r="I24" s="2">
        <v>8583</v>
      </c>
      <c r="J24" s="2">
        <v>5041</v>
      </c>
      <c r="K24" s="2"/>
      <c r="L24" s="2">
        <v>1955</v>
      </c>
      <c r="M24" s="2">
        <v>18321</v>
      </c>
      <c r="N24" s="2">
        <v>23</v>
      </c>
      <c r="O24" s="2"/>
      <c r="P24" s="2"/>
      <c r="Q24" s="2">
        <f t="shared" si="1"/>
        <v>7797474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3556398</v>
      </c>
      <c r="E25" s="2"/>
      <c r="F25" s="2">
        <v>464087</v>
      </c>
      <c r="G25" s="2">
        <v>1571960</v>
      </c>
      <c r="H25" s="2">
        <v>2812543</v>
      </c>
      <c r="I25" s="2">
        <v>10016</v>
      </c>
      <c r="J25" s="2">
        <v>4365</v>
      </c>
      <c r="K25" s="2"/>
      <c r="L25" s="2">
        <v>3689</v>
      </c>
      <c r="M25" s="2">
        <v>25768</v>
      </c>
      <c r="N25" s="2">
        <v>12</v>
      </c>
      <c r="O25" s="2"/>
      <c r="P25" s="2"/>
      <c r="Q25" s="2">
        <f t="shared" si="1"/>
        <v>8448838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3329199</v>
      </c>
      <c r="E26" s="2"/>
      <c r="F26" s="2">
        <v>536307</v>
      </c>
      <c r="G26" s="2">
        <v>1002633</v>
      </c>
      <c r="H26" s="2">
        <v>2819428</v>
      </c>
      <c r="I26" s="2">
        <v>215043</v>
      </c>
      <c r="J26" s="2">
        <v>1927</v>
      </c>
      <c r="K26" s="2"/>
      <c r="L26" s="2">
        <v>1756</v>
      </c>
      <c r="M26" s="2">
        <v>21712</v>
      </c>
      <c r="N26" s="2">
        <v>24</v>
      </c>
      <c r="O26" s="2"/>
      <c r="P26" s="2"/>
      <c r="Q26" s="2">
        <f t="shared" si="1"/>
        <v>7928029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2742393</v>
      </c>
      <c r="E27" s="2"/>
      <c r="F27" s="2">
        <v>490669</v>
      </c>
      <c r="G27" s="2">
        <v>1024493</v>
      </c>
      <c r="H27" s="2">
        <v>2545411</v>
      </c>
      <c r="I27" s="2">
        <v>319159</v>
      </c>
      <c r="J27" s="2">
        <v>1860</v>
      </c>
      <c r="K27" s="2"/>
      <c r="L27" s="2">
        <v>3148</v>
      </c>
      <c r="M27" s="2">
        <v>18511</v>
      </c>
      <c r="N27" s="2">
        <v>23</v>
      </c>
      <c r="O27" s="2"/>
      <c r="P27" s="2"/>
      <c r="Q27" s="2">
        <f t="shared" si="1"/>
        <v>7145667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2587753</v>
      </c>
      <c r="E28" s="2"/>
      <c r="F28" s="2">
        <v>655807</v>
      </c>
      <c r="G28" s="2">
        <v>1374604</v>
      </c>
      <c r="H28" s="2">
        <v>2560167</v>
      </c>
      <c r="I28" s="2">
        <v>252270</v>
      </c>
      <c r="J28" s="2">
        <v>3419</v>
      </c>
      <c r="K28" s="2"/>
      <c r="L28" s="2">
        <v>6155</v>
      </c>
      <c r="M28" s="2">
        <v>15266</v>
      </c>
      <c r="N28" s="2">
        <v>40</v>
      </c>
      <c r="O28" s="2"/>
      <c r="P28" s="2"/>
      <c r="Q28" s="2">
        <f t="shared" si="1"/>
        <v>7455481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2707945</v>
      </c>
      <c r="E29" s="2"/>
      <c r="F29" s="2">
        <v>724047</v>
      </c>
      <c r="G29" s="2">
        <v>1032335</v>
      </c>
      <c r="H29" s="2">
        <v>1801122</v>
      </c>
      <c r="I29" s="2">
        <v>264248</v>
      </c>
      <c r="J29" s="2">
        <v>4872</v>
      </c>
      <c r="K29" s="2"/>
      <c r="L29" s="2">
        <v>3247</v>
      </c>
      <c r="M29" s="2">
        <v>16477</v>
      </c>
      <c r="N29" s="2">
        <v>46</v>
      </c>
      <c r="O29" s="2"/>
      <c r="P29" s="2"/>
      <c r="Q29" s="2">
        <f t="shared" si="1"/>
        <v>6554339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3015470</v>
      </c>
      <c r="E30" s="2"/>
      <c r="F30" s="2">
        <v>634588</v>
      </c>
      <c r="G30" s="2">
        <v>934331</v>
      </c>
      <c r="H30" s="2">
        <v>2742138</v>
      </c>
      <c r="I30" s="2">
        <v>212766</v>
      </c>
      <c r="J30" s="2">
        <v>4556</v>
      </c>
      <c r="K30" s="2"/>
      <c r="L30" s="2">
        <v>7243</v>
      </c>
      <c r="M30" s="2">
        <v>25294</v>
      </c>
      <c r="N30" s="2">
        <v>49</v>
      </c>
      <c r="O30" s="2"/>
      <c r="P30" s="2"/>
      <c r="Q30" s="2">
        <f t="shared" si="1"/>
        <v>7576435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3265468</v>
      </c>
      <c r="E31" s="2"/>
      <c r="F31" s="2">
        <v>691897</v>
      </c>
      <c r="G31" s="2">
        <v>1361357</v>
      </c>
      <c r="H31" s="2">
        <v>2499445</v>
      </c>
      <c r="I31" s="2">
        <v>75109</v>
      </c>
      <c r="J31" s="2">
        <v>4458</v>
      </c>
      <c r="K31" s="2"/>
      <c r="L31" s="2">
        <v>3886</v>
      </c>
      <c r="M31" s="2">
        <v>33613</v>
      </c>
      <c r="N31" s="2">
        <v>53</v>
      </c>
      <c r="O31" s="2"/>
      <c r="P31" s="2"/>
      <c r="Q31" s="2">
        <f t="shared" si="1"/>
        <v>7935286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3672146</v>
      </c>
      <c r="E32" s="2"/>
      <c r="F32" s="2">
        <v>710085</v>
      </c>
      <c r="G32" s="2">
        <v>2703933</v>
      </c>
      <c r="H32" s="2">
        <v>2603529</v>
      </c>
      <c r="I32" s="2">
        <v>111517</v>
      </c>
      <c r="J32" s="2">
        <v>4362</v>
      </c>
      <c r="K32" s="2"/>
      <c r="L32" s="2">
        <v>2939</v>
      </c>
      <c r="M32" s="2">
        <v>35994</v>
      </c>
      <c r="N32" s="2">
        <v>25</v>
      </c>
      <c r="O32" s="2"/>
      <c r="P32" s="2"/>
      <c r="Q32" s="2">
        <f t="shared" si="1"/>
        <v>9844530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3436456</v>
      </c>
      <c r="E33" s="2"/>
      <c r="F33" s="2">
        <v>704927</v>
      </c>
      <c r="G33" s="2">
        <v>2917287</v>
      </c>
      <c r="H33" s="2">
        <v>2485784</v>
      </c>
      <c r="I33" s="2">
        <v>113116</v>
      </c>
      <c r="J33" s="2">
        <v>3876</v>
      </c>
      <c r="K33" s="2"/>
      <c r="L33" s="2">
        <v>4767</v>
      </c>
      <c r="M33" s="2">
        <v>33024</v>
      </c>
      <c r="N33" s="2">
        <v>43</v>
      </c>
      <c r="O33" s="2"/>
      <c r="P33" s="2"/>
      <c r="Q33" s="2">
        <f t="shared" si="1"/>
        <v>9699280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3320488</v>
      </c>
      <c r="E34" s="2"/>
      <c r="F34" s="2">
        <v>467111</v>
      </c>
      <c r="G34" s="2">
        <v>2507360</v>
      </c>
      <c r="H34" s="2">
        <v>2574447</v>
      </c>
      <c r="I34" s="2">
        <v>116019</v>
      </c>
      <c r="J34" s="2">
        <v>4154</v>
      </c>
      <c r="K34" s="2"/>
      <c r="L34" s="2">
        <v>3184</v>
      </c>
      <c r="M34" s="2">
        <v>30830</v>
      </c>
      <c r="N34" s="2">
        <v>23</v>
      </c>
      <c r="O34" s="2"/>
      <c r="P34" s="2"/>
      <c r="Q34" s="2">
        <f t="shared" si="1"/>
        <v>9023616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3271872</v>
      </c>
      <c r="E35" s="2"/>
      <c r="F35" s="2">
        <v>466715</v>
      </c>
      <c r="G35" s="2">
        <v>2093853</v>
      </c>
      <c r="H35" s="2">
        <v>1849173</v>
      </c>
      <c r="I35" s="2">
        <v>111989</v>
      </c>
      <c r="J35" s="2">
        <v>4779</v>
      </c>
      <c r="K35" s="2"/>
      <c r="L35" s="2">
        <v>4370</v>
      </c>
      <c r="M35" s="2">
        <v>20175</v>
      </c>
      <c r="N35" s="2">
        <v>32</v>
      </c>
      <c r="O35" s="2"/>
      <c r="P35" s="2"/>
      <c r="Q35" s="2">
        <f t="shared" si="1"/>
        <v>7822958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3245053</v>
      </c>
      <c r="E36" s="2"/>
      <c r="F36" s="2">
        <v>478548</v>
      </c>
      <c r="G36" s="2">
        <v>1149189</v>
      </c>
      <c r="H36" s="2">
        <v>1808579</v>
      </c>
      <c r="I36" s="2">
        <v>124825</v>
      </c>
      <c r="J36" s="2">
        <v>4256</v>
      </c>
      <c r="K36" s="2"/>
      <c r="L36" s="2">
        <v>3090</v>
      </c>
      <c r="M36" s="2">
        <v>15368</v>
      </c>
      <c r="N36" s="2">
        <v>24</v>
      </c>
      <c r="O36" s="2"/>
      <c r="P36" s="2"/>
      <c r="Q36" s="2">
        <f t="shared" si="1"/>
        <v>6828932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3497167</v>
      </c>
      <c r="E37" s="2"/>
      <c r="F37" s="2">
        <v>514283</v>
      </c>
      <c r="G37" s="2">
        <v>831266</v>
      </c>
      <c r="H37" s="2">
        <v>2291830</v>
      </c>
      <c r="I37" s="2">
        <v>115036</v>
      </c>
      <c r="J37" s="2">
        <v>2355</v>
      </c>
      <c r="K37" s="2"/>
      <c r="L37" s="2">
        <v>4893</v>
      </c>
      <c r="M37" s="2">
        <v>17326</v>
      </c>
      <c r="N37" s="2">
        <v>13</v>
      </c>
      <c r="O37" s="2"/>
      <c r="P37" s="2"/>
      <c r="Q37" s="2">
        <f t="shared" si="1"/>
        <v>7274169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3634498</v>
      </c>
      <c r="E38" s="2"/>
      <c r="F38" s="2">
        <v>620154</v>
      </c>
      <c r="G38" s="2">
        <v>1497031</v>
      </c>
      <c r="H38" s="2">
        <v>2887529</v>
      </c>
      <c r="I38" s="2">
        <v>131519</v>
      </c>
      <c r="J38" s="2">
        <v>2556</v>
      </c>
      <c r="K38" s="2"/>
      <c r="L38" s="2">
        <v>3393</v>
      </c>
      <c r="M38" s="2">
        <v>-10188</v>
      </c>
      <c r="N38" s="2">
        <v>302</v>
      </c>
      <c r="O38" s="2"/>
      <c r="P38" s="2"/>
      <c r="Q38" s="2">
        <f t="shared" si="1"/>
        <v>8766794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2837470</v>
      </c>
      <c r="E39" s="2"/>
      <c r="F39" s="2">
        <v>659639</v>
      </c>
      <c r="G39" s="2">
        <v>2003869</v>
      </c>
      <c r="H39" s="2">
        <v>2155261</v>
      </c>
      <c r="I39" s="2">
        <v>121931</v>
      </c>
      <c r="J39" s="2">
        <v>3468</v>
      </c>
      <c r="K39" s="2"/>
      <c r="L39" s="2">
        <v>1465</v>
      </c>
      <c r="M39" s="2">
        <v>-9458</v>
      </c>
      <c r="N39" s="2">
        <v>388</v>
      </c>
      <c r="O39" s="2"/>
      <c r="P39" s="2"/>
      <c r="Q39" s="2">
        <f t="shared" si="1"/>
        <v>7774033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3047545</v>
      </c>
      <c r="E40" s="2"/>
      <c r="F40" s="2">
        <v>738262</v>
      </c>
      <c r="G40" s="2">
        <v>2087995</v>
      </c>
      <c r="H40" s="2">
        <v>2338518</v>
      </c>
      <c r="I40" s="2">
        <v>98091</v>
      </c>
      <c r="J40" s="2">
        <v>4031</v>
      </c>
      <c r="K40" s="2"/>
      <c r="L40" s="2">
        <v>4874</v>
      </c>
      <c r="M40" s="2">
        <v>-603</v>
      </c>
      <c r="N40" s="2">
        <v>416</v>
      </c>
      <c r="O40" s="2"/>
      <c r="P40" s="2"/>
      <c r="Q40" s="2">
        <f t="shared" si="1"/>
        <v>8319129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3126432</v>
      </c>
      <c r="E41" s="2"/>
      <c r="F41" s="2">
        <v>645351</v>
      </c>
      <c r="G41" s="2">
        <v>2043469</v>
      </c>
      <c r="H41" s="2">
        <v>1945079</v>
      </c>
      <c r="I41" s="2">
        <v>98552</v>
      </c>
      <c r="J41" s="2">
        <v>3669</v>
      </c>
      <c r="K41" s="2"/>
      <c r="L41" s="2">
        <v>1451</v>
      </c>
      <c r="M41" s="2">
        <v>-2954</v>
      </c>
      <c r="N41" s="2">
        <v>474</v>
      </c>
      <c r="O41" s="2"/>
      <c r="P41" s="2"/>
      <c r="Q41" s="2">
        <f t="shared" si="1"/>
        <v>7861523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3259971</v>
      </c>
      <c r="E42" s="2"/>
      <c r="F42" s="2">
        <v>630149</v>
      </c>
      <c r="G42" s="2">
        <v>2461168</v>
      </c>
      <c r="H42" s="2">
        <v>2470274</v>
      </c>
      <c r="I42" s="2">
        <v>112737</v>
      </c>
      <c r="J42" s="2">
        <v>3571</v>
      </c>
      <c r="K42" s="2"/>
      <c r="L42" s="2">
        <v>2853</v>
      </c>
      <c r="M42" s="2">
        <v>-2968</v>
      </c>
      <c r="N42" s="2">
        <v>747</v>
      </c>
      <c r="O42" s="2"/>
      <c r="P42" s="2"/>
      <c r="Q42" s="2">
        <f t="shared" si="1"/>
        <v>8938502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3460080</v>
      </c>
      <c r="E43" s="2"/>
      <c r="F43" s="2">
        <v>683041</v>
      </c>
      <c r="G43" s="2">
        <v>2954485</v>
      </c>
      <c r="H43" s="2">
        <v>1975115</v>
      </c>
      <c r="I43" s="2">
        <v>112215</v>
      </c>
      <c r="J43" s="2">
        <v>3906</v>
      </c>
      <c r="K43" s="2"/>
      <c r="L43" s="2">
        <v>2223</v>
      </c>
      <c r="M43" s="2">
        <v>2145</v>
      </c>
      <c r="N43" s="2">
        <v>0</v>
      </c>
      <c r="O43" s="2"/>
      <c r="P43" s="2"/>
      <c r="Q43" s="2">
        <f t="shared" si="1"/>
        <v>9193210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3541688</v>
      </c>
      <c r="E44" s="2"/>
      <c r="F44" s="2">
        <v>724575</v>
      </c>
      <c r="G44" s="2">
        <v>3655211</v>
      </c>
      <c r="H44" s="2">
        <v>2654962</v>
      </c>
      <c r="I44" s="2"/>
      <c r="J44" s="2">
        <v>3268</v>
      </c>
      <c r="K44" s="2"/>
      <c r="L44" s="2">
        <v>3575</v>
      </c>
      <c r="M44" s="2">
        <v>7664</v>
      </c>
      <c r="N44" s="2">
        <v>460</v>
      </c>
      <c r="O44" s="2"/>
      <c r="P44" s="2"/>
      <c r="Q44" s="2">
        <f t="shared" si="1"/>
        <v>10591403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3564930</v>
      </c>
      <c r="E45" s="2"/>
      <c r="F45" s="2">
        <v>652942</v>
      </c>
      <c r="G45" s="2">
        <v>3417630</v>
      </c>
      <c r="H45" s="2">
        <v>2777407</v>
      </c>
      <c r="I45" s="2"/>
      <c r="J45" s="2">
        <v>3517</v>
      </c>
      <c r="K45" s="2"/>
      <c r="L45" s="2">
        <v>3625</v>
      </c>
      <c r="M45" s="2">
        <v>-2939</v>
      </c>
      <c r="N45" s="2">
        <v>0</v>
      </c>
      <c r="O45" s="2"/>
      <c r="P45" s="2"/>
      <c r="Q45" s="2">
        <f t="shared" si="1"/>
        <v>10417112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3412073</v>
      </c>
      <c r="E46" s="2"/>
      <c r="F46" s="2">
        <v>434297</v>
      </c>
      <c r="G46" s="2">
        <v>2768542</v>
      </c>
      <c r="H46" s="2">
        <v>2691530</v>
      </c>
      <c r="I46" s="2"/>
      <c r="J46" s="2">
        <v>3767</v>
      </c>
      <c r="K46" s="2"/>
      <c r="L46" s="2">
        <v>2584</v>
      </c>
      <c r="M46" s="2">
        <v>-6012</v>
      </c>
      <c r="N46" s="2">
        <v>546</v>
      </c>
      <c r="O46" s="2"/>
      <c r="P46" s="2"/>
      <c r="Q46" s="2">
        <f t="shared" si="1"/>
        <v>9307327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3264131</v>
      </c>
      <c r="E47" s="2"/>
      <c r="F47" s="2">
        <v>356856</v>
      </c>
      <c r="G47" s="2">
        <v>2085143</v>
      </c>
      <c r="H47" s="2">
        <v>1892961</v>
      </c>
      <c r="I47" s="2"/>
      <c r="J47" s="2">
        <v>4153</v>
      </c>
      <c r="K47" s="2"/>
      <c r="L47" s="2">
        <v>2290</v>
      </c>
      <c r="M47" s="2">
        <v>-6468</v>
      </c>
      <c r="N47" s="2">
        <v>402</v>
      </c>
      <c r="O47" s="2"/>
      <c r="P47" s="2"/>
      <c r="Q47" s="2">
        <f t="shared" si="1"/>
        <v>7599468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3022906</v>
      </c>
      <c r="E48" s="2"/>
      <c r="F48" s="2">
        <v>410509</v>
      </c>
      <c r="G48" s="2">
        <v>1734594</v>
      </c>
      <c r="H48" s="2">
        <v>1804086</v>
      </c>
      <c r="I48" s="2"/>
      <c r="J48" s="2">
        <v>4054</v>
      </c>
      <c r="K48" s="2"/>
      <c r="L48" s="2">
        <v>7163</v>
      </c>
      <c r="M48" s="2">
        <v>-9354</v>
      </c>
      <c r="N48" s="2">
        <v>302</v>
      </c>
      <c r="O48" s="2"/>
      <c r="P48" s="2"/>
      <c r="Q48" s="2">
        <f t="shared" si="1"/>
        <v>6974260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3638832</v>
      </c>
      <c r="E49" s="2"/>
      <c r="F49" s="2">
        <v>417373</v>
      </c>
      <c r="G49" s="2">
        <v>1555806</v>
      </c>
      <c r="H49" s="2">
        <v>2519887</v>
      </c>
      <c r="I49" s="2"/>
      <c r="J49" s="2">
        <v>4034</v>
      </c>
      <c r="K49" s="2"/>
      <c r="L49" s="2">
        <v>5022</v>
      </c>
      <c r="M49" s="2">
        <v>-12305</v>
      </c>
      <c r="N49" s="2">
        <v>230</v>
      </c>
      <c r="O49" s="2"/>
      <c r="P49" s="2"/>
      <c r="Q49" s="2">
        <f t="shared" si="1"/>
        <v>8128879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3424626</v>
      </c>
      <c r="E50" s="2"/>
      <c r="F50" s="2">
        <v>431670</v>
      </c>
      <c r="G50" s="2">
        <v>1522814</v>
      </c>
      <c r="H50" s="2">
        <v>2818173</v>
      </c>
      <c r="I50" s="2"/>
      <c r="J50" s="2">
        <v>3737</v>
      </c>
      <c r="K50" s="2"/>
      <c r="L50" s="2">
        <v>3936</v>
      </c>
      <c r="M50" s="2">
        <v>-6282</v>
      </c>
      <c r="N50" s="2">
        <v>551</v>
      </c>
      <c r="O50" s="2"/>
      <c r="P50" s="2">
        <v>1032</v>
      </c>
      <c r="Q50" s="2">
        <f t="shared" si="1"/>
        <v>8200257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2419319</v>
      </c>
      <c r="E51" s="2"/>
      <c r="F51" s="2">
        <v>383150</v>
      </c>
      <c r="G51" s="2">
        <v>1563887</v>
      </c>
      <c r="H51" s="2">
        <v>2193542</v>
      </c>
      <c r="I51" s="2"/>
      <c r="J51" s="2">
        <v>3595</v>
      </c>
      <c r="K51" s="2"/>
      <c r="L51" s="2">
        <v>5986</v>
      </c>
      <c r="M51" s="2">
        <v>7328</v>
      </c>
      <c r="N51" s="2">
        <v>602</v>
      </c>
      <c r="O51" s="2"/>
      <c r="P51" s="2">
        <v>929</v>
      </c>
      <c r="Q51" s="2">
        <f t="shared" si="1"/>
        <v>6578338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2780442</v>
      </c>
      <c r="E52" s="2"/>
      <c r="F52" s="2">
        <v>479412</v>
      </c>
      <c r="G52" s="2">
        <v>1087525</v>
      </c>
      <c r="H52" s="2">
        <v>2709934</v>
      </c>
      <c r="I52" s="2"/>
      <c r="J52" s="2">
        <v>4731</v>
      </c>
      <c r="K52" s="2"/>
      <c r="L52" s="2">
        <v>7404</v>
      </c>
      <c r="M52" s="2">
        <v>-5077</v>
      </c>
      <c r="N52" s="2">
        <v>1143</v>
      </c>
      <c r="O52" s="2"/>
      <c r="P52" s="2">
        <v>992</v>
      </c>
      <c r="Q52" s="2">
        <f t="shared" si="1"/>
        <v>7066506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3242285</v>
      </c>
      <c r="E53" s="2"/>
      <c r="F53" s="2">
        <v>579696</v>
      </c>
      <c r="G53" s="2">
        <v>1815621</v>
      </c>
      <c r="H53" s="2">
        <v>1788261</v>
      </c>
      <c r="I53" s="2"/>
      <c r="J53" s="2">
        <v>3496</v>
      </c>
      <c r="K53" s="2"/>
      <c r="L53" s="2">
        <v>4952</v>
      </c>
      <c r="M53" s="2">
        <v>13173</v>
      </c>
      <c r="N53" s="2">
        <v>1381</v>
      </c>
      <c r="O53" s="2"/>
      <c r="P53" s="2">
        <v>977</v>
      </c>
      <c r="Q53" s="2">
        <f t="shared" si="1"/>
        <v>7449842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3421385</v>
      </c>
      <c r="E54" s="2"/>
      <c r="F54" s="2">
        <v>625272</v>
      </c>
      <c r="G54" s="2">
        <v>2251173</v>
      </c>
      <c r="H54" s="2">
        <v>1790087</v>
      </c>
      <c r="I54" s="2"/>
      <c r="J54" s="2">
        <v>4514</v>
      </c>
      <c r="K54" s="2"/>
      <c r="L54" s="2">
        <v>3735</v>
      </c>
      <c r="M54" s="2">
        <v>28932</v>
      </c>
      <c r="N54" s="2">
        <v>1572</v>
      </c>
      <c r="O54" s="2"/>
      <c r="P54" s="2">
        <v>978</v>
      </c>
      <c r="Q54" s="2">
        <f t="shared" si="1"/>
        <v>8127648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3446033</v>
      </c>
      <c r="E55" s="2"/>
      <c r="F55" s="2">
        <v>644449</v>
      </c>
      <c r="G55" s="2">
        <v>2427780</v>
      </c>
      <c r="H55" s="2">
        <v>1985957</v>
      </c>
      <c r="I55" s="2"/>
      <c r="J55" s="2">
        <v>4288</v>
      </c>
      <c r="K55" s="2"/>
      <c r="L55" s="2">
        <v>3271</v>
      </c>
      <c r="M55" s="2">
        <v>16993</v>
      </c>
      <c r="N55" s="2">
        <v>1560</v>
      </c>
      <c r="O55" s="2"/>
      <c r="P55" s="2">
        <v>1013</v>
      </c>
      <c r="Q55" s="2">
        <f t="shared" si="1"/>
        <v>8531344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3783691</v>
      </c>
      <c r="E56" s="2"/>
      <c r="F56" s="2">
        <v>684797</v>
      </c>
      <c r="G56" s="2">
        <v>4042874</v>
      </c>
      <c r="H56" s="2">
        <v>2549613</v>
      </c>
      <c r="I56" s="2"/>
      <c r="J56" s="2">
        <v>4386</v>
      </c>
      <c r="K56" s="2"/>
      <c r="L56" s="2">
        <v>1532</v>
      </c>
      <c r="M56" s="2">
        <v>14620</v>
      </c>
      <c r="N56" s="2">
        <v>1545</v>
      </c>
      <c r="O56" s="2"/>
      <c r="P56" s="2">
        <v>1055</v>
      </c>
      <c r="Q56" s="2">
        <f t="shared" si="1"/>
        <v>11084113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3609684</v>
      </c>
      <c r="E57" s="2"/>
      <c r="F57" s="2">
        <v>632255</v>
      </c>
      <c r="G57" s="2">
        <v>4046481</v>
      </c>
      <c r="H57" s="2">
        <v>2114828</v>
      </c>
      <c r="I57" s="2"/>
      <c r="J57" s="2">
        <v>4007</v>
      </c>
      <c r="K57" s="2"/>
      <c r="L57" s="2">
        <v>1991</v>
      </c>
      <c r="M57" s="2">
        <v>11460</v>
      </c>
      <c r="N57" s="2">
        <v>1328</v>
      </c>
      <c r="O57" s="2"/>
      <c r="P57" s="2">
        <v>1042</v>
      </c>
      <c r="Q57" s="2">
        <f t="shared" si="1"/>
        <v>10423076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3443474</v>
      </c>
      <c r="E58" s="2"/>
      <c r="F58" s="2">
        <v>435399</v>
      </c>
      <c r="G58" s="2">
        <v>2964940</v>
      </c>
      <c r="H58" s="2">
        <v>2712381</v>
      </c>
      <c r="I58" s="2"/>
      <c r="J58" s="2">
        <v>3980</v>
      </c>
      <c r="K58" s="2"/>
      <c r="L58" s="2">
        <v>2955</v>
      </c>
      <c r="M58" s="2">
        <v>16354</v>
      </c>
      <c r="N58" s="2">
        <v>1251</v>
      </c>
      <c r="O58" s="2"/>
      <c r="P58" s="2">
        <v>1006</v>
      </c>
      <c r="Q58" s="2">
        <f t="shared" si="1"/>
        <v>9581740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3644905</v>
      </c>
      <c r="E59" s="2"/>
      <c r="F59" s="2">
        <v>440933</v>
      </c>
      <c r="G59" s="2">
        <v>2627378</v>
      </c>
      <c r="H59" s="2">
        <v>1317335</v>
      </c>
      <c r="I59" s="2"/>
      <c r="J59" s="2">
        <v>3708</v>
      </c>
      <c r="K59" s="2"/>
      <c r="L59" s="2">
        <v>1919</v>
      </c>
      <c r="M59" s="2">
        <v>8599</v>
      </c>
      <c r="N59" s="2">
        <v>1065</v>
      </c>
      <c r="O59" s="2"/>
      <c r="P59" s="2">
        <v>1027</v>
      </c>
      <c r="Q59" s="2">
        <f t="shared" si="1"/>
        <v>8046869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3315333</v>
      </c>
      <c r="E60" s="2"/>
      <c r="F60" s="2">
        <v>579506</v>
      </c>
      <c r="G60" s="2">
        <v>2226389</v>
      </c>
      <c r="H60" s="2">
        <v>1860601</v>
      </c>
      <c r="I60" s="2"/>
      <c r="J60" s="2">
        <v>4328</v>
      </c>
      <c r="K60" s="2"/>
      <c r="L60" s="2">
        <v>2811</v>
      </c>
      <c r="M60" s="2">
        <v>210</v>
      </c>
      <c r="N60" s="2">
        <v>887</v>
      </c>
      <c r="O60" s="2"/>
      <c r="P60" s="2">
        <v>995</v>
      </c>
      <c r="Q60" s="2">
        <f t="shared" si="1"/>
        <v>7991060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3612356</v>
      </c>
      <c r="E61" s="2"/>
      <c r="F61" s="2">
        <v>493526</v>
      </c>
      <c r="G61" s="2">
        <v>2316152</v>
      </c>
      <c r="H61" s="2">
        <v>1966734</v>
      </c>
      <c r="I61" s="2"/>
      <c r="J61" s="2">
        <v>3583</v>
      </c>
      <c r="K61" s="2"/>
      <c r="L61" s="2">
        <v>2745</v>
      </c>
      <c r="M61" s="2">
        <v>1056</v>
      </c>
      <c r="N61" s="2">
        <v>695</v>
      </c>
      <c r="O61" s="2"/>
      <c r="P61" s="2">
        <v>1013</v>
      </c>
      <c r="Q61" s="2">
        <f t="shared" si="1"/>
        <v>8397860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3495672</v>
      </c>
      <c r="E62" s="2"/>
      <c r="F62" s="2">
        <v>572158</v>
      </c>
      <c r="G62" s="2">
        <v>1891864</v>
      </c>
      <c r="H62" s="2">
        <v>2102482</v>
      </c>
      <c r="I62" s="2"/>
      <c r="J62" s="2">
        <v>4566</v>
      </c>
      <c r="K62" s="2"/>
      <c r="L62" s="2">
        <v>1307</v>
      </c>
      <c r="M62" s="2">
        <v>-1748</v>
      </c>
      <c r="N62" s="2">
        <v>739</v>
      </c>
      <c r="O62" s="2"/>
      <c r="P62" s="2">
        <v>746</v>
      </c>
      <c r="Q62" s="2">
        <f t="shared" si="1"/>
        <v>8067786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2965539</v>
      </c>
      <c r="E63" s="2"/>
      <c r="F63" s="2">
        <v>557357</v>
      </c>
      <c r="G63" s="2">
        <v>1735149</v>
      </c>
      <c r="H63" s="2">
        <v>1891323</v>
      </c>
      <c r="I63" s="2"/>
      <c r="J63" s="2">
        <v>4261</v>
      </c>
      <c r="K63" s="2"/>
      <c r="L63" s="2">
        <v>3648</v>
      </c>
      <c r="M63" s="2">
        <v>-3843</v>
      </c>
      <c r="N63" s="2">
        <v>879</v>
      </c>
      <c r="O63" s="2"/>
      <c r="P63" s="2">
        <v>696</v>
      </c>
      <c r="Q63" s="2">
        <f t="shared" si="1"/>
        <v>7155009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3347456</v>
      </c>
      <c r="E64" s="2"/>
      <c r="F64" s="2">
        <v>523645</v>
      </c>
      <c r="G64" s="2">
        <v>1611418</v>
      </c>
      <c r="H64" s="2">
        <v>1917006</v>
      </c>
      <c r="I64" s="2"/>
      <c r="J64" s="2">
        <v>3346</v>
      </c>
      <c r="K64" s="2"/>
      <c r="L64" s="2">
        <v>4529</v>
      </c>
      <c r="M64" s="2">
        <v>3625</v>
      </c>
      <c r="N64" s="2">
        <v>1202</v>
      </c>
      <c r="O64" s="2"/>
      <c r="P64" s="2">
        <v>715</v>
      </c>
      <c r="Q64" s="2">
        <f t="shared" si="1"/>
        <v>7412942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3086516</v>
      </c>
      <c r="E65" s="2"/>
      <c r="F65" s="2">
        <v>613514</v>
      </c>
      <c r="G65" s="2">
        <v>1853853</v>
      </c>
      <c r="H65" s="2">
        <v>779151</v>
      </c>
      <c r="I65" s="2"/>
      <c r="J65" s="2">
        <v>1961</v>
      </c>
      <c r="K65" s="2"/>
      <c r="L65" s="2">
        <v>10933</v>
      </c>
      <c r="M65" s="2">
        <v>13828</v>
      </c>
      <c r="N65" s="2">
        <v>651</v>
      </c>
      <c r="O65" s="2"/>
      <c r="P65" s="2">
        <v>591</v>
      </c>
      <c r="Q65" s="2">
        <f t="shared" si="1"/>
        <v>6360998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3399185</v>
      </c>
      <c r="E66" s="2"/>
      <c r="F66" s="2">
        <v>621652</v>
      </c>
      <c r="G66" s="2">
        <v>2230608</v>
      </c>
      <c r="H66" s="2">
        <v>1498282</v>
      </c>
      <c r="I66" s="2"/>
      <c r="J66" s="2">
        <v>2234</v>
      </c>
      <c r="K66" s="2"/>
      <c r="L66" s="2">
        <v>2221</v>
      </c>
      <c r="M66" s="2">
        <v>18561</v>
      </c>
      <c r="N66" s="2">
        <v>2106</v>
      </c>
      <c r="O66" s="2"/>
      <c r="P66" s="2">
        <v>567</v>
      </c>
      <c r="Q66" s="2">
        <f t="shared" si="1"/>
        <v>7775416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3377033</v>
      </c>
      <c r="E67" s="2"/>
      <c r="F67" s="2">
        <v>705589</v>
      </c>
      <c r="G67" s="2">
        <v>3374176</v>
      </c>
      <c r="H67" s="2">
        <v>1837766</v>
      </c>
      <c r="I67" s="2"/>
      <c r="J67" s="2">
        <v>2167</v>
      </c>
      <c r="K67" s="2"/>
      <c r="L67" s="2">
        <v>20838</v>
      </c>
      <c r="M67" s="2">
        <v>25026</v>
      </c>
      <c r="N67" s="2">
        <v>2090</v>
      </c>
      <c r="O67" s="2"/>
      <c r="P67" s="2">
        <v>703</v>
      </c>
      <c r="Q67" s="2">
        <f t="shared" ref="Q67:Q130" si="3">SUM(D67:P67)</f>
        <v>9345388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3694753</v>
      </c>
      <c r="E68" s="2"/>
      <c r="F68" s="2">
        <v>682610</v>
      </c>
      <c r="G68" s="2">
        <v>3979692</v>
      </c>
      <c r="H68" s="2">
        <v>2357606</v>
      </c>
      <c r="I68" s="2"/>
      <c r="J68" s="2">
        <v>2291</v>
      </c>
      <c r="K68" s="2"/>
      <c r="L68" s="2">
        <v>7398</v>
      </c>
      <c r="M68" s="2">
        <v>34760</v>
      </c>
      <c r="N68" s="2">
        <v>1714</v>
      </c>
      <c r="O68" s="2"/>
      <c r="P68" s="2">
        <v>756</v>
      </c>
      <c r="Q68" s="2">
        <f t="shared" si="3"/>
        <v>10761580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3738093</v>
      </c>
      <c r="E69" s="2"/>
      <c r="F69" s="2">
        <v>627853</v>
      </c>
      <c r="G69" s="2">
        <v>4270221</v>
      </c>
      <c r="H69" s="2">
        <v>2848844</v>
      </c>
      <c r="I69" s="2"/>
      <c r="J69" s="2">
        <v>2281</v>
      </c>
      <c r="K69" s="2"/>
      <c r="L69" s="2">
        <v>5676</v>
      </c>
      <c r="M69" s="2">
        <v>32259</v>
      </c>
      <c r="N69" s="2">
        <v>2035</v>
      </c>
      <c r="O69" s="2"/>
      <c r="P69" s="2">
        <v>749</v>
      </c>
      <c r="Q69" s="2">
        <f t="shared" si="3"/>
        <v>11528011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3577809</v>
      </c>
      <c r="E70" s="2"/>
      <c r="F70" s="2">
        <v>458550</v>
      </c>
      <c r="G70" s="2">
        <v>3487854</v>
      </c>
      <c r="H70" s="2">
        <v>2361135</v>
      </c>
      <c r="I70" s="2"/>
      <c r="J70" s="2">
        <v>2194</v>
      </c>
      <c r="K70" s="2"/>
      <c r="L70" s="2">
        <v>3829</v>
      </c>
      <c r="M70" s="2">
        <v>20313</v>
      </c>
      <c r="N70" s="2">
        <v>815</v>
      </c>
      <c r="O70" s="2"/>
      <c r="P70" s="2">
        <v>676</v>
      </c>
      <c r="Q70" s="2">
        <f t="shared" si="3"/>
        <v>9913175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3238815</v>
      </c>
      <c r="E71" s="2"/>
      <c r="F71" s="2">
        <v>440841</v>
      </c>
      <c r="G71" s="2">
        <v>3715699</v>
      </c>
      <c r="H71" s="2">
        <v>1209288</v>
      </c>
      <c r="I71" s="2"/>
      <c r="J71" s="2">
        <v>2281</v>
      </c>
      <c r="K71" s="2"/>
      <c r="L71" s="2">
        <v>4699</v>
      </c>
      <c r="M71" s="2">
        <v>6600</v>
      </c>
      <c r="N71" s="2">
        <v>514</v>
      </c>
      <c r="O71" s="2"/>
      <c r="P71" s="2">
        <v>637</v>
      </c>
      <c r="Q71" s="2">
        <f t="shared" si="3"/>
        <v>8619374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3323320</v>
      </c>
      <c r="E72" s="2"/>
      <c r="F72" s="2">
        <v>500083</v>
      </c>
      <c r="G72" s="2">
        <v>2358867</v>
      </c>
      <c r="H72" s="2">
        <v>2299443</v>
      </c>
      <c r="I72" s="2"/>
      <c r="J72" s="2">
        <v>2332</v>
      </c>
      <c r="K72" s="2"/>
      <c r="L72" s="2">
        <v>3805</v>
      </c>
      <c r="M72" s="2">
        <v>1255</v>
      </c>
      <c r="N72" s="2">
        <v>288</v>
      </c>
      <c r="O72" s="2"/>
      <c r="P72" s="2">
        <v>701</v>
      </c>
      <c r="Q72" s="2">
        <f t="shared" si="3"/>
        <v>8490094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3198664</v>
      </c>
      <c r="E73" s="2"/>
      <c r="F73" s="2">
        <v>489052</v>
      </c>
      <c r="G73" s="2">
        <v>2359646</v>
      </c>
      <c r="H73" s="2">
        <v>2909905</v>
      </c>
      <c r="I73" s="2"/>
      <c r="J73" s="2">
        <v>2280</v>
      </c>
      <c r="K73" s="2"/>
      <c r="L73" s="2">
        <v>4487</v>
      </c>
      <c r="M73" s="2">
        <v>-2084</v>
      </c>
      <c r="N73" s="2">
        <v>99</v>
      </c>
      <c r="O73" s="2"/>
      <c r="P73" s="2">
        <v>702</v>
      </c>
      <c r="Q73" s="2">
        <f t="shared" si="3"/>
        <v>8962751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3402677</v>
      </c>
      <c r="E74" s="2"/>
      <c r="F74" s="2">
        <v>457745</v>
      </c>
      <c r="G74" s="2">
        <v>2502882</v>
      </c>
      <c r="H74" s="2">
        <v>2750069</v>
      </c>
      <c r="I74" s="2"/>
      <c r="J74" s="2">
        <v>2092</v>
      </c>
      <c r="K74" s="2"/>
      <c r="L74" s="2">
        <v>6447</v>
      </c>
      <c r="M74" s="2">
        <v>-1998</v>
      </c>
      <c r="N74" s="2">
        <v>111</v>
      </c>
      <c r="O74" s="2"/>
      <c r="P74" s="2"/>
      <c r="Q74" s="2">
        <f t="shared" si="3"/>
        <v>9120025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2967683</v>
      </c>
      <c r="E75" s="2"/>
      <c r="F75" s="2">
        <v>405263</v>
      </c>
      <c r="G75" s="2">
        <v>1877941</v>
      </c>
      <c r="H75" s="2">
        <v>2266482</v>
      </c>
      <c r="I75" s="2"/>
      <c r="J75" s="2">
        <v>2575</v>
      </c>
      <c r="K75" s="2"/>
      <c r="L75" s="2">
        <v>5939</v>
      </c>
      <c r="M75" s="2">
        <v>-4825</v>
      </c>
      <c r="N75" s="2">
        <v>497</v>
      </c>
      <c r="O75" s="2"/>
      <c r="P75" s="2"/>
      <c r="Q75" s="2">
        <f t="shared" si="3"/>
        <v>7521555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3586364</v>
      </c>
      <c r="E76" s="2"/>
      <c r="F76" s="2">
        <v>533579</v>
      </c>
      <c r="G76" s="2">
        <v>1005721</v>
      </c>
      <c r="H76" s="2">
        <v>2884634</v>
      </c>
      <c r="I76" s="2"/>
      <c r="J76" s="2">
        <v>2832</v>
      </c>
      <c r="K76" s="2"/>
      <c r="L76" s="2">
        <v>2131</v>
      </c>
      <c r="M76" s="2">
        <v>-2140</v>
      </c>
      <c r="N76" s="2">
        <v>750</v>
      </c>
      <c r="O76" s="2"/>
      <c r="P76" s="2"/>
      <c r="Q76" s="2">
        <f t="shared" si="3"/>
        <v>8013871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3246249</v>
      </c>
      <c r="E77" s="2"/>
      <c r="F77" s="2">
        <v>597736</v>
      </c>
      <c r="G77" s="2">
        <v>1855446</v>
      </c>
      <c r="H77" s="2">
        <v>2224318</v>
      </c>
      <c r="I77" s="2"/>
      <c r="J77" s="2">
        <v>2836</v>
      </c>
      <c r="K77" s="2"/>
      <c r="L77" s="2">
        <v>3967</v>
      </c>
      <c r="M77" s="2">
        <v>4418</v>
      </c>
      <c r="N77" s="2">
        <v>1181</v>
      </c>
      <c r="O77" s="2"/>
      <c r="P77" s="2"/>
      <c r="Q77" s="2">
        <f t="shared" si="3"/>
        <v>7936151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3517374</v>
      </c>
      <c r="E78" s="2"/>
      <c r="F78" s="2">
        <v>577210</v>
      </c>
      <c r="G78" s="2">
        <v>3171440</v>
      </c>
      <c r="H78" s="2">
        <v>2333073</v>
      </c>
      <c r="I78" s="2"/>
      <c r="J78" s="2">
        <v>2929</v>
      </c>
      <c r="K78" s="2"/>
      <c r="L78" s="2">
        <v>4084</v>
      </c>
      <c r="M78" s="2">
        <v>14148</v>
      </c>
      <c r="N78" s="2">
        <v>1350</v>
      </c>
      <c r="O78" s="2"/>
      <c r="P78" s="2"/>
      <c r="Q78" s="2">
        <f t="shared" si="3"/>
        <v>9621608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3634634</v>
      </c>
      <c r="E79" s="2"/>
      <c r="F79" s="2">
        <v>681376</v>
      </c>
      <c r="G79" s="2">
        <v>4184589</v>
      </c>
      <c r="H79" s="2">
        <v>1785424</v>
      </c>
      <c r="I79" s="2"/>
      <c r="J79" s="2">
        <v>2815</v>
      </c>
      <c r="K79" s="2"/>
      <c r="L79" s="2">
        <v>1562</v>
      </c>
      <c r="M79" s="2">
        <v>28387</v>
      </c>
      <c r="N79" s="2">
        <v>1372</v>
      </c>
      <c r="O79" s="2"/>
      <c r="P79" s="2"/>
      <c r="Q79" s="2">
        <f t="shared" si="3"/>
        <v>10320159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3533511</v>
      </c>
      <c r="E80" s="2"/>
      <c r="F80" s="2">
        <v>682753</v>
      </c>
      <c r="G80" s="2">
        <v>5340392</v>
      </c>
      <c r="H80" s="2">
        <v>2115062</v>
      </c>
      <c r="I80" s="2"/>
      <c r="J80" s="2">
        <v>2770</v>
      </c>
      <c r="K80" s="2"/>
      <c r="L80" s="2">
        <v>2624</v>
      </c>
      <c r="M80" s="2">
        <v>32687</v>
      </c>
      <c r="N80" s="2">
        <v>746</v>
      </c>
      <c r="O80" s="2"/>
      <c r="P80" s="2"/>
      <c r="Q80" s="2">
        <f t="shared" si="3"/>
        <v>11710545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3810887</v>
      </c>
      <c r="E81" s="2"/>
      <c r="F81" s="2">
        <v>622918</v>
      </c>
      <c r="G81" s="2">
        <v>4927807</v>
      </c>
      <c r="H81" s="2">
        <v>2842093</v>
      </c>
      <c r="I81" s="2"/>
      <c r="J81" s="2">
        <v>2563</v>
      </c>
      <c r="K81" s="2"/>
      <c r="L81" s="2">
        <v>4282</v>
      </c>
      <c r="M81" s="2">
        <v>34116</v>
      </c>
      <c r="N81" s="2">
        <v>790</v>
      </c>
      <c r="O81" s="2"/>
      <c r="P81" s="2"/>
      <c r="Q81" s="2">
        <f t="shared" si="3"/>
        <v>12245456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3292186</v>
      </c>
      <c r="E82" s="2"/>
      <c r="F82" s="2">
        <v>485779</v>
      </c>
      <c r="G82" s="2">
        <v>4080713</v>
      </c>
      <c r="H82" s="2">
        <v>2665811</v>
      </c>
      <c r="I82" s="2"/>
      <c r="J82" s="2">
        <v>2640</v>
      </c>
      <c r="K82" s="2"/>
      <c r="L82" s="2">
        <v>5063</v>
      </c>
      <c r="M82" s="2">
        <v>18345</v>
      </c>
      <c r="N82" s="2">
        <v>702</v>
      </c>
      <c r="O82" s="2"/>
      <c r="P82" s="2"/>
      <c r="Q82" s="2">
        <f t="shared" si="3"/>
        <v>10551239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3196818</v>
      </c>
      <c r="E83" s="2"/>
      <c r="F83" s="2">
        <v>468561</v>
      </c>
      <c r="G83" s="2">
        <v>3364620</v>
      </c>
      <c r="H83" s="2">
        <v>1390707</v>
      </c>
      <c r="I83" s="2"/>
      <c r="J83" s="2">
        <v>3066</v>
      </c>
      <c r="K83" s="2"/>
      <c r="L83" s="2">
        <v>4351</v>
      </c>
      <c r="M83" s="2">
        <v>2386</v>
      </c>
      <c r="N83" s="2">
        <v>533</v>
      </c>
      <c r="O83" s="2"/>
      <c r="P83" s="2"/>
      <c r="Q83" s="2">
        <f t="shared" si="3"/>
        <v>8431042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3446887</v>
      </c>
      <c r="E84" s="2"/>
      <c r="F84" s="2">
        <v>525292</v>
      </c>
      <c r="G84" s="2">
        <v>2978813</v>
      </c>
      <c r="H84" s="2">
        <v>1566483</v>
      </c>
      <c r="I84" s="2"/>
      <c r="J84" s="2">
        <v>2867</v>
      </c>
      <c r="K84" s="2"/>
      <c r="L84" s="2">
        <v>3238</v>
      </c>
      <c r="M84" s="2">
        <v>-61</v>
      </c>
      <c r="N84" s="2">
        <v>297</v>
      </c>
      <c r="O84" s="2"/>
      <c r="P84" s="2"/>
      <c r="Q84" s="2">
        <f t="shared" si="3"/>
        <v>8523816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3640092</v>
      </c>
      <c r="E85" s="2"/>
      <c r="F85" s="2">
        <v>559458</v>
      </c>
      <c r="G85" s="2">
        <v>3178856</v>
      </c>
      <c r="H85" s="2">
        <v>1958235</v>
      </c>
      <c r="I85" s="2"/>
      <c r="J85" s="2">
        <v>3003</v>
      </c>
      <c r="K85" s="2"/>
      <c r="L85" s="2">
        <v>5588</v>
      </c>
      <c r="M85" s="2">
        <v>-52</v>
      </c>
      <c r="N85" s="2">
        <v>320</v>
      </c>
      <c r="O85" s="2"/>
      <c r="P85" s="2"/>
      <c r="Q85" s="2">
        <f t="shared" si="3"/>
        <v>9345500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3775997</v>
      </c>
      <c r="E86" s="2"/>
      <c r="F86" s="2">
        <v>636802</v>
      </c>
      <c r="G86" s="2">
        <v>3342592</v>
      </c>
      <c r="H86" s="2">
        <v>2300564</v>
      </c>
      <c r="I86" s="2"/>
      <c r="J86" s="2">
        <v>1876</v>
      </c>
      <c r="K86" s="2"/>
      <c r="L86" s="2">
        <v>6670</v>
      </c>
      <c r="M86" s="2">
        <v>3742</v>
      </c>
      <c r="N86" s="2">
        <v>1137</v>
      </c>
      <c r="O86" s="2"/>
      <c r="P86" s="2"/>
      <c r="Q86" s="2">
        <f t="shared" si="3"/>
        <v>10069380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3081500</v>
      </c>
      <c r="E87" s="2"/>
      <c r="F87" s="2">
        <v>551390</v>
      </c>
      <c r="G87" s="2">
        <v>2602274</v>
      </c>
      <c r="H87" s="2">
        <v>2782885</v>
      </c>
      <c r="I87" s="2"/>
      <c r="J87" s="2">
        <v>1756</v>
      </c>
      <c r="K87" s="2"/>
      <c r="L87" s="2">
        <v>5341</v>
      </c>
      <c r="M87" s="2">
        <v>-4593</v>
      </c>
      <c r="N87" s="2">
        <v>1217</v>
      </c>
      <c r="O87" s="2"/>
      <c r="P87" s="2"/>
      <c r="Q87" s="2">
        <f t="shared" si="3"/>
        <v>9021770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3696050</v>
      </c>
      <c r="E88" s="2"/>
      <c r="F88" s="2">
        <v>688752</v>
      </c>
      <c r="G88" s="2">
        <v>1714371</v>
      </c>
      <c r="H88" s="2">
        <v>2871543</v>
      </c>
      <c r="I88" s="2"/>
      <c r="J88" s="2">
        <v>1927</v>
      </c>
      <c r="K88" s="2"/>
      <c r="L88" s="2">
        <v>2421</v>
      </c>
      <c r="M88" s="2">
        <v>-1945</v>
      </c>
      <c r="N88" s="2">
        <v>1674</v>
      </c>
      <c r="O88" s="2"/>
      <c r="P88" s="2">
        <v>0</v>
      </c>
      <c r="Q88" s="2">
        <f t="shared" si="3"/>
        <v>8974793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3462732</v>
      </c>
      <c r="E89" s="2"/>
      <c r="F89" s="2">
        <v>672039</v>
      </c>
      <c r="G89" s="2">
        <v>2910528</v>
      </c>
      <c r="H89" s="2">
        <v>1904539</v>
      </c>
      <c r="I89" s="2"/>
      <c r="J89" s="2">
        <v>1958</v>
      </c>
      <c r="K89" s="2"/>
      <c r="L89" s="2">
        <v>3248</v>
      </c>
      <c r="M89" s="2">
        <v>15536</v>
      </c>
      <c r="N89" s="2">
        <v>1632</v>
      </c>
      <c r="O89" s="2"/>
      <c r="P89" s="2">
        <v>157</v>
      </c>
      <c r="Q89" s="2">
        <f t="shared" si="3"/>
        <v>8972369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3532737</v>
      </c>
      <c r="E90" s="2"/>
      <c r="F90" s="2">
        <v>722187</v>
      </c>
      <c r="G90" s="2">
        <v>2614454</v>
      </c>
      <c r="H90" s="2">
        <v>1954901</v>
      </c>
      <c r="I90" s="2"/>
      <c r="J90" s="2">
        <v>1933</v>
      </c>
      <c r="K90" s="2"/>
      <c r="L90" s="2">
        <v>4938</v>
      </c>
      <c r="M90" s="2">
        <v>7544</v>
      </c>
      <c r="N90" s="2">
        <v>1508</v>
      </c>
      <c r="O90" s="2"/>
      <c r="P90" s="2">
        <v>3883</v>
      </c>
      <c r="Q90" s="2">
        <f t="shared" si="3"/>
        <v>8844085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3709494</v>
      </c>
      <c r="E91" s="2"/>
      <c r="F91" s="2">
        <v>645644</v>
      </c>
      <c r="G91" s="2">
        <v>3709479</v>
      </c>
      <c r="H91" s="2">
        <v>2518897</v>
      </c>
      <c r="I91" s="2"/>
      <c r="J91" s="2">
        <v>1947</v>
      </c>
      <c r="K91" s="2"/>
      <c r="L91" s="2">
        <v>6620</v>
      </c>
      <c r="M91" s="2">
        <v>7476</v>
      </c>
      <c r="N91" s="2">
        <v>272</v>
      </c>
      <c r="O91" s="2"/>
      <c r="P91" s="2">
        <v>6446</v>
      </c>
      <c r="Q91" s="2">
        <f t="shared" si="3"/>
        <v>10606275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3946304</v>
      </c>
      <c r="E92" s="2"/>
      <c r="F92" s="2">
        <v>682092</v>
      </c>
      <c r="G92" s="2">
        <v>4680555</v>
      </c>
      <c r="H92" s="2">
        <v>2927288</v>
      </c>
      <c r="I92" s="2"/>
      <c r="J92" s="2">
        <v>2025</v>
      </c>
      <c r="K92" s="2"/>
      <c r="L92" s="2">
        <v>4742</v>
      </c>
      <c r="M92" s="2">
        <v>21981</v>
      </c>
      <c r="N92" s="2">
        <v>1254</v>
      </c>
      <c r="O92" s="2"/>
      <c r="P92" s="2">
        <v>9697</v>
      </c>
      <c r="Q92" s="2">
        <f t="shared" si="3"/>
        <v>12275938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4040107</v>
      </c>
      <c r="E93" s="2"/>
      <c r="F93" s="2">
        <v>651253</v>
      </c>
      <c r="G93" s="2">
        <v>4824574</v>
      </c>
      <c r="H93" s="2">
        <v>2930748</v>
      </c>
      <c r="I93" s="2"/>
      <c r="J93" s="2">
        <v>1995</v>
      </c>
      <c r="K93" s="2"/>
      <c r="L93" s="2">
        <v>3010</v>
      </c>
      <c r="M93" s="2">
        <v>31986</v>
      </c>
      <c r="N93" s="2">
        <v>1351</v>
      </c>
      <c r="O93" s="2"/>
      <c r="P93" s="2">
        <v>11345</v>
      </c>
      <c r="Q93" s="2">
        <f t="shared" si="3"/>
        <v>12496369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3862993</v>
      </c>
      <c r="E94" s="2"/>
      <c r="F94" s="2">
        <v>515490</v>
      </c>
      <c r="G94" s="2">
        <v>4157886</v>
      </c>
      <c r="H94" s="2">
        <v>2576681</v>
      </c>
      <c r="I94" s="2"/>
      <c r="J94" s="2">
        <v>1835</v>
      </c>
      <c r="K94" s="2"/>
      <c r="L94" s="2">
        <v>1999</v>
      </c>
      <c r="M94" s="2">
        <v>20060</v>
      </c>
      <c r="N94" s="2">
        <v>1116</v>
      </c>
      <c r="O94" s="2"/>
      <c r="P94" s="2">
        <v>12044</v>
      </c>
      <c r="Q94" s="2">
        <f t="shared" si="3"/>
        <v>11150104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3788159</v>
      </c>
      <c r="E95" s="2"/>
      <c r="F95" s="2">
        <v>514586</v>
      </c>
      <c r="G95" s="2">
        <v>3394931</v>
      </c>
      <c r="H95" s="2">
        <v>2047219</v>
      </c>
      <c r="I95" s="2"/>
      <c r="J95" s="2">
        <v>1886</v>
      </c>
      <c r="K95" s="2"/>
      <c r="L95" s="2">
        <v>3188</v>
      </c>
      <c r="M95" s="2">
        <v>-1676</v>
      </c>
      <c r="N95" s="2">
        <v>1074</v>
      </c>
      <c r="O95" s="2"/>
      <c r="P95" s="2">
        <v>9882</v>
      </c>
      <c r="Q95" s="2">
        <f t="shared" si="3"/>
        <v>9759249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3474724</v>
      </c>
      <c r="E96" s="2"/>
      <c r="F96" s="2">
        <v>516065</v>
      </c>
      <c r="G96" s="2">
        <v>2298681</v>
      </c>
      <c r="H96" s="2">
        <v>1945240</v>
      </c>
      <c r="I96" s="2"/>
      <c r="J96" s="2">
        <v>1889</v>
      </c>
      <c r="K96" s="2"/>
      <c r="L96" s="2">
        <v>4343</v>
      </c>
      <c r="M96" s="2">
        <v>-1223</v>
      </c>
      <c r="N96" s="2">
        <v>1279</v>
      </c>
      <c r="O96" s="2"/>
      <c r="P96" s="2">
        <v>10800</v>
      </c>
      <c r="Q96" s="2">
        <f t="shared" si="3"/>
        <v>8251798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3469462</v>
      </c>
      <c r="E97" s="2"/>
      <c r="F97" s="2">
        <v>489603</v>
      </c>
      <c r="G97" s="2">
        <v>2572104</v>
      </c>
      <c r="H97" s="2">
        <v>2489991</v>
      </c>
      <c r="I97" s="2"/>
      <c r="J97" s="2">
        <v>1959</v>
      </c>
      <c r="K97" s="2"/>
      <c r="L97" s="2">
        <v>5376</v>
      </c>
      <c r="M97" s="2">
        <v>-4358</v>
      </c>
      <c r="N97" s="2">
        <v>1210</v>
      </c>
      <c r="O97" s="2"/>
      <c r="P97" s="2">
        <v>11694</v>
      </c>
      <c r="Q97" s="2">
        <f t="shared" si="3"/>
        <v>9037041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3573260</v>
      </c>
      <c r="E98" s="2"/>
      <c r="F98" s="2">
        <v>626086</v>
      </c>
      <c r="G98" s="2">
        <v>1792563</v>
      </c>
      <c r="H98" s="2">
        <v>2981356</v>
      </c>
      <c r="I98" s="2"/>
      <c r="J98" s="2">
        <v>1743</v>
      </c>
      <c r="K98" s="2"/>
      <c r="L98" s="2">
        <v>4378</v>
      </c>
      <c r="M98" s="2">
        <v>-2320</v>
      </c>
      <c r="N98" s="2">
        <v>1387</v>
      </c>
      <c r="O98" s="2"/>
      <c r="P98" s="2">
        <v>9108</v>
      </c>
      <c r="Q98" s="2">
        <f t="shared" si="3"/>
        <v>8987561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2971271</v>
      </c>
      <c r="E99" s="2"/>
      <c r="F99" s="2">
        <v>489800</v>
      </c>
      <c r="G99" s="2">
        <v>1915283</v>
      </c>
      <c r="H99" s="2">
        <v>2694725</v>
      </c>
      <c r="I99" s="2"/>
      <c r="J99" s="2">
        <v>1621</v>
      </c>
      <c r="K99" s="2"/>
      <c r="L99" s="2">
        <v>1057</v>
      </c>
      <c r="M99" s="2">
        <v>21668</v>
      </c>
      <c r="N99" s="2">
        <v>1227</v>
      </c>
      <c r="O99" s="2"/>
      <c r="P99" s="2">
        <v>9057</v>
      </c>
      <c r="Q99" s="2">
        <f t="shared" si="3"/>
        <v>8105709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2789500</v>
      </c>
      <c r="E100" s="2"/>
      <c r="F100" s="2">
        <v>657797</v>
      </c>
      <c r="G100" s="2">
        <v>1829753</v>
      </c>
      <c r="H100" s="2">
        <v>2889458</v>
      </c>
      <c r="I100" s="2"/>
      <c r="J100" s="2">
        <v>1873</v>
      </c>
      <c r="K100" s="2"/>
      <c r="L100" s="2">
        <v>5814</v>
      </c>
      <c r="M100" s="2">
        <v>15310</v>
      </c>
      <c r="N100" s="2">
        <v>1328</v>
      </c>
      <c r="O100" s="2"/>
      <c r="P100" s="2">
        <v>10290</v>
      </c>
      <c r="Q100" s="2">
        <f t="shared" si="3"/>
        <v>8201123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2570020</v>
      </c>
      <c r="E101" s="2"/>
      <c r="F101" s="2">
        <v>618471</v>
      </c>
      <c r="G101" s="2">
        <v>2047844</v>
      </c>
      <c r="H101" s="2">
        <v>2015965</v>
      </c>
      <c r="I101" s="2"/>
      <c r="J101" s="2">
        <v>1865</v>
      </c>
      <c r="K101" s="2"/>
      <c r="L101" s="2">
        <v>7082</v>
      </c>
      <c r="M101" s="2">
        <v>13306</v>
      </c>
      <c r="N101" s="2">
        <v>1477</v>
      </c>
      <c r="O101" s="2"/>
      <c r="P101" s="2">
        <v>7622</v>
      </c>
      <c r="Q101" s="2">
        <f t="shared" si="3"/>
        <v>7283652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3235493</v>
      </c>
      <c r="E102" s="2"/>
      <c r="F102" s="2">
        <v>548378</v>
      </c>
      <c r="G102" s="2">
        <v>3201792</v>
      </c>
      <c r="H102" s="2">
        <v>2037065</v>
      </c>
      <c r="I102" s="2"/>
      <c r="J102" s="2">
        <v>1800</v>
      </c>
      <c r="K102" s="2"/>
      <c r="L102" s="2">
        <v>4452</v>
      </c>
      <c r="M102" s="2">
        <v>1817</v>
      </c>
      <c r="N102" s="2">
        <v>1261</v>
      </c>
      <c r="O102" s="2"/>
      <c r="P102" s="2">
        <v>11947</v>
      </c>
      <c r="Q102" s="2">
        <f t="shared" si="3"/>
        <v>9044005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3298782</v>
      </c>
      <c r="E103" s="2"/>
      <c r="F103" s="2">
        <v>504885</v>
      </c>
      <c r="G103" s="2">
        <v>2756177</v>
      </c>
      <c r="H103" s="2">
        <v>2867482</v>
      </c>
      <c r="I103" s="2"/>
      <c r="J103" s="2">
        <v>1871</v>
      </c>
      <c r="K103" s="2"/>
      <c r="L103" s="2">
        <v>4586</v>
      </c>
      <c r="M103" s="2">
        <v>25617</v>
      </c>
      <c r="N103" s="2">
        <v>1216</v>
      </c>
      <c r="O103" s="2"/>
      <c r="P103" s="2">
        <v>11988</v>
      </c>
      <c r="Q103" s="2">
        <f t="shared" si="3"/>
        <v>9472604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3555201</v>
      </c>
      <c r="E104" s="2"/>
      <c r="F104" s="2">
        <v>606765</v>
      </c>
      <c r="G104" s="2">
        <v>5077577</v>
      </c>
      <c r="H104" s="2">
        <v>2938675</v>
      </c>
      <c r="I104" s="2"/>
      <c r="J104" s="2">
        <v>1948</v>
      </c>
      <c r="K104" s="2"/>
      <c r="L104" s="2">
        <v>4891</v>
      </c>
      <c r="M104" s="2">
        <v>38106</v>
      </c>
      <c r="N104" s="2">
        <v>954</v>
      </c>
      <c r="O104" s="2"/>
      <c r="P104" s="2">
        <v>13291</v>
      </c>
      <c r="Q104" s="2">
        <f t="shared" si="3"/>
        <v>12237408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3725685</v>
      </c>
      <c r="E105" s="2"/>
      <c r="F105" s="2">
        <v>569848</v>
      </c>
      <c r="G105" s="2">
        <v>4816863</v>
      </c>
      <c r="H105" s="2">
        <v>2946906</v>
      </c>
      <c r="I105" s="2"/>
      <c r="J105" s="2">
        <v>1926</v>
      </c>
      <c r="K105" s="2"/>
      <c r="L105" s="2">
        <v>3756</v>
      </c>
      <c r="M105" s="2">
        <v>35163</v>
      </c>
      <c r="N105" s="2">
        <v>1081</v>
      </c>
      <c r="O105" s="2"/>
      <c r="P105" s="2">
        <v>14391</v>
      </c>
      <c r="Q105" s="2">
        <f t="shared" si="3"/>
        <v>12115619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3406095</v>
      </c>
      <c r="E106" s="2"/>
      <c r="F106" s="2">
        <v>436979</v>
      </c>
      <c r="G106" s="2">
        <v>3990644</v>
      </c>
      <c r="H106" s="2">
        <v>2855935</v>
      </c>
      <c r="I106" s="2">
        <v>1034</v>
      </c>
      <c r="J106" s="2">
        <v>1804</v>
      </c>
      <c r="K106" s="2"/>
      <c r="L106" s="2">
        <v>5833</v>
      </c>
      <c r="M106" s="2">
        <v>16489</v>
      </c>
      <c r="N106" s="2">
        <v>998</v>
      </c>
      <c r="O106" s="2"/>
      <c r="P106" s="2">
        <v>11628</v>
      </c>
      <c r="Q106" s="2">
        <f t="shared" si="3"/>
        <v>10727439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3264951</v>
      </c>
      <c r="E107" s="2"/>
      <c r="F107" s="2">
        <v>394553</v>
      </c>
      <c r="G107" s="2">
        <v>3178845</v>
      </c>
      <c r="H107" s="2">
        <v>2035531</v>
      </c>
      <c r="I107" s="2">
        <v>370</v>
      </c>
      <c r="J107" s="2">
        <v>1821</v>
      </c>
      <c r="K107" s="2"/>
      <c r="L107" s="2">
        <v>8192</v>
      </c>
      <c r="M107" s="2">
        <v>2232</v>
      </c>
      <c r="N107" s="2">
        <v>1203</v>
      </c>
      <c r="O107" s="2">
        <v>12094</v>
      </c>
      <c r="P107" s="2">
        <v>13034</v>
      </c>
      <c r="Q107" s="2">
        <f t="shared" si="3"/>
        <v>8912826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3262348</v>
      </c>
      <c r="E108" s="2"/>
      <c r="F108" s="2">
        <v>431353</v>
      </c>
      <c r="G108" s="2">
        <v>2127911</v>
      </c>
      <c r="H108" s="2">
        <v>1908624</v>
      </c>
      <c r="I108" s="2">
        <v>164</v>
      </c>
      <c r="J108" s="2">
        <v>1814</v>
      </c>
      <c r="K108" s="2"/>
      <c r="L108" s="2">
        <v>7352</v>
      </c>
      <c r="M108" s="2">
        <v>1895</v>
      </c>
      <c r="N108" s="2">
        <v>1086</v>
      </c>
      <c r="O108" s="2">
        <v>7896</v>
      </c>
      <c r="P108" s="2">
        <v>9276</v>
      </c>
      <c r="Q108" s="2">
        <f t="shared" si="3"/>
        <v>7759719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4054212</v>
      </c>
      <c r="E109" s="2"/>
      <c r="F109" s="2">
        <v>542431</v>
      </c>
      <c r="G109" s="2">
        <v>2003917</v>
      </c>
      <c r="H109" s="2">
        <v>2490129</v>
      </c>
      <c r="I109" s="2">
        <v>239</v>
      </c>
      <c r="J109" s="2">
        <v>1903</v>
      </c>
      <c r="K109" s="2"/>
      <c r="L109" s="2">
        <v>5306</v>
      </c>
      <c r="M109" s="2">
        <v>197</v>
      </c>
      <c r="N109" s="2">
        <v>927</v>
      </c>
      <c r="O109" s="2">
        <v>9555</v>
      </c>
      <c r="P109" s="2">
        <v>15009</v>
      </c>
      <c r="Q109" s="2">
        <f t="shared" si="3"/>
        <v>9123825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3926517</v>
      </c>
      <c r="E110" s="2"/>
      <c r="F110" s="2">
        <v>553840</v>
      </c>
      <c r="G110" s="2">
        <v>1201305</v>
      </c>
      <c r="H110" s="2">
        <v>2934812</v>
      </c>
      <c r="I110" s="2">
        <v>635</v>
      </c>
      <c r="J110" s="2">
        <v>2274</v>
      </c>
      <c r="K110" s="2"/>
      <c r="L110" s="2">
        <v>5661</v>
      </c>
      <c r="M110" s="2">
        <v>-1515</v>
      </c>
      <c r="N110" s="2">
        <v>96</v>
      </c>
      <c r="O110" s="2">
        <v>5970</v>
      </c>
      <c r="P110" s="2">
        <v>13458</v>
      </c>
      <c r="Q110" s="2">
        <f t="shared" si="3"/>
        <v>8643053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3029342</v>
      </c>
      <c r="E111" s="2"/>
      <c r="F111" s="2">
        <v>382135</v>
      </c>
      <c r="G111" s="2">
        <v>1263691</v>
      </c>
      <c r="H111" s="2">
        <v>2688283</v>
      </c>
      <c r="I111" s="2">
        <v>2985</v>
      </c>
      <c r="J111" s="2">
        <v>2082</v>
      </c>
      <c r="K111" s="2"/>
      <c r="L111" s="2">
        <v>6240</v>
      </c>
      <c r="M111" s="2">
        <v>12422</v>
      </c>
      <c r="N111" s="2">
        <v>1419</v>
      </c>
      <c r="O111" s="2">
        <v>7204</v>
      </c>
      <c r="P111" s="2">
        <v>9387</v>
      </c>
      <c r="Q111" s="2">
        <f t="shared" si="3"/>
        <v>7405190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3219302</v>
      </c>
      <c r="E112" s="2"/>
      <c r="F112" s="2">
        <v>549954</v>
      </c>
      <c r="G112" s="2">
        <v>1810020</v>
      </c>
      <c r="H112" s="2">
        <v>2503706</v>
      </c>
      <c r="I112" s="2">
        <v>1154</v>
      </c>
      <c r="J112" s="2">
        <v>2367</v>
      </c>
      <c r="K112" s="2"/>
      <c r="L112" s="2">
        <v>5764</v>
      </c>
      <c r="M112" s="2">
        <v>66269</v>
      </c>
      <c r="N112" s="2">
        <v>1483</v>
      </c>
      <c r="O112" s="2">
        <v>14727</v>
      </c>
      <c r="P112" s="2">
        <v>11128</v>
      </c>
      <c r="Q112" s="2">
        <f t="shared" si="3"/>
        <v>8185874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3018275</v>
      </c>
      <c r="E113" s="2"/>
      <c r="F113" s="2">
        <v>556719</v>
      </c>
      <c r="G113" s="2">
        <v>2101893</v>
      </c>
      <c r="H113" s="2">
        <v>1972518</v>
      </c>
      <c r="I113" s="2">
        <v>813</v>
      </c>
      <c r="J113" s="2">
        <v>2350</v>
      </c>
      <c r="K113" s="2"/>
      <c r="L113" s="2">
        <v>14023</v>
      </c>
      <c r="M113" s="2">
        <v>39961</v>
      </c>
      <c r="N113" s="2">
        <v>2022</v>
      </c>
      <c r="O113" s="2">
        <v>14307</v>
      </c>
      <c r="P113" s="2">
        <v>8738</v>
      </c>
      <c r="Q113" s="2">
        <f t="shared" si="3"/>
        <v>7731619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3783045</v>
      </c>
      <c r="E114" s="2"/>
      <c r="F114" s="2">
        <v>590048</v>
      </c>
      <c r="G114" s="2">
        <v>1608105</v>
      </c>
      <c r="H114" s="2">
        <v>2155910</v>
      </c>
      <c r="I114" s="2">
        <v>1442</v>
      </c>
      <c r="J114" s="2">
        <v>2383</v>
      </c>
      <c r="K114" s="2"/>
      <c r="L114" s="2">
        <v>5782</v>
      </c>
      <c r="M114" s="2">
        <v>29572</v>
      </c>
      <c r="N114" s="2">
        <v>1272</v>
      </c>
      <c r="O114" s="2">
        <v>17725</v>
      </c>
      <c r="P114" s="2">
        <v>15299</v>
      </c>
      <c r="Q114" s="2">
        <f t="shared" si="3"/>
        <v>8210583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3771779</v>
      </c>
      <c r="E115" s="2"/>
      <c r="F115" s="2">
        <v>548274</v>
      </c>
      <c r="G115" s="2">
        <v>2757007</v>
      </c>
      <c r="H115" s="2">
        <v>2782251</v>
      </c>
      <c r="I115" s="2">
        <v>1402</v>
      </c>
      <c r="J115" s="2">
        <v>2424</v>
      </c>
      <c r="K115" s="2"/>
      <c r="L115" s="2">
        <v>3909</v>
      </c>
      <c r="M115" s="2">
        <v>12974</v>
      </c>
      <c r="N115" s="2">
        <v>1545</v>
      </c>
      <c r="O115" s="2">
        <v>11917</v>
      </c>
      <c r="P115" s="2">
        <v>13386</v>
      </c>
      <c r="Q115" s="2">
        <f t="shared" si="3"/>
        <v>9906868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3996891</v>
      </c>
      <c r="E116" s="2"/>
      <c r="F116" s="2">
        <v>654603</v>
      </c>
      <c r="G116" s="2">
        <v>4238766</v>
      </c>
      <c r="H116" s="2">
        <v>2931945</v>
      </c>
      <c r="I116" s="2">
        <v>636</v>
      </c>
      <c r="J116" s="2">
        <v>2467</v>
      </c>
      <c r="K116" s="2"/>
      <c r="L116" s="2">
        <v>3645</v>
      </c>
      <c r="M116" s="2">
        <v>26246</v>
      </c>
      <c r="N116" s="2">
        <v>1076</v>
      </c>
      <c r="O116" s="2">
        <v>7228</v>
      </c>
      <c r="P116" s="2">
        <v>13271</v>
      </c>
      <c r="Q116" s="2">
        <f t="shared" si="3"/>
        <v>11876774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3903441</v>
      </c>
      <c r="E117" s="2"/>
      <c r="F117" s="2">
        <v>619739</v>
      </c>
      <c r="G117" s="2">
        <v>4454633</v>
      </c>
      <c r="H117" s="2">
        <v>2924979</v>
      </c>
      <c r="I117" s="2">
        <v>1306</v>
      </c>
      <c r="J117" s="2">
        <v>2469</v>
      </c>
      <c r="K117" s="2"/>
      <c r="L117" s="2">
        <v>5289</v>
      </c>
      <c r="M117" s="2">
        <v>19626</v>
      </c>
      <c r="N117" s="2">
        <v>1177</v>
      </c>
      <c r="O117" s="2">
        <v>6201</v>
      </c>
      <c r="P117" s="2">
        <v>9469</v>
      </c>
      <c r="Q117" s="2">
        <f t="shared" si="3"/>
        <v>11948329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3807695</v>
      </c>
      <c r="E118" s="2"/>
      <c r="F118" s="2">
        <v>460642</v>
      </c>
      <c r="G118" s="2">
        <v>3708293</v>
      </c>
      <c r="H118" s="2">
        <v>2850591</v>
      </c>
      <c r="I118" s="2">
        <v>2187</v>
      </c>
      <c r="J118" s="2">
        <v>2338</v>
      </c>
      <c r="K118" s="2"/>
      <c r="L118" s="2">
        <v>2023</v>
      </c>
      <c r="M118" s="2">
        <v>14216</v>
      </c>
      <c r="N118" s="2">
        <v>1182</v>
      </c>
      <c r="O118" s="2">
        <v>5804</v>
      </c>
      <c r="P118" s="2">
        <v>11591</v>
      </c>
      <c r="Q118" s="2">
        <f t="shared" si="3"/>
        <v>10866562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3596239</v>
      </c>
      <c r="E119" s="2"/>
      <c r="F119" s="2">
        <v>495105</v>
      </c>
      <c r="G119" s="2">
        <v>2923171</v>
      </c>
      <c r="H119" s="2">
        <v>1994112</v>
      </c>
      <c r="I119" s="2">
        <v>698</v>
      </c>
      <c r="J119" s="2">
        <v>2356</v>
      </c>
      <c r="K119" s="2"/>
      <c r="L119" s="2">
        <v>4633</v>
      </c>
      <c r="M119" s="2">
        <v>6926</v>
      </c>
      <c r="N119" s="2">
        <v>1569</v>
      </c>
      <c r="O119" s="2">
        <v>8642</v>
      </c>
      <c r="P119" s="2">
        <v>14186</v>
      </c>
      <c r="Q119" s="2">
        <f t="shared" si="3"/>
        <v>9047637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3649679</v>
      </c>
      <c r="E120" s="2"/>
      <c r="F120" s="2">
        <v>625628</v>
      </c>
      <c r="G120" s="2">
        <v>1947077</v>
      </c>
      <c r="H120" s="2">
        <v>2483005</v>
      </c>
      <c r="I120" s="2">
        <v>1245</v>
      </c>
      <c r="J120" s="2">
        <v>2428</v>
      </c>
      <c r="K120" s="2"/>
      <c r="L120" s="2">
        <v>5691</v>
      </c>
      <c r="M120" s="2">
        <v>-7616</v>
      </c>
      <c r="N120" s="2">
        <v>1496</v>
      </c>
      <c r="O120" s="2">
        <v>12601</v>
      </c>
      <c r="P120" s="2">
        <v>6857</v>
      </c>
      <c r="Q120" s="2">
        <f t="shared" si="3"/>
        <v>8728091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3941602</v>
      </c>
      <c r="E121" s="2"/>
      <c r="F121" s="2">
        <v>585474</v>
      </c>
      <c r="G121" s="2">
        <v>1661980</v>
      </c>
      <c r="H121" s="2">
        <v>2977823</v>
      </c>
      <c r="I121" s="2">
        <v>307.95999999999998</v>
      </c>
      <c r="J121" s="2">
        <v>2475</v>
      </c>
      <c r="K121" s="2"/>
      <c r="L121" s="2">
        <v>3775</v>
      </c>
      <c r="M121" s="2">
        <v>-10051</v>
      </c>
      <c r="N121" s="2">
        <v>1416</v>
      </c>
      <c r="O121" s="2">
        <v>22590</v>
      </c>
      <c r="P121" s="2">
        <v>13056</v>
      </c>
      <c r="Q121" s="2">
        <f t="shared" si="3"/>
        <v>9200447.9600000009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3942864.07</v>
      </c>
      <c r="E122" s="2"/>
      <c r="F122" s="2">
        <v>589465.17000000004</v>
      </c>
      <c r="G122" s="2">
        <v>1540840.12</v>
      </c>
      <c r="H122" s="2">
        <v>2846407</v>
      </c>
      <c r="I122" s="2">
        <v>666.79</v>
      </c>
      <c r="J122" s="2">
        <v>3699.77</v>
      </c>
      <c r="K122" s="2"/>
      <c r="L122" s="2">
        <v>5638.28</v>
      </c>
      <c r="M122" s="2">
        <v>-2732</v>
      </c>
      <c r="N122" s="2">
        <v>1900.55</v>
      </c>
      <c r="O122" s="2">
        <v>8680</v>
      </c>
      <c r="P122" s="2">
        <v>9650.85</v>
      </c>
      <c r="Q122" s="2">
        <f t="shared" si="3"/>
        <v>8947080.5999999978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3171587.71</v>
      </c>
      <c r="E123" s="2"/>
      <c r="F123" s="2">
        <v>597586.65</v>
      </c>
      <c r="G123" s="2">
        <v>1171392.58</v>
      </c>
      <c r="H123" s="2">
        <v>2688308</v>
      </c>
      <c r="I123" s="2">
        <v>533.37</v>
      </c>
      <c r="J123" s="2">
        <v>3473.59</v>
      </c>
      <c r="K123" s="2"/>
      <c r="L123" s="2">
        <v>3223.98</v>
      </c>
      <c r="M123" s="2">
        <v>-3672</v>
      </c>
      <c r="N123" s="2">
        <v>2027.3</v>
      </c>
      <c r="O123" s="2">
        <v>27390</v>
      </c>
      <c r="P123" s="2">
        <v>11980.8</v>
      </c>
      <c r="Q123" s="2">
        <f t="shared" si="3"/>
        <v>7673831.9799999995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3229957.09</v>
      </c>
      <c r="E124" s="2"/>
      <c r="F124" s="2">
        <v>763503.84</v>
      </c>
      <c r="G124" s="2">
        <v>668684.30000000005</v>
      </c>
      <c r="H124" s="2">
        <v>2879107</v>
      </c>
      <c r="I124" s="2">
        <v>516.30999999999995</v>
      </c>
      <c r="J124" s="2">
        <v>3836.25</v>
      </c>
      <c r="K124" s="2"/>
      <c r="L124" s="2">
        <v>5181.6400000000003</v>
      </c>
      <c r="M124" s="2">
        <v>-6291</v>
      </c>
      <c r="N124" s="2">
        <v>2745.25</v>
      </c>
      <c r="O124" s="2">
        <v>31170</v>
      </c>
      <c r="P124" s="2">
        <v>11763.74</v>
      </c>
      <c r="Q124" s="2">
        <f t="shared" si="3"/>
        <v>7590174.419999999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3125641.78</v>
      </c>
      <c r="E125" s="2"/>
      <c r="F125" s="2">
        <v>792804.09</v>
      </c>
      <c r="G125" s="2">
        <v>1411315.77</v>
      </c>
      <c r="H125" s="2">
        <v>1929763</v>
      </c>
      <c r="I125" s="2">
        <v>1171.52</v>
      </c>
      <c r="J125" s="2">
        <v>3708.71</v>
      </c>
      <c r="K125" s="2"/>
      <c r="L125" s="2">
        <v>5116.1499999999996</v>
      </c>
      <c r="M125" s="2">
        <v>-9479</v>
      </c>
      <c r="N125" s="2">
        <v>3487.71</v>
      </c>
      <c r="O125" s="2">
        <v>37649</v>
      </c>
      <c r="P125" s="2">
        <v>10035.56</v>
      </c>
      <c r="Q125" s="2">
        <f t="shared" si="3"/>
        <v>7311214.2899999991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3323037.71</v>
      </c>
      <c r="E126" s="2"/>
      <c r="F126" s="2">
        <v>822492.35</v>
      </c>
      <c r="G126" s="2">
        <v>1056394.05</v>
      </c>
      <c r="H126" s="2">
        <v>2696520</v>
      </c>
      <c r="I126" s="2">
        <v>3016.9</v>
      </c>
      <c r="J126" s="2">
        <v>3831.39</v>
      </c>
      <c r="K126" s="2"/>
      <c r="L126" s="2">
        <v>6024.14</v>
      </c>
      <c r="M126" s="2">
        <v>19648</v>
      </c>
      <c r="N126" s="2">
        <v>3336.26</v>
      </c>
      <c r="O126" s="2">
        <v>33983</v>
      </c>
      <c r="P126" s="2">
        <v>8120.07</v>
      </c>
      <c r="Q126" s="2">
        <f t="shared" si="3"/>
        <v>7976403.8700000001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3602535.92</v>
      </c>
      <c r="E127" s="2"/>
      <c r="F127" s="2">
        <v>933303.7</v>
      </c>
      <c r="G127" s="2">
        <v>2141300.19</v>
      </c>
      <c r="H127" s="2">
        <v>2857179</v>
      </c>
      <c r="I127" s="2">
        <v>2360.19</v>
      </c>
      <c r="J127" s="2">
        <v>3963.2</v>
      </c>
      <c r="K127" s="2"/>
      <c r="L127" s="2">
        <v>4940.55</v>
      </c>
      <c r="M127" s="2">
        <v>24385</v>
      </c>
      <c r="N127" s="2">
        <v>3199.34</v>
      </c>
      <c r="O127" s="2">
        <v>33183</v>
      </c>
      <c r="P127" s="2">
        <v>13367.06</v>
      </c>
      <c r="Q127" s="2">
        <f t="shared" si="3"/>
        <v>9619717.1500000004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3934055.04</v>
      </c>
      <c r="E128" s="2"/>
      <c r="F128" s="2">
        <v>1027849.57</v>
      </c>
      <c r="G128" s="2">
        <v>3309797.77</v>
      </c>
      <c r="H128" s="2">
        <v>2934406</v>
      </c>
      <c r="I128" s="2">
        <v>2103.8200000000002</v>
      </c>
      <c r="J128" s="2">
        <v>4130.5</v>
      </c>
      <c r="K128" s="2"/>
      <c r="L128" s="2">
        <v>3329.32</v>
      </c>
      <c r="M128" s="2">
        <v>35063</v>
      </c>
      <c r="N128" s="2">
        <v>2503.7399999999998</v>
      </c>
      <c r="O128" s="2">
        <v>13469</v>
      </c>
      <c r="P128" s="2">
        <v>14872.09</v>
      </c>
      <c r="Q128" s="2">
        <f t="shared" si="3"/>
        <v>11281579.850000001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4148106.92</v>
      </c>
      <c r="E129" s="2"/>
      <c r="F129" s="2">
        <v>986065.86</v>
      </c>
      <c r="G129" s="2">
        <v>4121248.98</v>
      </c>
      <c r="H129" s="2">
        <v>2625511</v>
      </c>
      <c r="I129" s="2">
        <v>1708.04</v>
      </c>
      <c r="J129" s="2">
        <v>4099.57</v>
      </c>
      <c r="K129" s="2"/>
      <c r="L129" s="2">
        <v>3504</v>
      </c>
      <c r="M129" s="2">
        <v>37065</v>
      </c>
      <c r="N129" s="2">
        <v>2902.21</v>
      </c>
      <c r="O129" s="2">
        <v>11304</v>
      </c>
      <c r="P129" s="2">
        <v>14858.74</v>
      </c>
      <c r="Q129" s="2">
        <f t="shared" si="3"/>
        <v>11956374.32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3899818.69</v>
      </c>
      <c r="E130" s="2"/>
      <c r="F130" s="2">
        <v>670339.12</v>
      </c>
      <c r="G130" s="2">
        <v>2889617.24</v>
      </c>
      <c r="H130" s="2">
        <v>2807736</v>
      </c>
      <c r="I130" s="2">
        <v>1626.04</v>
      </c>
      <c r="J130" s="2">
        <v>3863.57</v>
      </c>
      <c r="K130" s="2"/>
      <c r="L130" s="2">
        <v>5412.56</v>
      </c>
      <c r="M130" s="2">
        <v>21214</v>
      </c>
      <c r="N130" s="2">
        <v>6260.7</v>
      </c>
      <c r="O130" s="2">
        <v>8805.35</v>
      </c>
      <c r="P130" s="2">
        <v>13405.66</v>
      </c>
      <c r="Q130" s="2">
        <f t="shared" si="3"/>
        <v>10328098.93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3772366.42</v>
      </c>
      <c r="E131" s="2"/>
      <c r="F131" s="2">
        <v>621759.88</v>
      </c>
      <c r="G131" s="2">
        <v>2222600.23</v>
      </c>
      <c r="H131" s="2">
        <v>2123695</v>
      </c>
      <c r="I131" s="2">
        <v>665.22</v>
      </c>
      <c r="J131" s="2">
        <v>4014.99</v>
      </c>
      <c r="K131" s="2"/>
      <c r="L131" s="2">
        <v>3220.97</v>
      </c>
      <c r="M131" s="2">
        <v>13279</v>
      </c>
      <c r="N131" s="2">
        <v>6775.89</v>
      </c>
      <c r="O131" s="2">
        <v>14263.56</v>
      </c>
      <c r="P131" s="2">
        <v>12514.98</v>
      </c>
      <c r="Q131" s="2">
        <f t="shared" ref="Q131:Q194" si="5">SUM(D131:P131)</f>
        <v>8795156.1400000025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3729295.52</v>
      </c>
      <c r="E132" s="2"/>
      <c r="F132" s="2">
        <v>680401.6</v>
      </c>
      <c r="G132" s="2">
        <v>1502312.95</v>
      </c>
      <c r="H132" s="2">
        <v>1927608</v>
      </c>
      <c r="I132" s="2">
        <v>78.36</v>
      </c>
      <c r="J132" s="2">
        <v>4028.41</v>
      </c>
      <c r="K132" s="2"/>
      <c r="L132" s="2">
        <v>3639.12</v>
      </c>
      <c r="M132" s="2">
        <v>3253</v>
      </c>
      <c r="N132" s="2">
        <v>17000.95</v>
      </c>
      <c r="O132" s="2">
        <v>25732.36</v>
      </c>
      <c r="P132" s="2">
        <v>12850.07</v>
      </c>
      <c r="Q132" s="2">
        <f t="shared" si="5"/>
        <v>7906200.3400000017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3823029.82</v>
      </c>
      <c r="E133" s="2"/>
      <c r="F133" s="2">
        <v>688520.18</v>
      </c>
      <c r="G133" s="2">
        <v>1217195.42</v>
      </c>
      <c r="H133" s="2">
        <v>2961623</v>
      </c>
      <c r="I133" s="2">
        <v>1299.71</v>
      </c>
      <c r="J133" s="2">
        <v>4183.63</v>
      </c>
      <c r="K133" s="2"/>
      <c r="L133" s="2">
        <v>4014.56</v>
      </c>
      <c r="M133" s="2">
        <v>-10714</v>
      </c>
      <c r="N133" s="2">
        <v>31208.89</v>
      </c>
      <c r="O133" s="2">
        <v>9949.74</v>
      </c>
      <c r="P133" s="2">
        <v>10205.879999999999</v>
      </c>
      <c r="Q133" s="2">
        <f t="shared" si="5"/>
        <v>8740516.8300000038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3745580.33</v>
      </c>
      <c r="E134" s="2"/>
      <c r="F134" s="2">
        <v>639783.85</v>
      </c>
      <c r="G134" s="2">
        <v>1704024.63</v>
      </c>
      <c r="H134" s="2">
        <v>2958862</v>
      </c>
      <c r="I134" s="2">
        <v>2388.81</v>
      </c>
      <c r="J134" s="2">
        <v>3724.1</v>
      </c>
      <c r="K134" s="2"/>
      <c r="L134" s="2">
        <v>2199.56</v>
      </c>
      <c r="M134" s="2">
        <v>-4074</v>
      </c>
      <c r="N134" s="2">
        <v>11471</v>
      </c>
      <c r="O134" s="2">
        <v>46581.41</v>
      </c>
      <c r="P134" s="2">
        <v>15363.84</v>
      </c>
      <c r="Q134" s="2">
        <f t="shared" si="5"/>
        <v>9125905.5299999993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3056276.7</v>
      </c>
      <c r="E135" s="2"/>
      <c r="F135" s="2">
        <v>577516.12</v>
      </c>
      <c r="G135" s="2">
        <v>2028215.07</v>
      </c>
      <c r="H135" s="2">
        <v>2697058</v>
      </c>
      <c r="I135" s="2">
        <v>2373.7600000000002</v>
      </c>
      <c r="J135" s="2">
        <v>3562.85</v>
      </c>
      <c r="K135" s="2"/>
      <c r="L135" s="2">
        <v>2876.14</v>
      </c>
      <c r="M135" s="2">
        <v>-2338</v>
      </c>
      <c r="N135" s="2">
        <v>13692.72</v>
      </c>
      <c r="O135" s="2">
        <v>46571.1</v>
      </c>
      <c r="P135" s="2">
        <v>12974.52</v>
      </c>
      <c r="Q135" s="2">
        <f t="shared" si="5"/>
        <v>8438778.9799999986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2839224.85</v>
      </c>
      <c r="E136" s="2"/>
      <c r="F136" s="2">
        <v>651460.04</v>
      </c>
      <c r="G136" s="2">
        <v>2159242.1</v>
      </c>
      <c r="H136" s="2">
        <v>2453084</v>
      </c>
      <c r="I136" s="2">
        <v>2467.35</v>
      </c>
      <c r="J136" s="2">
        <v>3787.72</v>
      </c>
      <c r="K136" s="2"/>
      <c r="L136" s="2">
        <v>6421.9</v>
      </c>
      <c r="M136" s="2">
        <v>5381</v>
      </c>
      <c r="N136" s="2">
        <v>17866.189999999999</v>
      </c>
      <c r="O136" s="2">
        <v>61022.68</v>
      </c>
      <c r="P136" s="2">
        <v>14839.63</v>
      </c>
      <c r="Q136" s="2">
        <f t="shared" si="5"/>
        <v>8214797.46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2722686.78</v>
      </c>
      <c r="E137" s="2"/>
      <c r="F137" s="2">
        <v>647875.32999999996</v>
      </c>
      <c r="G137" s="2">
        <v>2285458.4</v>
      </c>
      <c r="H137" s="2">
        <v>2240082</v>
      </c>
      <c r="I137" s="2">
        <v>3694.29</v>
      </c>
      <c r="J137" s="2">
        <v>3721.19</v>
      </c>
      <c r="K137" s="2"/>
      <c r="L137" s="2">
        <v>4259.43</v>
      </c>
      <c r="M137" s="2">
        <v>6346</v>
      </c>
      <c r="N137" s="2">
        <v>27881.439999999999</v>
      </c>
      <c r="O137" s="2">
        <v>51197.86</v>
      </c>
      <c r="P137" s="2">
        <v>11614.29</v>
      </c>
      <c r="Q137" s="2">
        <f t="shared" si="5"/>
        <v>8004817.0100000007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3167073.5</v>
      </c>
      <c r="E138" s="2"/>
      <c r="F138" s="2">
        <v>629418.39</v>
      </c>
      <c r="G138" s="2">
        <v>2136248.39</v>
      </c>
      <c r="H138" s="2">
        <v>2952974</v>
      </c>
      <c r="I138" s="2">
        <v>2498.86</v>
      </c>
      <c r="J138" s="2">
        <v>3859.18</v>
      </c>
      <c r="K138" s="2"/>
      <c r="L138" s="2">
        <v>4814.3100000000004</v>
      </c>
      <c r="M138" s="2">
        <v>10669</v>
      </c>
      <c r="N138" s="2">
        <v>94423.37</v>
      </c>
      <c r="O138" s="2">
        <v>59455.54</v>
      </c>
      <c r="P138" s="2">
        <v>13552.21</v>
      </c>
      <c r="Q138" s="2">
        <f t="shared" si="5"/>
        <v>9074986.75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3390784.41</v>
      </c>
      <c r="E139" s="2"/>
      <c r="F139" s="2">
        <v>618972.39</v>
      </c>
      <c r="G139" s="2">
        <v>3267375.05</v>
      </c>
      <c r="H139" s="2">
        <v>2834687</v>
      </c>
      <c r="I139" s="2">
        <v>2565.16</v>
      </c>
      <c r="J139" s="2">
        <v>3747.02</v>
      </c>
      <c r="K139" s="2"/>
      <c r="L139" s="2">
        <v>2586.3000000000002</v>
      </c>
      <c r="M139" s="2">
        <v>15923</v>
      </c>
      <c r="N139" s="2">
        <v>106515.64</v>
      </c>
      <c r="O139" s="2">
        <v>51618.44</v>
      </c>
      <c r="P139" s="2">
        <v>12359.9</v>
      </c>
      <c r="Q139" s="2">
        <f t="shared" si="5"/>
        <v>10307134.310000001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3484844.35</v>
      </c>
      <c r="E140" s="2"/>
      <c r="F140" s="2">
        <v>638214.61</v>
      </c>
      <c r="G140" s="2">
        <v>3979830.94</v>
      </c>
      <c r="H140" s="2">
        <v>2830932</v>
      </c>
      <c r="I140" s="2">
        <v>2754.06</v>
      </c>
      <c r="J140" s="2">
        <v>3922.42</v>
      </c>
      <c r="K140" s="2"/>
      <c r="L140" s="2">
        <v>2715.82</v>
      </c>
      <c r="M140" s="2">
        <v>20671</v>
      </c>
      <c r="N140" s="2">
        <v>110311.64</v>
      </c>
      <c r="O140" s="2">
        <v>34122.639999999999</v>
      </c>
      <c r="P140" s="2">
        <v>14361.81</v>
      </c>
      <c r="Q140" s="2">
        <f t="shared" si="5"/>
        <v>11122681.290000003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3645507.55</v>
      </c>
      <c r="E141" s="2"/>
      <c r="F141" s="2">
        <v>590501.28</v>
      </c>
      <c r="G141" s="2">
        <v>4673477.63</v>
      </c>
      <c r="H141" s="2">
        <v>2898669</v>
      </c>
      <c r="I141" s="2">
        <v>2296.21</v>
      </c>
      <c r="J141" s="2">
        <v>5543.09</v>
      </c>
      <c r="K141" s="2"/>
      <c r="L141" s="2">
        <v>1284.19</v>
      </c>
      <c r="M141" s="2">
        <v>12837</v>
      </c>
      <c r="N141" s="2">
        <v>118547.23</v>
      </c>
      <c r="O141" s="2">
        <v>30354.19</v>
      </c>
      <c r="P141" s="2">
        <v>13623.26</v>
      </c>
      <c r="Q141" s="2">
        <f t="shared" si="5"/>
        <v>11992640.630000001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3382860.3</v>
      </c>
      <c r="E142" s="2"/>
      <c r="F142" s="2">
        <v>416054.8</v>
      </c>
      <c r="G142" s="2">
        <v>3415362.73</v>
      </c>
      <c r="H142" s="2">
        <v>2799232</v>
      </c>
      <c r="I142" s="2">
        <v>850.34</v>
      </c>
      <c r="J142" s="2">
        <v>5287.84</v>
      </c>
      <c r="K142" s="2"/>
      <c r="L142" s="2">
        <v>2511.42</v>
      </c>
      <c r="M142" s="2">
        <v>3078</v>
      </c>
      <c r="N142" s="2">
        <v>119320.25</v>
      </c>
      <c r="O142" s="2">
        <v>30202.84</v>
      </c>
      <c r="P142" s="2">
        <v>12961.97</v>
      </c>
      <c r="Q142" s="2">
        <f t="shared" si="5"/>
        <v>10187722.49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3595344.11</v>
      </c>
      <c r="E143" s="2"/>
      <c r="F143" s="2">
        <v>352025.37</v>
      </c>
      <c r="G143" s="2">
        <v>2599745.33</v>
      </c>
      <c r="H143" s="2">
        <v>1860622</v>
      </c>
      <c r="I143" s="2">
        <v>932.38</v>
      </c>
      <c r="J143" s="2">
        <v>5496.26</v>
      </c>
      <c r="K143" s="2"/>
      <c r="L143" s="2">
        <v>5385</v>
      </c>
      <c r="M143" s="2">
        <v>11565</v>
      </c>
      <c r="N143" s="2">
        <v>125321.61</v>
      </c>
      <c r="O143" s="2">
        <v>40564.6</v>
      </c>
      <c r="P143" s="2">
        <v>10628.68</v>
      </c>
      <c r="Q143" s="2">
        <f t="shared" si="5"/>
        <v>8607630.3399999999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3357787.17</v>
      </c>
      <c r="E144" s="2"/>
      <c r="F144" s="2">
        <v>477615.45</v>
      </c>
      <c r="G144" s="2">
        <v>1136491.69</v>
      </c>
      <c r="H144" s="2">
        <v>2437417</v>
      </c>
      <c r="I144" s="2">
        <v>338.06</v>
      </c>
      <c r="J144" s="2">
        <v>5514.84</v>
      </c>
      <c r="K144" s="2"/>
      <c r="L144" s="2">
        <v>4744.97</v>
      </c>
      <c r="M144" s="2">
        <v>354</v>
      </c>
      <c r="N144" s="2">
        <v>104007.26</v>
      </c>
      <c r="O144" s="2">
        <v>31920.03</v>
      </c>
      <c r="P144" s="2">
        <v>11327.8</v>
      </c>
      <c r="Q144" s="2">
        <f t="shared" si="5"/>
        <v>7567518.2699999996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3727694.66</v>
      </c>
      <c r="E145" s="2"/>
      <c r="F145" s="2">
        <v>477496.39</v>
      </c>
      <c r="G145" s="2">
        <v>909538.54</v>
      </c>
      <c r="H145" s="2">
        <v>2970297</v>
      </c>
      <c r="I145" s="2">
        <v>178.81</v>
      </c>
      <c r="J145" s="2">
        <v>5705.48</v>
      </c>
      <c r="K145" s="2"/>
      <c r="L145" s="2">
        <v>2112.88</v>
      </c>
      <c r="M145" s="2">
        <v>-967</v>
      </c>
      <c r="N145" s="2">
        <v>106084.97</v>
      </c>
      <c r="O145" s="2">
        <v>48028.57</v>
      </c>
      <c r="P145" s="2">
        <v>13089.39</v>
      </c>
      <c r="Q145" s="2">
        <f t="shared" si="5"/>
        <v>8259259.6899999995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3755047.12</v>
      </c>
      <c r="E146" s="2"/>
      <c r="F146" s="2">
        <v>554552.65</v>
      </c>
      <c r="G146" s="2">
        <v>1497395.24</v>
      </c>
      <c r="H146" s="2">
        <v>2859327</v>
      </c>
      <c r="I146" s="2">
        <v>1276.67</v>
      </c>
      <c r="J146" s="2">
        <v>5637.59</v>
      </c>
      <c r="K146" s="2"/>
      <c r="L146" s="2">
        <v>3545.98</v>
      </c>
      <c r="M146" s="2">
        <v>1416</v>
      </c>
      <c r="N146" s="2">
        <v>91628.49</v>
      </c>
      <c r="O146" s="2">
        <v>31272.720000000001</v>
      </c>
      <c r="P146" s="2">
        <v>9566.18</v>
      </c>
      <c r="Q146" s="2">
        <f t="shared" si="5"/>
        <v>8810665.6400000025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2798268.09</v>
      </c>
      <c r="E147" s="2"/>
      <c r="F147" s="2">
        <v>475100.92</v>
      </c>
      <c r="G147" s="2">
        <v>1166900.28</v>
      </c>
      <c r="H147" s="2">
        <v>2684221</v>
      </c>
      <c r="I147" s="2">
        <v>1351.16</v>
      </c>
      <c r="J147" s="2">
        <v>5002.71</v>
      </c>
      <c r="K147" s="2"/>
      <c r="L147" s="2">
        <v>3637.23</v>
      </c>
      <c r="M147" s="2">
        <v>-957</v>
      </c>
      <c r="N147" s="2">
        <v>114721.46</v>
      </c>
      <c r="O147" s="2">
        <v>35015.61</v>
      </c>
      <c r="P147" s="2">
        <v>11866.11</v>
      </c>
      <c r="Q147" s="2">
        <f t="shared" si="5"/>
        <v>7295127.5700000012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3245835.59</v>
      </c>
      <c r="E148" s="2"/>
      <c r="F148" s="2">
        <v>517650.37</v>
      </c>
      <c r="G148" s="2">
        <v>1230893.29</v>
      </c>
      <c r="H148" s="2">
        <v>2897191</v>
      </c>
      <c r="I148" s="2">
        <v>554.83000000000004</v>
      </c>
      <c r="J148" s="2">
        <v>5800.86</v>
      </c>
      <c r="K148" s="2"/>
      <c r="L148" s="2">
        <v>5764.76</v>
      </c>
      <c r="M148" s="2">
        <v>-1065</v>
      </c>
      <c r="N148" s="2">
        <v>139816.69</v>
      </c>
      <c r="O148" s="2">
        <v>44783.48</v>
      </c>
      <c r="P148" s="2">
        <v>13897.09</v>
      </c>
      <c r="Q148" s="2">
        <f t="shared" si="5"/>
        <v>8101122.9600000009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3554075.08</v>
      </c>
      <c r="E149" s="2"/>
      <c r="F149" s="2">
        <v>517042.18</v>
      </c>
      <c r="G149" s="2">
        <v>1664948.8</v>
      </c>
      <c r="H149" s="2">
        <v>1924725</v>
      </c>
      <c r="I149" s="2">
        <v>0</v>
      </c>
      <c r="J149" s="2">
        <v>5562.3</v>
      </c>
      <c r="K149" s="2"/>
      <c r="L149" s="2">
        <v>3745.79</v>
      </c>
      <c r="M149" s="2">
        <v>3090</v>
      </c>
      <c r="N149" s="2">
        <v>159315.12</v>
      </c>
      <c r="O149" s="2">
        <v>54532.44</v>
      </c>
      <c r="P149" s="2">
        <v>3865.42</v>
      </c>
      <c r="Q149" s="2">
        <f t="shared" si="5"/>
        <v>7890902.1300000008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3862648.65</v>
      </c>
      <c r="E150" s="2"/>
      <c r="F150" s="2">
        <v>518588.58</v>
      </c>
      <c r="G150" s="2">
        <v>1500212.93</v>
      </c>
      <c r="H150" s="2">
        <v>2945412</v>
      </c>
      <c r="I150" s="2">
        <v>0</v>
      </c>
      <c r="J150" s="2">
        <v>5802.55</v>
      </c>
      <c r="K150" s="2"/>
      <c r="L150" s="2">
        <v>2490.15</v>
      </c>
      <c r="M150" s="2">
        <v>1901</v>
      </c>
      <c r="N150" s="2">
        <v>180304.39</v>
      </c>
      <c r="O150" s="2">
        <v>59579.68</v>
      </c>
      <c r="P150" s="2">
        <v>0</v>
      </c>
      <c r="Q150" s="2">
        <f t="shared" si="5"/>
        <v>9076939.9300000016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3799207.92</v>
      </c>
      <c r="E151" s="2"/>
      <c r="F151" s="2">
        <v>607558.86</v>
      </c>
      <c r="G151" s="2">
        <v>3412295.7</v>
      </c>
      <c r="H151" s="2">
        <v>2846469</v>
      </c>
      <c r="I151" s="2">
        <v>0</v>
      </c>
      <c r="J151" s="2">
        <v>5680.07</v>
      </c>
      <c r="K151" s="2"/>
      <c r="L151" s="2">
        <v>2547.33</v>
      </c>
      <c r="M151" s="2">
        <v>12657</v>
      </c>
      <c r="N151" s="2">
        <v>199431.47</v>
      </c>
      <c r="O151" s="2">
        <v>49286.720000000001</v>
      </c>
      <c r="P151" s="2">
        <v>0</v>
      </c>
      <c r="Q151" s="2">
        <f t="shared" si="5"/>
        <v>10935134.070000002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3918461.84</v>
      </c>
      <c r="E152" s="2"/>
      <c r="F152" s="2">
        <v>597981.78</v>
      </c>
      <c r="G152" s="2">
        <v>4701074.8600000003</v>
      </c>
      <c r="H152" s="2">
        <v>2892416</v>
      </c>
      <c r="I152" s="2">
        <v>0</v>
      </c>
      <c r="J152" s="2">
        <v>5942.64</v>
      </c>
      <c r="K152" s="2"/>
      <c r="L152" s="2">
        <v>3074.18</v>
      </c>
      <c r="M152" s="2">
        <v>13391</v>
      </c>
      <c r="N152" s="2">
        <v>193730.76</v>
      </c>
      <c r="O152" s="2">
        <v>24196.5</v>
      </c>
      <c r="P152" s="2">
        <v>0</v>
      </c>
      <c r="Q152" s="2">
        <f t="shared" si="5"/>
        <v>12350269.560000001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3917215.8</v>
      </c>
      <c r="E153" s="2"/>
      <c r="F153" s="2">
        <v>543986.64</v>
      </c>
      <c r="G153" s="2">
        <v>4728582.43</v>
      </c>
      <c r="H153" s="2">
        <v>2930489</v>
      </c>
      <c r="I153" s="2">
        <v>0</v>
      </c>
      <c r="J153" s="2">
        <v>5954.81</v>
      </c>
      <c r="K153" s="2"/>
      <c r="L153" s="2">
        <v>2452.4499999999998</v>
      </c>
      <c r="M153" s="2">
        <v>15665</v>
      </c>
      <c r="N153" s="2">
        <v>189527.49</v>
      </c>
      <c r="O153" s="2">
        <v>18295.45</v>
      </c>
      <c r="P153" s="2">
        <v>9808.14</v>
      </c>
      <c r="Q153" s="2">
        <f t="shared" si="5"/>
        <v>12361977.209999999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3744770.98</v>
      </c>
      <c r="E154" s="2"/>
      <c r="F154" s="2">
        <v>414148.04</v>
      </c>
      <c r="G154" s="2">
        <v>3661953.89</v>
      </c>
      <c r="H154" s="2">
        <v>2842526</v>
      </c>
      <c r="I154" s="2">
        <v>0</v>
      </c>
      <c r="J154" s="2">
        <v>5613.66</v>
      </c>
      <c r="K154" s="2"/>
      <c r="L154" s="2">
        <v>4017.52</v>
      </c>
      <c r="M154" s="2">
        <v>2381</v>
      </c>
      <c r="N154" s="2">
        <v>201620.36</v>
      </c>
      <c r="O154" s="2">
        <v>29607.11</v>
      </c>
      <c r="P154" s="2">
        <v>11784.04</v>
      </c>
      <c r="Q154" s="2">
        <f t="shared" si="5"/>
        <v>10918422.599999998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3694155.63</v>
      </c>
      <c r="E155" s="2"/>
      <c r="F155" s="2">
        <v>403488.64</v>
      </c>
      <c r="G155" s="2">
        <v>2033368.92</v>
      </c>
      <c r="H155" s="2">
        <v>2094710</v>
      </c>
      <c r="I155" s="2">
        <v>0</v>
      </c>
      <c r="J155" s="2">
        <v>5910.63</v>
      </c>
      <c r="K155" s="2"/>
      <c r="L155" s="2">
        <v>2286.58</v>
      </c>
      <c r="M155" s="2">
        <v>-5931</v>
      </c>
      <c r="N155" s="2">
        <v>274208.21000000002</v>
      </c>
      <c r="O155" s="2">
        <v>41417.599999999999</v>
      </c>
      <c r="P155" s="2">
        <v>15591.78</v>
      </c>
      <c r="Q155" s="2">
        <f t="shared" si="5"/>
        <v>8559206.9899999984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3392433.93</v>
      </c>
      <c r="E156" s="2"/>
      <c r="F156" s="2">
        <v>370963.15</v>
      </c>
      <c r="G156" s="2">
        <v>1584246.9</v>
      </c>
      <c r="H156" s="2">
        <v>1976796</v>
      </c>
      <c r="I156" s="2">
        <v>0</v>
      </c>
      <c r="J156" s="2">
        <v>5989.71</v>
      </c>
      <c r="K156" s="2"/>
      <c r="L156" s="2">
        <v>6992.32</v>
      </c>
      <c r="M156" s="2">
        <v>-7728</v>
      </c>
      <c r="N156" s="2">
        <v>184792.01</v>
      </c>
      <c r="O156" s="2">
        <v>26575.19</v>
      </c>
      <c r="P156" s="2">
        <v>11125.82</v>
      </c>
      <c r="Q156" s="2">
        <f t="shared" si="5"/>
        <v>7552187.0300000012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3810255.2</v>
      </c>
      <c r="E157" s="2"/>
      <c r="F157" s="2">
        <v>393596.19</v>
      </c>
      <c r="G157" s="2">
        <v>2502758.0499999998</v>
      </c>
      <c r="H157" s="2">
        <v>2536798</v>
      </c>
      <c r="I157" s="2">
        <v>0</v>
      </c>
      <c r="J157" s="2">
        <v>6236.02</v>
      </c>
      <c r="K157" s="2"/>
      <c r="L157" s="2">
        <v>2410.4899999999998</v>
      </c>
      <c r="M157" s="2">
        <v>-10549</v>
      </c>
      <c r="N157" s="2">
        <v>182342.21</v>
      </c>
      <c r="O157" s="2">
        <v>35201.5</v>
      </c>
      <c r="P157" s="2">
        <v>14803</v>
      </c>
      <c r="Q157" s="2">
        <f t="shared" si="5"/>
        <v>9473851.660000002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3916030.12</v>
      </c>
      <c r="E158" s="2"/>
      <c r="F158" s="2">
        <v>498839.08</v>
      </c>
      <c r="G158" s="2">
        <v>1410173.34</v>
      </c>
      <c r="H158" s="2">
        <v>2976752</v>
      </c>
      <c r="I158" s="2">
        <v>0</v>
      </c>
      <c r="J158" s="2">
        <v>5532.11</v>
      </c>
      <c r="K158" s="2"/>
      <c r="L158" s="2">
        <v>3553.4</v>
      </c>
      <c r="M158" s="2">
        <v>6330</v>
      </c>
      <c r="N158" s="2">
        <v>185578.77</v>
      </c>
      <c r="O158" s="2">
        <v>29081.61</v>
      </c>
      <c r="P158" s="2">
        <v>14920.86</v>
      </c>
      <c r="Q158" s="2">
        <f t="shared" si="5"/>
        <v>9046791.2899999972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2959417.65</v>
      </c>
      <c r="E159" s="2"/>
      <c r="F159" s="2">
        <v>441630.26</v>
      </c>
      <c r="G159" s="2">
        <v>1365466.72</v>
      </c>
      <c r="H159" s="2">
        <v>2685783</v>
      </c>
      <c r="I159" s="2">
        <v>0</v>
      </c>
      <c r="J159" s="2">
        <v>4759.6400000000003</v>
      </c>
      <c r="K159" s="2"/>
      <c r="L159" s="2">
        <v>4164.43</v>
      </c>
      <c r="M159" s="2">
        <v>-8738</v>
      </c>
      <c r="N159" s="2">
        <v>188991.18</v>
      </c>
      <c r="O159" s="2">
        <v>36222.769999999997</v>
      </c>
      <c r="P159" s="2">
        <v>13466.75</v>
      </c>
      <c r="Q159" s="2">
        <f t="shared" si="5"/>
        <v>7691164.3999999985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3315936.92</v>
      </c>
      <c r="E160" s="2"/>
      <c r="F160" s="2">
        <v>527120.23</v>
      </c>
      <c r="G160" s="2">
        <v>735968.41</v>
      </c>
      <c r="H160" s="2">
        <v>2967442</v>
      </c>
      <c r="I160" s="2">
        <v>0</v>
      </c>
      <c r="J160" s="2">
        <v>5939.35</v>
      </c>
      <c r="K160" s="2"/>
      <c r="L160" s="2">
        <v>16492.82</v>
      </c>
      <c r="M160" s="2">
        <v>-5643</v>
      </c>
      <c r="N160" s="2">
        <v>269443.17</v>
      </c>
      <c r="O160" s="2">
        <v>43704.09</v>
      </c>
      <c r="P160" s="2">
        <v>12528.11</v>
      </c>
      <c r="Q160" s="2">
        <f t="shared" si="5"/>
        <v>7888932.0999999996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3043532.76</v>
      </c>
      <c r="E161" s="2"/>
      <c r="F161" s="2">
        <v>533582.24</v>
      </c>
      <c r="G161" s="2">
        <v>1247682.26</v>
      </c>
      <c r="H161" s="2">
        <v>2027646</v>
      </c>
      <c r="I161" s="2"/>
      <c r="J161" s="2">
        <v>5802.62</v>
      </c>
      <c r="K161" s="2"/>
      <c r="L161" s="2">
        <v>4195.37</v>
      </c>
      <c r="M161" s="2">
        <v>-3249</v>
      </c>
      <c r="N161" s="2">
        <v>288518.96999999997</v>
      </c>
      <c r="O161" s="2">
        <v>57782.13</v>
      </c>
      <c r="P161" s="2">
        <v>9377.52</v>
      </c>
      <c r="Q161" s="2">
        <f t="shared" si="5"/>
        <v>7214870.8699999992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3414494.32</v>
      </c>
      <c r="E162" s="2"/>
      <c r="F162" s="2">
        <v>494264.85</v>
      </c>
      <c r="G162" s="2">
        <v>1875185.28</v>
      </c>
      <c r="H162" s="2">
        <v>2675472</v>
      </c>
      <c r="I162" s="2"/>
      <c r="J162" s="2">
        <v>5829.74</v>
      </c>
      <c r="K162" s="2"/>
      <c r="L162" s="2">
        <v>4687.3500000000004</v>
      </c>
      <c r="M162" s="2">
        <v>4547</v>
      </c>
      <c r="N162" s="2">
        <v>333585.71999999997</v>
      </c>
      <c r="O162" s="2">
        <v>62377.18</v>
      </c>
      <c r="P162" s="2">
        <v>15315.21</v>
      </c>
      <c r="Q162" s="2">
        <f t="shared" si="5"/>
        <v>8885758.6500000004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3671658.97</v>
      </c>
      <c r="E163" s="2"/>
      <c r="F163" s="2">
        <v>543967.14</v>
      </c>
      <c r="G163" s="2">
        <v>2993479.37</v>
      </c>
      <c r="H163" s="2">
        <v>2847603</v>
      </c>
      <c r="I163" s="2"/>
      <c r="J163" s="2">
        <v>5798.81</v>
      </c>
      <c r="K163" s="2"/>
      <c r="L163" s="2">
        <v>5136.0200000000004</v>
      </c>
      <c r="M163" s="2">
        <v>18265</v>
      </c>
      <c r="N163" s="2">
        <v>337895.63</v>
      </c>
      <c r="O163" s="2">
        <v>61807.199999999997</v>
      </c>
      <c r="P163" s="2">
        <v>14750.8</v>
      </c>
      <c r="Q163" s="2">
        <f t="shared" si="5"/>
        <v>10500361.940000001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4072665.83</v>
      </c>
      <c r="E164" s="2"/>
      <c r="F164" s="2">
        <v>648484.56000000006</v>
      </c>
      <c r="G164" s="2">
        <v>4271231.57</v>
      </c>
      <c r="H164" s="2">
        <v>2926652</v>
      </c>
      <c r="I164" s="2"/>
      <c r="J164" s="2">
        <v>6117.67</v>
      </c>
      <c r="K164" s="2"/>
      <c r="L164" s="2">
        <v>3283.32</v>
      </c>
      <c r="M164" s="2">
        <v>16823</v>
      </c>
      <c r="N164" s="2">
        <v>310769.87</v>
      </c>
      <c r="O164" s="2">
        <v>26777.88</v>
      </c>
      <c r="P164" s="2">
        <v>15273.49</v>
      </c>
      <c r="Q164" s="2">
        <f t="shared" si="5"/>
        <v>12298079.190000001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4074093.09</v>
      </c>
      <c r="E165" s="2"/>
      <c r="F165" s="2">
        <v>573241.74</v>
      </c>
      <c r="G165" s="2">
        <v>4027647.12</v>
      </c>
      <c r="H165" s="2">
        <v>2910288</v>
      </c>
      <c r="I165" s="2"/>
      <c r="J165" s="2">
        <v>6132.64</v>
      </c>
      <c r="K165" s="2"/>
      <c r="L165" s="2">
        <v>1734.14</v>
      </c>
      <c r="M165" s="2">
        <v>10859</v>
      </c>
      <c r="N165" s="2">
        <v>290980.45</v>
      </c>
      <c r="O165" s="2">
        <v>26002.14</v>
      </c>
      <c r="P165" s="2">
        <v>14824.47</v>
      </c>
      <c r="Q165" s="2">
        <f t="shared" si="5"/>
        <v>11935802.790000001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3899136.43</v>
      </c>
      <c r="E166" s="2"/>
      <c r="F166" s="2">
        <v>468374.12</v>
      </c>
      <c r="G166" s="2">
        <v>3631121.24</v>
      </c>
      <c r="H166" s="2">
        <v>2831567</v>
      </c>
      <c r="I166" s="2"/>
      <c r="J166" s="2">
        <v>5765.45</v>
      </c>
      <c r="K166" s="2"/>
      <c r="L166" s="2">
        <v>2224.29</v>
      </c>
      <c r="M166" s="2">
        <v>-4589</v>
      </c>
      <c r="N166" s="2">
        <v>287424.34999999998</v>
      </c>
      <c r="O166" s="2">
        <v>24008.32</v>
      </c>
      <c r="P166" s="2">
        <v>15890.15</v>
      </c>
      <c r="Q166" s="2">
        <f t="shared" si="5"/>
        <v>11160922.349999998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3622431.24</v>
      </c>
      <c r="E167" s="2"/>
      <c r="F167" s="2">
        <v>430990.59</v>
      </c>
      <c r="G167" s="2">
        <v>2657043.6800000002</v>
      </c>
      <c r="H167" s="2">
        <v>2280182</v>
      </c>
      <c r="I167" s="2"/>
      <c r="J167" s="2">
        <v>5817.58</v>
      </c>
      <c r="K167" s="2"/>
      <c r="L167" s="2">
        <v>2107.66</v>
      </c>
      <c r="M167" s="2">
        <v>-6836</v>
      </c>
      <c r="N167" s="2">
        <v>263549.43</v>
      </c>
      <c r="O167" s="2">
        <v>21623.75</v>
      </c>
      <c r="P167" s="2">
        <v>11721.93</v>
      </c>
      <c r="Q167" s="2">
        <f t="shared" si="5"/>
        <v>9288631.8599999994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3196004.19</v>
      </c>
      <c r="E168" s="2"/>
      <c r="F168" s="2">
        <v>487075.15</v>
      </c>
      <c r="G168" s="2">
        <v>1900454.89</v>
      </c>
      <c r="H168" s="2">
        <v>2218273</v>
      </c>
      <c r="I168" s="2"/>
      <c r="J168" s="2">
        <v>5836.11</v>
      </c>
      <c r="K168" s="2"/>
      <c r="L168" s="2">
        <v>4979.45</v>
      </c>
      <c r="M168" s="2">
        <v>-7111</v>
      </c>
      <c r="N168" s="2">
        <v>201240.08</v>
      </c>
      <c r="O168" s="2">
        <v>53377.61</v>
      </c>
      <c r="P168" s="2">
        <v>14681.94</v>
      </c>
      <c r="Q168" s="2">
        <f t="shared" si="5"/>
        <v>8074811.4200000009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3479750.86</v>
      </c>
      <c r="E169" s="2"/>
      <c r="F169" s="2">
        <v>515285.08</v>
      </c>
      <c r="G169" s="2">
        <v>1231313.9199999999</v>
      </c>
      <c r="H169" s="2">
        <v>2973257</v>
      </c>
      <c r="I169" s="2"/>
      <c r="J169" s="2">
        <v>5712.68</v>
      </c>
      <c r="K169" s="2"/>
      <c r="L169" s="2">
        <v>4503.3900000000003</v>
      </c>
      <c r="M169" s="2">
        <v>-6766</v>
      </c>
      <c r="N169" s="2">
        <v>143447.76999999999</v>
      </c>
      <c r="O169" s="2">
        <v>29705.53</v>
      </c>
      <c r="P169" s="2">
        <v>16939</v>
      </c>
      <c r="Q169" s="2">
        <f t="shared" si="5"/>
        <v>8393149.2299999986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3203003</v>
      </c>
      <c r="E170" s="2"/>
      <c r="F170" s="2">
        <v>534985</v>
      </c>
      <c r="G170" s="2">
        <v>1507623</v>
      </c>
      <c r="H170" s="2">
        <v>2973590</v>
      </c>
      <c r="I170" s="2"/>
      <c r="J170" s="2">
        <v>4564</v>
      </c>
      <c r="K170" s="2"/>
      <c r="L170" s="2">
        <v>6002</v>
      </c>
      <c r="M170" s="2">
        <v>-3320</v>
      </c>
      <c r="N170" s="2">
        <v>152850</v>
      </c>
      <c r="O170" s="2">
        <v>15993</v>
      </c>
      <c r="P170" s="2">
        <v>15116</v>
      </c>
      <c r="Q170" s="2">
        <f t="shared" si="5"/>
        <v>8410406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2218520</v>
      </c>
      <c r="E171" s="2"/>
      <c r="F171" s="2">
        <v>382707</v>
      </c>
      <c r="G171" s="2">
        <v>1144230</v>
      </c>
      <c r="H171" s="2">
        <v>2682794</v>
      </c>
      <c r="I171" s="2"/>
      <c r="J171" s="2">
        <v>3961</v>
      </c>
      <c r="K171" s="2"/>
      <c r="L171" s="2">
        <v>5089</v>
      </c>
      <c r="M171" s="2">
        <v>-5765</v>
      </c>
      <c r="N171" s="2">
        <v>213116</v>
      </c>
      <c r="O171" s="2">
        <v>34778</v>
      </c>
      <c r="P171" s="2">
        <v>13531</v>
      </c>
      <c r="Q171" s="2">
        <f t="shared" si="5"/>
        <v>6692961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2803622</v>
      </c>
      <c r="E172" s="2"/>
      <c r="F172" s="2">
        <v>604554</v>
      </c>
      <c r="G172" s="2">
        <v>1216897</v>
      </c>
      <c r="H172" s="2">
        <v>2967724</v>
      </c>
      <c r="I172" s="2"/>
      <c r="J172" s="2">
        <v>4379</v>
      </c>
      <c r="K172" s="2"/>
      <c r="L172" s="2">
        <v>3170</v>
      </c>
      <c r="M172" s="2">
        <v>-2277</v>
      </c>
      <c r="N172" s="2">
        <v>287200</v>
      </c>
      <c r="O172" s="2">
        <v>31219</v>
      </c>
      <c r="P172" s="2">
        <v>16046</v>
      </c>
      <c r="Q172" s="2">
        <f t="shared" si="5"/>
        <v>7932534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2512465</v>
      </c>
      <c r="E173" s="2"/>
      <c r="F173" s="2">
        <v>567945</v>
      </c>
      <c r="G173" s="2">
        <v>1787274</v>
      </c>
      <c r="H173" s="2">
        <v>2006657</v>
      </c>
      <c r="I173" s="2"/>
      <c r="J173" s="2">
        <v>4365</v>
      </c>
      <c r="K173" s="2"/>
      <c r="L173" s="2">
        <v>5926</v>
      </c>
      <c r="M173" s="2">
        <v>483</v>
      </c>
      <c r="N173" s="2">
        <v>350940</v>
      </c>
      <c r="O173" s="2">
        <v>53186</v>
      </c>
      <c r="P173" s="2">
        <v>9838</v>
      </c>
      <c r="Q173" s="2">
        <f t="shared" si="5"/>
        <v>7299079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3202725</v>
      </c>
      <c r="E174" s="2"/>
      <c r="F174" s="2">
        <v>564134</v>
      </c>
      <c r="G174" s="2">
        <v>1775112</v>
      </c>
      <c r="H174" s="2">
        <v>2764144</v>
      </c>
      <c r="I174" s="2"/>
      <c r="J174" s="2">
        <v>4506</v>
      </c>
      <c r="K174" s="2"/>
      <c r="L174" s="2">
        <v>3678</v>
      </c>
      <c r="M174" s="2">
        <v>6775</v>
      </c>
      <c r="N174" s="2">
        <v>361792</v>
      </c>
      <c r="O174" s="2">
        <v>44474</v>
      </c>
      <c r="P174" s="2">
        <v>14001</v>
      </c>
      <c r="Q174" s="2">
        <f t="shared" si="5"/>
        <v>8741341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3327170</v>
      </c>
      <c r="E175" s="2"/>
      <c r="F175" s="2">
        <v>602901</v>
      </c>
      <c r="G175" s="2">
        <v>4131117</v>
      </c>
      <c r="H175" s="2">
        <v>2849011</v>
      </c>
      <c r="I175" s="2"/>
      <c r="J175" s="2">
        <v>4512</v>
      </c>
      <c r="K175" s="2"/>
      <c r="L175" s="2">
        <v>4254</v>
      </c>
      <c r="M175" s="2">
        <v>20930</v>
      </c>
      <c r="N175" s="2">
        <v>359569</v>
      </c>
      <c r="O175" s="2">
        <v>34242</v>
      </c>
      <c r="P175" s="2">
        <v>15595</v>
      </c>
      <c r="Q175" s="2">
        <f t="shared" si="5"/>
        <v>11349301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3739512</v>
      </c>
      <c r="E176" s="2"/>
      <c r="F176" s="2">
        <v>712136</v>
      </c>
      <c r="G176" s="2">
        <v>4638441</v>
      </c>
      <c r="H176" s="2">
        <v>2944546</v>
      </c>
      <c r="I176" s="2"/>
      <c r="J176" s="2">
        <v>4995</v>
      </c>
      <c r="K176" s="2"/>
      <c r="L176" s="2">
        <v>856</v>
      </c>
      <c r="M176" s="2">
        <v>25211</v>
      </c>
      <c r="N176" s="2">
        <v>344952</v>
      </c>
      <c r="O176" s="2">
        <v>32019</v>
      </c>
      <c r="P176" s="2">
        <v>16362</v>
      </c>
      <c r="Q176" s="2">
        <f t="shared" si="5"/>
        <v>12459030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3481951</v>
      </c>
      <c r="E177" s="2"/>
      <c r="F177" s="2">
        <v>616722</v>
      </c>
      <c r="G177" s="2">
        <v>5175943</v>
      </c>
      <c r="H177" s="2">
        <v>2928742</v>
      </c>
      <c r="I177" s="2"/>
      <c r="J177" s="2">
        <v>3779</v>
      </c>
      <c r="K177" s="2"/>
      <c r="L177" s="2">
        <v>3011</v>
      </c>
      <c r="M177" s="2">
        <v>23466</v>
      </c>
      <c r="N177" s="2">
        <v>369551</v>
      </c>
      <c r="O177" s="2">
        <v>29377</v>
      </c>
      <c r="P177" s="2">
        <v>15740</v>
      </c>
      <c r="Q177" s="2">
        <f t="shared" si="5"/>
        <v>12648282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3271675</v>
      </c>
      <c r="E178" s="2"/>
      <c r="F178" s="2">
        <v>558395</v>
      </c>
      <c r="G178" s="2">
        <v>4221042</v>
      </c>
      <c r="H178" s="2">
        <v>2840235</v>
      </c>
      <c r="I178" s="2"/>
      <c r="J178" s="2">
        <v>3496</v>
      </c>
      <c r="K178" s="2"/>
      <c r="L178" s="2">
        <v>5896</v>
      </c>
      <c r="M178" s="2">
        <v>6422</v>
      </c>
      <c r="N178" s="2">
        <v>299610</v>
      </c>
      <c r="O178" s="2">
        <v>31007</v>
      </c>
      <c r="P178" s="2">
        <v>15062</v>
      </c>
      <c r="Q178" s="2">
        <f t="shared" si="5"/>
        <v>11252840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3133140</v>
      </c>
      <c r="E179" s="2"/>
      <c r="F179" s="2">
        <v>439866</v>
      </c>
      <c r="G179" s="2">
        <v>3358659</v>
      </c>
      <c r="H179" s="2">
        <v>2244863</v>
      </c>
      <c r="I179" s="2"/>
      <c r="J179" s="2">
        <v>3630</v>
      </c>
      <c r="K179" s="2"/>
      <c r="L179" s="2">
        <v>3232</v>
      </c>
      <c r="M179" s="2">
        <v>5343</v>
      </c>
      <c r="N179" s="2">
        <v>266814</v>
      </c>
      <c r="O179" s="2">
        <v>34894</v>
      </c>
      <c r="P179" s="2">
        <v>13232</v>
      </c>
      <c r="Q179" s="2">
        <f t="shared" si="5"/>
        <v>9503673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2521600</v>
      </c>
      <c r="E180" s="2"/>
      <c r="F180" s="2">
        <v>419329</v>
      </c>
      <c r="G180" s="2">
        <v>2355352</v>
      </c>
      <c r="H180" s="2">
        <v>2337318</v>
      </c>
      <c r="I180" s="2"/>
      <c r="J180" s="2">
        <v>3656</v>
      </c>
      <c r="K180" s="2"/>
      <c r="L180" s="2">
        <v>3688</v>
      </c>
      <c r="M180" s="2">
        <v>-2269</v>
      </c>
      <c r="N180" s="2">
        <v>246125</v>
      </c>
      <c r="O180" s="2">
        <v>55788</v>
      </c>
      <c r="P180" s="2">
        <v>16362</v>
      </c>
      <c r="Q180" s="2">
        <f t="shared" si="5"/>
        <v>7956949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2751786</v>
      </c>
      <c r="E181" s="2"/>
      <c r="F181" s="2">
        <v>532047</v>
      </c>
      <c r="G181" s="2">
        <v>2345413</v>
      </c>
      <c r="H181" s="2">
        <v>2985971</v>
      </c>
      <c r="I181" s="2"/>
      <c r="J181" s="2">
        <v>3801</v>
      </c>
      <c r="K181" s="2"/>
      <c r="L181" s="2">
        <v>3316</v>
      </c>
      <c r="M181" s="2">
        <v>-1929</v>
      </c>
      <c r="N181" s="2">
        <v>204088</v>
      </c>
      <c r="O181" s="2">
        <v>55060</v>
      </c>
      <c r="P181" s="2">
        <v>16100</v>
      </c>
      <c r="Q181" s="2">
        <f t="shared" si="5"/>
        <v>8895653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2664710</v>
      </c>
      <c r="E182" s="2"/>
      <c r="F182" s="2">
        <v>617293</v>
      </c>
      <c r="G182" s="2">
        <v>2037208</v>
      </c>
      <c r="H182" s="2">
        <v>3002325</v>
      </c>
      <c r="I182" s="2"/>
      <c r="J182" s="2">
        <v>3720</v>
      </c>
      <c r="K182" s="2"/>
      <c r="L182" s="2">
        <v>2536</v>
      </c>
      <c r="M182" s="2">
        <v>-688</v>
      </c>
      <c r="N182" s="2">
        <v>206059</v>
      </c>
      <c r="O182" s="2">
        <v>42394</v>
      </c>
      <c r="P182" s="2">
        <v>17123</v>
      </c>
      <c r="Q182" s="2">
        <f t="shared" si="5"/>
        <v>8592680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1907565</v>
      </c>
      <c r="E183" s="2"/>
      <c r="F183" s="2">
        <v>588163</v>
      </c>
      <c r="G183" s="2">
        <v>1709515</v>
      </c>
      <c r="H183" s="2">
        <v>2793423</v>
      </c>
      <c r="I183" s="2"/>
      <c r="J183" s="2">
        <v>3248</v>
      </c>
      <c r="K183" s="2"/>
      <c r="L183" s="2">
        <v>1985</v>
      </c>
      <c r="M183" s="2">
        <v>-1529</v>
      </c>
      <c r="N183" s="2">
        <v>267217</v>
      </c>
      <c r="O183" s="2">
        <v>37996</v>
      </c>
      <c r="P183" s="2">
        <v>12723</v>
      </c>
      <c r="Q183" s="2">
        <f t="shared" si="5"/>
        <v>7320306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1614045</v>
      </c>
      <c r="E184" s="2"/>
      <c r="F184" s="2">
        <v>664374</v>
      </c>
      <c r="G184" s="2">
        <v>1855590</v>
      </c>
      <c r="H184" s="2">
        <v>3007729</v>
      </c>
      <c r="I184" s="2"/>
      <c r="J184" s="2">
        <v>3402</v>
      </c>
      <c r="K184" s="2"/>
      <c r="L184" s="2">
        <v>8516</v>
      </c>
      <c r="M184" s="2">
        <v>-2251</v>
      </c>
      <c r="N184" s="2">
        <v>310124</v>
      </c>
      <c r="O184" s="2">
        <v>55888</v>
      </c>
      <c r="P184" s="2">
        <v>6040</v>
      </c>
      <c r="Q184" s="2">
        <f t="shared" si="5"/>
        <v>7523457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1676080</v>
      </c>
      <c r="E185" s="2"/>
      <c r="F185" s="2">
        <v>626987</v>
      </c>
      <c r="G185" s="2">
        <v>2483846</v>
      </c>
      <c r="H185" s="2">
        <v>2159340</v>
      </c>
      <c r="I185" s="2"/>
      <c r="J185" s="2">
        <v>3509</v>
      </c>
      <c r="K185" s="2"/>
      <c r="L185" s="2">
        <v>10046</v>
      </c>
      <c r="M185" s="2">
        <v>3613</v>
      </c>
      <c r="N185" s="2">
        <v>334205</v>
      </c>
      <c r="O185" s="2">
        <v>49669</v>
      </c>
      <c r="P185" s="2">
        <v>15899</v>
      </c>
      <c r="Q185" s="2">
        <f t="shared" si="5"/>
        <v>7363194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2202268</v>
      </c>
      <c r="E186" s="2"/>
      <c r="F186" s="2">
        <v>593774</v>
      </c>
      <c r="G186" s="2">
        <v>2725002</v>
      </c>
      <c r="H186" s="2">
        <v>2393507</v>
      </c>
      <c r="I186" s="2"/>
      <c r="J186" s="2">
        <v>3755</v>
      </c>
      <c r="K186" s="2"/>
      <c r="L186" s="2">
        <v>3963</v>
      </c>
      <c r="M186" s="2">
        <v>6555</v>
      </c>
      <c r="N186" s="2">
        <v>405711</v>
      </c>
      <c r="O186" s="2">
        <v>55038</v>
      </c>
      <c r="P186" s="2">
        <v>16350</v>
      </c>
      <c r="Q186" s="2">
        <f t="shared" si="5"/>
        <v>8405923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2716916</v>
      </c>
      <c r="E187" s="2"/>
      <c r="F187" s="2">
        <v>640259</v>
      </c>
      <c r="G187" s="2">
        <v>4155356</v>
      </c>
      <c r="H187" s="2">
        <v>2839398</v>
      </c>
      <c r="I187" s="2"/>
      <c r="J187" s="2">
        <v>3676</v>
      </c>
      <c r="K187" s="2"/>
      <c r="L187" s="2">
        <v>3062</v>
      </c>
      <c r="M187" s="2">
        <v>26464</v>
      </c>
      <c r="N187" s="2">
        <v>392869</v>
      </c>
      <c r="O187" s="2">
        <v>45925</v>
      </c>
      <c r="P187" s="2">
        <v>14140</v>
      </c>
      <c r="Q187" s="2">
        <f t="shared" si="5"/>
        <v>10838065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3169307</v>
      </c>
      <c r="E188" s="2"/>
      <c r="F188" s="2">
        <v>710926</v>
      </c>
      <c r="G188" s="2">
        <v>4892257</v>
      </c>
      <c r="H188" s="2">
        <v>2896109</v>
      </c>
      <c r="I188" s="2"/>
      <c r="J188" s="2">
        <v>3805</v>
      </c>
      <c r="K188" s="2"/>
      <c r="L188" s="2">
        <v>3857</v>
      </c>
      <c r="M188" s="2">
        <v>24021</v>
      </c>
      <c r="N188" s="2">
        <v>412466</v>
      </c>
      <c r="O188" s="2">
        <v>46485</v>
      </c>
      <c r="P188" s="2">
        <v>17028</v>
      </c>
      <c r="Q188" s="2">
        <f t="shared" si="5"/>
        <v>12176261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3277893</v>
      </c>
      <c r="E189" s="2"/>
      <c r="F189" s="2">
        <v>648840</v>
      </c>
      <c r="G189" s="2">
        <v>4850611</v>
      </c>
      <c r="H189" s="2">
        <v>2938674</v>
      </c>
      <c r="I189" s="2"/>
      <c r="J189" s="2">
        <v>3735</v>
      </c>
      <c r="K189" s="2"/>
      <c r="L189" s="2">
        <v>1893</v>
      </c>
      <c r="M189" s="2">
        <v>16140</v>
      </c>
      <c r="N189" s="2">
        <v>341478</v>
      </c>
      <c r="O189" s="2">
        <v>21451</v>
      </c>
      <c r="P189" s="2">
        <v>15798</v>
      </c>
      <c r="Q189" s="2">
        <f t="shared" si="5"/>
        <v>12116513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2992128</v>
      </c>
      <c r="E190" s="2"/>
      <c r="F190" s="2">
        <v>562561</v>
      </c>
      <c r="G190" s="2">
        <v>3928054</v>
      </c>
      <c r="H190" s="2">
        <v>2507329</v>
      </c>
      <c r="I190" s="2"/>
      <c r="J190" s="2">
        <v>3516</v>
      </c>
      <c r="K190" s="2"/>
      <c r="L190" s="2">
        <v>3761</v>
      </c>
      <c r="M190" s="2">
        <v>5834</v>
      </c>
      <c r="N190" s="2">
        <v>314117</v>
      </c>
      <c r="O190" s="2">
        <v>43834</v>
      </c>
      <c r="P190" s="2">
        <v>15601</v>
      </c>
      <c r="Q190" s="2">
        <f t="shared" si="5"/>
        <v>10376735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2946639</v>
      </c>
      <c r="E191" s="2"/>
      <c r="F191" s="2">
        <v>444010</v>
      </c>
      <c r="G191" s="2">
        <v>2749642</v>
      </c>
      <c r="H191" s="2">
        <v>2196021</v>
      </c>
      <c r="I191" s="2"/>
      <c r="J191" s="2">
        <v>3506</v>
      </c>
      <c r="K191" s="2"/>
      <c r="L191" s="2">
        <v>3879</v>
      </c>
      <c r="M191" s="2">
        <v>-2234</v>
      </c>
      <c r="N191" s="2">
        <v>301149</v>
      </c>
      <c r="O191" s="2">
        <v>51299</v>
      </c>
      <c r="P191" s="2">
        <v>13639</v>
      </c>
      <c r="Q191" s="2">
        <f t="shared" si="5"/>
        <v>8707550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2179898</v>
      </c>
      <c r="E192" s="2"/>
      <c r="F192" s="2">
        <v>467449</v>
      </c>
      <c r="G192" s="2">
        <v>1583051</v>
      </c>
      <c r="H192" s="2">
        <v>2660578</v>
      </c>
      <c r="I192" s="2"/>
      <c r="J192" s="2">
        <v>3455</v>
      </c>
      <c r="K192" s="2"/>
      <c r="L192" s="2">
        <v>5133</v>
      </c>
      <c r="M192" s="2">
        <v>-7708</v>
      </c>
      <c r="N192" s="2">
        <v>243036</v>
      </c>
      <c r="O192" s="2">
        <v>44214</v>
      </c>
      <c r="P192" s="2">
        <v>15716</v>
      </c>
      <c r="Q192" s="2">
        <f t="shared" si="5"/>
        <v>7194822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3055944</v>
      </c>
      <c r="E193" s="2"/>
      <c r="F193" s="2">
        <v>592975</v>
      </c>
      <c r="G193" s="2">
        <v>1234998</v>
      </c>
      <c r="H193" s="2">
        <v>2983044</v>
      </c>
      <c r="I193" s="2"/>
      <c r="J193" s="2">
        <v>3886</v>
      </c>
      <c r="K193" s="2"/>
      <c r="L193" s="2">
        <v>3305</v>
      </c>
      <c r="M193" s="2">
        <v>-9587</v>
      </c>
      <c r="N193" s="2">
        <v>224496</v>
      </c>
      <c r="O193" s="2">
        <v>48907</v>
      </c>
      <c r="P193" s="2">
        <v>16078</v>
      </c>
      <c r="Q193" s="2">
        <f t="shared" si="5"/>
        <v>8154046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2878713</v>
      </c>
      <c r="E194" s="2"/>
      <c r="F194" s="2">
        <v>622478</v>
      </c>
      <c r="G194" s="2">
        <v>1222888</v>
      </c>
      <c r="H194" s="2">
        <v>2980017</v>
      </c>
      <c r="I194" s="2">
        <v>-42</v>
      </c>
      <c r="J194" s="2">
        <v>3372</v>
      </c>
      <c r="K194" s="2"/>
      <c r="L194" s="2">
        <v>6848</v>
      </c>
      <c r="M194" s="2">
        <v>-18915</v>
      </c>
      <c r="N194" s="2">
        <v>210462</v>
      </c>
      <c r="O194" s="2">
        <v>57154</v>
      </c>
      <c r="P194" s="2">
        <v>15454</v>
      </c>
      <c r="Q194" s="2">
        <f t="shared" si="5"/>
        <v>7978429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2445650</v>
      </c>
      <c r="E195" s="2"/>
      <c r="F195" s="2">
        <v>550726</v>
      </c>
      <c r="G195" s="2">
        <v>670303</v>
      </c>
      <c r="H195" s="2">
        <v>2683743</v>
      </c>
      <c r="I195" s="2">
        <v>-40</v>
      </c>
      <c r="J195" s="2">
        <v>2933</v>
      </c>
      <c r="K195" s="2"/>
      <c r="L195" s="2">
        <v>6066</v>
      </c>
      <c r="M195" s="2">
        <v>-7461</v>
      </c>
      <c r="N195" s="2">
        <v>250024</v>
      </c>
      <c r="O195" s="2">
        <v>50860</v>
      </c>
      <c r="P195" s="2">
        <v>16165</v>
      </c>
      <c r="Q195" s="2">
        <f t="shared" ref="Q195:Q229" si="7">SUM(D195:P195)</f>
        <v>6668969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2111563</v>
      </c>
      <c r="E196" s="2"/>
      <c r="F196" s="2">
        <v>669495</v>
      </c>
      <c r="G196" s="2">
        <v>887243</v>
      </c>
      <c r="H196" s="2">
        <v>2969041</v>
      </c>
      <c r="I196" s="2">
        <v>-47</v>
      </c>
      <c r="J196" s="2">
        <v>3107</v>
      </c>
      <c r="K196" s="2"/>
      <c r="L196" s="2">
        <v>2371</v>
      </c>
      <c r="M196" s="2">
        <v>-7033</v>
      </c>
      <c r="N196" s="2">
        <v>436848</v>
      </c>
      <c r="O196" s="2">
        <v>61655</v>
      </c>
      <c r="P196" s="2">
        <v>17054</v>
      </c>
      <c r="Q196" s="2">
        <f t="shared" si="7"/>
        <v>7151297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1828397</v>
      </c>
      <c r="E197" s="2"/>
      <c r="F197" s="2">
        <v>621078</v>
      </c>
      <c r="G197" s="2">
        <v>1887966</v>
      </c>
      <c r="H197" s="2">
        <v>2122133</v>
      </c>
      <c r="I197" s="2">
        <v>-42</v>
      </c>
      <c r="J197" s="2">
        <v>2988</v>
      </c>
      <c r="K197" s="2"/>
      <c r="L197" s="2">
        <v>4338</v>
      </c>
      <c r="M197" s="2">
        <v>-7705</v>
      </c>
      <c r="N197" s="2">
        <v>472478</v>
      </c>
      <c r="O197" s="2">
        <v>62740</v>
      </c>
      <c r="P197" s="2">
        <v>12818</v>
      </c>
      <c r="Q197" s="2">
        <f t="shared" si="7"/>
        <v>7007189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2249523</v>
      </c>
      <c r="E198" s="2"/>
      <c r="F198" s="2">
        <v>634692</v>
      </c>
      <c r="G198" s="2">
        <v>2539499</v>
      </c>
      <c r="H198" s="2">
        <v>2350826</v>
      </c>
      <c r="I198" s="2">
        <v>-46</v>
      </c>
      <c r="J198" s="2">
        <v>3129</v>
      </c>
      <c r="K198" s="2"/>
      <c r="L198" s="2">
        <v>3723</v>
      </c>
      <c r="M198" s="2">
        <v>-4513</v>
      </c>
      <c r="N198" s="2">
        <v>522100</v>
      </c>
      <c r="O198" s="2">
        <v>61338</v>
      </c>
      <c r="P198" s="2">
        <v>15474</v>
      </c>
      <c r="Q198" s="2">
        <f t="shared" si="7"/>
        <v>8375745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2606982</v>
      </c>
      <c r="E199" s="2"/>
      <c r="F199" s="2">
        <v>640276</v>
      </c>
      <c r="G199" s="2">
        <v>3657115</v>
      </c>
      <c r="H199" s="2">
        <v>2813333</v>
      </c>
      <c r="I199" s="2">
        <v>-47</v>
      </c>
      <c r="J199" s="2">
        <v>3046</v>
      </c>
      <c r="K199" s="2"/>
      <c r="L199" s="2">
        <v>6177</v>
      </c>
      <c r="M199" s="2">
        <v>3634</v>
      </c>
      <c r="N199" s="2">
        <v>579061</v>
      </c>
      <c r="O199" s="2">
        <v>45072</v>
      </c>
      <c r="P199" s="2">
        <v>19133</v>
      </c>
      <c r="Q199" s="2">
        <f t="shared" si="7"/>
        <v>10373782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3320571</v>
      </c>
      <c r="E200" s="2"/>
      <c r="F200" s="2">
        <v>667809</v>
      </c>
      <c r="G200" s="2">
        <v>4522973</v>
      </c>
      <c r="H200" s="2">
        <v>2853442</v>
      </c>
      <c r="I200" s="2">
        <v>-48</v>
      </c>
      <c r="J200" s="2">
        <v>3194</v>
      </c>
      <c r="K200" s="2"/>
      <c r="L200" s="2">
        <v>5762</v>
      </c>
      <c r="M200" s="2">
        <v>17200</v>
      </c>
      <c r="N200" s="2">
        <v>419197</v>
      </c>
      <c r="O200" s="2">
        <v>41541</v>
      </c>
      <c r="P200" s="2">
        <v>21276</v>
      </c>
      <c r="Q200" s="2">
        <f t="shared" si="7"/>
        <v>11872917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3156266</v>
      </c>
      <c r="E201" s="2"/>
      <c r="F201" s="2">
        <v>621985</v>
      </c>
      <c r="G201" s="2">
        <v>4170964</v>
      </c>
      <c r="H201" s="2">
        <v>2934537</v>
      </c>
      <c r="I201" s="2">
        <v>-44</v>
      </c>
      <c r="J201" s="2">
        <v>3221</v>
      </c>
      <c r="K201" s="2"/>
      <c r="L201" s="2">
        <v>2618</v>
      </c>
      <c r="M201" s="2">
        <v>15577</v>
      </c>
      <c r="N201" s="2">
        <v>460653</v>
      </c>
      <c r="O201" s="2">
        <v>43045</v>
      </c>
      <c r="P201" s="2">
        <v>20376</v>
      </c>
      <c r="Q201" s="2">
        <f t="shared" si="7"/>
        <v>11429198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2896565</v>
      </c>
      <c r="E202" s="2"/>
      <c r="F202" s="2">
        <v>511539</v>
      </c>
      <c r="G202" s="2">
        <v>3352394</v>
      </c>
      <c r="H202" s="2">
        <v>2852833</v>
      </c>
      <c r="I202" s="2">
        <v>-45</v>
      </c>
      <c r="J202" s="2">
        <v>2967</v>
      </c>
      <c r="K202" s="2"/>
      <c r="L202" s="2">
        <v>2771</v>
      </c>
      <c r="M202" s="2">
        <v>5086</v>
      </c>
      <c r="N202" s="2">
        <v>458741</v>
      </c>
      <c r="O202" s="2">
        <v>39130</v>
      </c>
      <c r="P202" s="2">
        <v>15545</v>
      </c>
      <c r="Q202" s="2">
        <f t="shared" si="7"/>
        <v>10137526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2683510</v>
      </c>
      <c r="E203" s="2"/>
      <c r="F203" s="2">
        <v>455947</v>
      </c>
      <c r="G203" s="2">
        <v>2880420</v>
      </c>
      <c r="H203" s="2">
        <v>2162542</v>
      </c>
      <c r="I203" s="2">
        <v>-45</v>
      </c>
      <c r="J203" s="2">
        <v>3033</v>
      </c>
      <c r="K203" s="2"/>
      <c r="L203" s="2">
        <v>4983</v>
      </c>
      <c r="M203" s="2">
        <v>-8595</v>
      </c>
      <c r="N203" s="2">
        <v>425851</v>
      </c>
      <c r="O203" s="2">
        <v>47140</v>
      </c>
      <c r="P203" s="2">
        <v>15966</v>
      </c>
      <c r="Q203" s="2">
        <f t="shared" si="7"/>
        <v>8670752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2750834</v>
      </c>
      <c r="E204" s="2"/>
      <c r="F204" s="2">
        <v>487131</v>
      </c>
      <c r="G204" s="2">
        <v>1678588</v>
      </c>
      <c r="H204" s="2">
        <v>2633429</v>
      </c>
      <c r="I204" s="2">
        <v>-1</v>
      </c>
      <c r="J204" s="2">
        <v>3083</v>
      </c>
      <c r="K204" s="2"/>
      <c r="L204" s="2">
        <v>4984</v>
      </c>
      <c r="M204" s="2">
        <v>-16147</v>
      </c>
      <c r="N204" s="2">
        <v>258568</v>
      </c>
      <c r="O204" s="2">
        <v>43343</v>
      </c>
      <c r="P204" s="2">
        <v>15611</v>
      </c>
      <c r="Q204" s="2">
        <f t="shared" si="7"/>
        <v>7859423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2467565</v>
      </c>
      <c r="E205" s="2"/>
      <c r="F205" s="2">
        <v>488900</v>
      </c>
      <c r="G205" s="2">
        <v>2080074</v>
      </c>
      <c r="H205" s="2">
        <v>2984262</v>
      </c>
      <c r="I205" s="2">
        <v>-42</v>
      </c>
      <c r="J205" s="2">
        <v>3123</v>
      </c>
      <c r="K205" s="2"/>
      <c r="L205" s="2">
        <v>5911</v>
      </c>
      <c r="M205" s="2">
        <v>-16958</v>
      </c>
      <c r="N205" s="2">
        <v>243117</v>
      </c>
      <c r="O205" s="2">
        <v>35453</v>
      </c>
      <c r="P205" s="2">
        <v>15961</v>
      </c>
      <c r="Q205" s="2">
        <f t="shared" si="7"/>
        <v>8307366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2770023</v>
      </c>
      <c r="E206" s="2"/>
      <c r="F206" s="2">
        <v>563183</v>
      </c>
      <c r="G206" s="2">
        <v>1554782</v>
      </c>
      <c r="H206" s="2">
        <v>2984031</v>
      </c>
      <c r="I206" s="2">
        <v>-41</v>
      </c>
      <c r="J206" s="2">
        <v>3228</v>
      </c>
      <c r="K206" s="2"/>
      <c r="L206" s="2">
        <v>5320</v>
      </c>
      <c r="M206" s="2">
        <v>-17017</v>
      </c>
      <c r="N206" s="2">
        <v>282164</v>
      </c>
      <c r="O206" s="2">
        <v>48668</v>
      </c>
      <c r="P206" s="2">
        <v>13962</v>
      </c>
      <c r="Q206" s="2">
        <f t="shared" si="7"/>
        <v>8208303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2368005</v>
      </c>
      <c r="E207" s="2"/>
      <c r="F207" s="2">
        <v>582963</v>
      </c>
      <c r="G207" s="2">
        <v>1429764</v>
      </c>
      <c r="H207" s="2">
        <v>2556051</v>
      </c>
      <c r="I207" s="2">
        <v>-36</v>
      </c>
      <c r="J207" s="2">
        <v>3071</v>
      </c>
      <c r="K207" s="2"/>
      <c r="L207" s="2">
        <v>5435</v>
      </c>
      <c r="M207" s="2">
        <v>-14068</v>
      </c>
      <c r="N207" s="2">
        <v>321681</v>
      </c>
      <c r="O207" s="2">
        <v>46847</v>
      </c>
      <c r="P207" s="2">
        <v>12428</v>
      </c>
      <c r="Q207" s="2">
        <f t="shared" si="7"/>
        <v>7312141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2327436</v>
      </c>
      <c r="E208" s="2"/>
      <c r="F208" s="2">
        <v>677122</v>
      </c>
      <c r="G208" s="2">
        <v>1500225</v>
      </c>
      <c r="H208" s="2">
        <v>2977426</v>
      </c>
      <c r="I208" s="2">
        <v>-40</v>
      </c>
      <c r="J208" s="2">
        <v>3262</v>
      </c>
      <c r="K208" s="2"/>
      <c r="L208" s="2">
        <v>3835</v>
      </c>
      <c r="M208" s="2">
        <v>-11263</v>
      </c>
      <c r="N208" s="2">
        <v>405186</v>
      </c>
      <c r="O208" s="2">
        <v>60301</v>
      </c>
      <c r="P208" s="2">
        <v>12716</v>
      </c>
      <c r="Q208" s="2">
        <f t="shared" si="7"/>
        <v>7956206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1873388</v>
      </c>
      <c r="E209" s="2"/>
      <c r="F209" s="2">
        <v>628274</v>
      </c>
      <c r="G209" s="2">
        <v>2243788</v>
      </c>
      <c r="H209" s="2">
        <v>1962606</v>
      </c>
      <c r="I209" s="2">
        <v>-44</v>
      </c>
      <c r="J209" s="2">
        <v>3094</v>
      </c>
      <c r="K209" s="2"/>
      <c r="L209" s="2">
        <v>5319</v>
      </c>
      <c r="M209" s="2">
        <v>1314</v>
      </c>
      <c r="N209" s="2">
        <v>484141</v>
      </c>
      <c r="O209" s="2">
        <v>63518</v>
      </c>
      <c r="P209" s="2">
        <v>9668</v>
      </c>
      <c r="Q209" s="2">
        <f t="shared" si="7"/>
        <v>7275066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2141497</v>
      </c>
      <c r="E210" s="2"/>
      <c r="F210" s="2">
        <v>636330</v>
      </c>
      <c r="G210" s="2">
        <v>2655696</v>
      </c>
      <c r="H210" s="2">
        <v>2630253</v>
      </c>
      <c r="I210" s="2">
        <v>-224</v>
      </c>
      <c r="J210" s="2">
        <v>3107</v>
      </c>
      <c r="K210" s="2"/>
      <c r="L210" s="2">
        <v>4365</v>
      </c>
      <c r="M210" s="2">
        <v>10076</v>
      </c>
      <c r="N210" s="2">
        <v>582323</v>
      </c>
      <c r="O210" s="2">
        <v>63703</v>
      </c>
      <c r="P210" s="2">
        <v>11984</v>
      </c>
      <c r="Q210" s="2">
        <f t="shared" si="7"/>
        <v>8739110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2528748</v>
      </c>
      <c r="E211" s="2"/>
      <c r="F211" s="2">
        <v>648568</v>
      </c>
      <c r="G211" s="2">
        <v>3588128</v>
      </c>
      <c r="H211" s="2">
        <v>2750299</v>
      </c>
      <c r="I211" s="2">
        <v>-224</v>
      </c>
      <c r="J211" s="2">
        <v>3200</v>
      </c>
      <c r="K211" s="2"/>
      <c r="L211" s="2">
        <v>3857</v>
      </c>
      <c r="M211" s="2">
        <v>26013</v>
      </c>
      <c r="N211" s="2">
        <v>592349</v>
      </c>
      <c r="O211" s="2">
        <v>57974</v>
      </c>
      <c r="P211" s="2">
        <v>12751</v>
      </c>
      <c r="Q211" s="2">
        <f t="shared" si="7"/>
        <v>10211663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3284344</v>
      </c>
      <c r="E212" s="2"/>
      <c r="F212" s="2">
        <v>639400</v>
      </c>
      <c r="G212" s="2">
        <v>4868778</v>
      </c>
      <c r="H212" s="2">
        <v>2730309</v>
      </c>
      <c r="I212" s="2">
        <v>-242</v>
      </c>
      <c r="J212" s="2">
        <v>3279</v>
      </c>
      <c r="K212" s="2"/>
      <c r="L212" s="2">
        <v>3122</v>
      </c>
      <c r="M212" s="2">
        <v>24935</v>
      </c>
      <c r="N212" s="2">
        <v>532569</v>
      </c>
      <c r="O212" s="2">
        <v>39082</v>
      </c>
      <c r="P212" s="2">
        <v>12599</v>
      </c>
      <c r="Q212" s="2">
        <f t="shared" si="7"/>
        <v>12138175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3092453</v>
      </c>
      <c r="E213" s="2"/>
      <c r="F213" s="2">
        <v>621297</v>
      </c>
      <c r="G213" s="2">
        <v>5077577</v>
      </c>
      <c r="H213" s="2">
        <v>2923384</v>
      </c>
      <c r="I213" s="2">
        <v>-240</v>
      </c>
      <c r="J213" s="2">
        <v>3274</v>
      </c>
      <c r="K213" s="2"/>
      <c r="L213" s="2">
        <v>4650</v>
      </c>
      <c r="M213" s="2">
        <v>16348</v>
      </c>
      <c r="N213" s="2">
        <v>534722</v>
      </c>
      <c r="O213" s="2">
        <v>48261</v>
      </c>
      <c r="P213" s="2">
        <v>12209</v>
      </c>
      <c r="Q213" s="2">
        <f t="shared" si="7"/>
        <v>12333935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2733694</v>
      </c>
      <c r="E214" s="2"/>
      <c r="F214" s="2">
        <v>485943</v>
      </c>
      <c r="G214" s="2">
        <v>4802097</v>
      </c>
      <c r="H214" s="2">
        <v>2807555</v>
      </c>
      <c r="I214" s="2">
        <v>-288</v>
      </c>
      <c r="J214" s="2">
        <v>3048</v>
      </c>
      <c r="K214" s="2"/>
      <c r="L214" s="2">
        <v>1958</v>
      </c>
      <c r="M214" s="2">
        <v>2840</v>
      </c>
      <c r="N214" s="2">
        <v>506141</v>
      </c>
      <c r="O214" s="2">
        <v>28960</v>
      </c>
      <c r="P214" s="2">
        <v>12029</v>
      </c>
      <c r="Q214" s="2">
        <f t="shared" si="7"/>
        <v>11383977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2336308</v>
      </c>
      <c r="E215" s="2"/>
      <c r="F215" s="2">
        <v>473560</v>
      </c>
      <c r="G215" s="2">
        <v>3942606</v>
      </c>
      <c r="H215" s="2">
        <v>2101637</v>
      </c>
      <c r="I215" s="2">
        <v>-393</v>
      </c>
      <c r="J215" s="2">
        <v>3153</v>
      </c>
      <c r="K215" s="2"/>
      <c r="L215" s="2">
        <v>6124</v>
      </c>
      <c r="M215" s="2">
        <v>-13282</v>
      </c>
      <c r="N215" s="2">
        <v>385955</v>
      </c>
      <c r="O215" s="2">
        <v>43213</v>
      </c>
      <c r="P215" s="2">
        <v>11766</v>
      </c>
      <c r="Q215" s="2">
        <f t="shared" si="7"/>
        <v>9290647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2482956</v>
      </c>
      <c r="E216" s="2"/>
      <c r="F216" s="2">
        <v>486815</v>
      </c>
      <c r="G216" s="2">
        <v>2816591</v>
      </c>
      <c r="H216" s="2">
        <v>1904189</v>
      </c>
      <c r="I216" s="2">
        <v>-196</v>
      </c>
      <c r="J216" s="2">
        <v>3203</v>
      </c>
      <c r="K216" s="2"/>
      <c r="L216" s="2">
        <v>4187</v>
      </c>
      <c r="M216" s="2">
        <v>-14921</v>
      </c>
      <c r="N216" s="2">
        <v>314855</v>
      </c>
      <c r="O216" s="2">
        <v>43378</v>
      </c>
      <c r="P216" s="2">
        <v>11026</v>
      </c>
      <c r="Q216" s="2">
        <f t="shared" si="7"/>
        <v>8052083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2805771</v>
      </c>
      <c r="E217" s="2"/>
      <c r="F217" s="2">
        <v>506601</v>
      </c>
      <c r="G217" s="2">
        <v>3047810</v>
      </c>
      <c r="H217" s="2">
        <v>2769519</v>
      </c>
      <c r="I217" s="2">
        <v>-199</v>
      </c>
      <c r="J217" s="2">
        <v>3298</v>
      </c>
      <c r="K217" s="2"/>
      <c r="L217" s="2">
        <v>1912</v>
      </c>
      <c r="M217" s="2">
        <v>-15501</v>
      </c>
      <c r="N217" s="2">
        <v>228551</v>
      </c>
      <c r="O217" s="2">
        <v>42269</v>
      </c>
      <c r="P217" s="2">
        <v>11533</v>
      </c>
      <c r="Q217" s="2">
        <f t="shared" si="7"/>
        <v>9401564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2337909</v>
      </c>
      <c r="E218" s="2"/>
      <c r="F218" s="2">
        <v>463865</v>
      </c>
      <c r="G218" s="2">
        <v>2920184</v>
      </c>
      <c r="H218" s="2">
        <v>2978263</v>
      </c>
      <c r="I218" s="2">
        <v>-250</v>
      </c>
      <c r="J218" s="2">
        <v>2916</v>
      </c>
      <c r="K218" s="2"/>
      <c r="L218" s="2">
        <v>5028</v>
      </c>
      <c r="M218" s="2">
        <v>-15965</v>
      </c>
      <c r="N218" s="2">
        <v>268370</v>
      </c>
      <c r="O218" s="2">
        <v>38452</v>
      </c>
      <c r="P218" s="2">
        <v>19722</v>
      </c>
      <c r="Q218" s="2">
        <f t="shared" si="7"/>
        <v>9018494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2421169</v>
      </c>
      <c r="E219" s="2"/>
      <c r="F219" s="2">
        <v>449342</v>
      </c>
      <c r="G219" s="2">
        <v>2540942</v>
      </c>
      <c r="H219" s="2">
        <v>2686344</v>
      </c>
      <c r="I219" s="2">
        <v>-401</v>
      </c>
      <c r="J219" s="2">
        <v>2615</v>
      </c>
      <c r="K219" s="2"/>
      <c r="L219" s="2">
        <v>6602</v>
      </c>
      <c r="M219" s="2">
        <v>-26470</v>
      </c>
      <c r="N219" s="2">
        <v>273493</v>
      </c>
      <c r="O219" s="2">
        <v>48080</v>
      </c>
      <c r="P219" s="2">
        <v>17619</v>
      </c>
      <c r="Q219" s="2">
        <f t="shared" si="7"/>
        <v>8419335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1827253</v>
      </c>
      <c r="E220" s="2"/>
      <c r="F220" s="2">
        <v>485909</v>
      </c>
      <c r="G220" s="2">
        <v>2915431</v>
      </c>
      <c r="H220" s="2">
        <v>2966738</v>
      </c>
      <c r="I220" s="2">
        <v>-410</v>
      </c>
      <c r="J220" s="2">
        <v>2800</v>
      </c>
      <c r="K220" s="2"/>
      <c r="L220" s="2">
        <v>3301</v>
      </c>
      <c r="M220" s="2">
        <v>-893</v>
      </c>
      <c r="N220" s="2">
        <v>425377</v>
      </c>
      <c r="O220" s="2">
        <v>51330</v>
      </c>
      <c r="P220" s="2">
        <v>15066</v>
      </c>
      <c r="Q220" s="2">
        <f t="shared" si="7"/>
        <v>8691902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1276347</v>
      </c>
      <c r="E221" s="2"/>
      <c r="F221" s="2">
        <v>465409</v>
      </c>
      <c r="G221" s="2">
        <v>3278154</v>
      </c>
      <c r="H221" s="2">
        <v>2063363</v>
      </c>
      <c r="I221" s="2">
        <v>-385</v>
      </c>
      <c r="J221" s="2">
        <v>2645</v>
      </c>
      <c r="K221" s="2"/>
      <c r="L221" s="2">
        <v>7849</v>
      </c>
      <c r="M221" s="2">
        <v>-2456</v>
      </c>
      <c r="N221" s="2">
        <v>502300</v>
      </c>
      <c r="O221" s="2">
        <v>54982</v>
      </c>
      <c r="P221" s="2">
        <v>13350</v>
      </c>
      <c r="Q221" s="2">
        <f t="shared" si="7"/>
        <v>7661558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1599427</v>
      </c>
      <c r="E222" s="2"/>
      <c r="F222" s="2">
        <v>550562</v>
      </c>
      <c r="G222" s="2">
        <v>3013241</v>
      </c>
      <c r="H222" s="2">
        <v>2643579</v>
      </c>
      <c r="I222" s="2">
        <v>-391</v>
      </c>
      <c r="J222" s="2">
        <v>2903</v>
      </c>
      <c r="K222" s="2"/>
      <c r="L222" s="2">
        <v>6393</v>
      </c>
      <c r="M222" s="2">
        <v>3618</v>
      </c>
      <c r="N222" s="2">
        <v>525315</v>
      </c>
      <c r="O222" s="2">
        <v>62066</v>
      </c>
      <c r="P222" s="2">
        <v>18643</v>
      </c>
      <c r="Q222" s="2">
        <f t="shared" si="7"/>
        <v>8425356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1903832</v>
      </c>
      <c r="E223" s="2"/>
      <c r="F223" s="2">
        <v>603160</v>
      </c>
      <c r="G223" s="2">
        <v>4144843</v>
      </c>
      <c r="H223" s="2">
        <v>2853989</v>
      </c>
      <c r="I223" s="2">
        <v>-252</v>
      </c>
      <c r="J223" s="2">
        <v>2905</v>
      </c>
      <c r="K223" s="2"/>
      <c r="L223" s="2">
        <v>5866</v>
      </c>
      <c r="M223" s="2">
        <v>8389</v>
      </c>
      <c r="N223" s="2">
        <v>592795</v>
      </c>
      <c r="O223" s="2">
        <v>42903</v>
      </c>
      <c r="P223" s="2">
        <v>17494</v>
      </c>
      <c r="Q223" s="2">
        <f t="shared" si="7"/>
        <v>10175924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2654742</v>
      </c>
      <c r="E224" s="2"/>
      <c r="F224" s="2">
        <v>632006</v>
      </c>
      <c r="G224" s="2">
        <v>5258588</v>
      </c>
      <c r="H224" s="2">
        <v>2936057</v>
      </c>
      <c r="I224" s="2">
        <v>-278</v>
      </c>
      <c r="J224" s="2">
        <v>2983</v>
      </c>
      <c r="K224" s="2"/>
      <c r="L224" s="2">
        <v>3774</v>
      </c>
      <c r="M224" s="2">
        <v>28845</v>
      </c>
      <c r="N224" s="2">
        <v>554869</v>
      </c>
      <c r="O224" s="2">
        <v>46297</v>
      </c>
      <c r="P224" s="2">
        <v>17982</v>
      </c>
      <c r="Q224" s="2">
        <f t="shared" si="7"/>
        <v>12135865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2827366</v>
      </c>
      <c r="E225" s="2"/>
      <c r="F225" s="2">
        <v>635264</v>
      </c>
      <c r="G225" s="2">
        <v>5412814</v>
      </c>
      <c r="H225" s="2">
        <v>2781532</v>
      </c>
      <c r="I225" s="2">
        <v>-273</v>
      </c>
      <c r="J225" s="2">
        <v>2988</v>
      </c>
      <c r="K225" s="2"/>
      <c r="L225" s="2">
        <v>4083</v>
      </c>
      <c r="M225" s="2">
        <v>31729</v>
      </c>
      <c r="N225" s="2">
        <v>563791</v>
      </c>
      <c r="O225" s="2">
        <v>43049</v>
      </c>
      <c r="P225" s="2">
        <v>17039</v>
      </c>
      <c r="Q225" s="2">
        <f t="shared" si="7"/>
        <v>12319382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2188124</v>
      </c>
      <c r="E226" s="2"/>
      <c r="F226" s="2">
        <v>471214</v>
      </c>
      <c r="G226" s="2">
        <v>4781146</v>
      </c>
      <c r="H226" s="2">
        <v>2838796</v>
      </c>
      <c r="I226" s="2">
        <v>-388</v>
      </c>
      <c r="J226" s="2">
        <v>2845</v>
      </c>
      <c r="K226" s="2"/>
      <c r="L226" s="2">
        <v>4403</v>
      </c>
      <c r="M226" s="2">
        <v>7493</v>
      </c>
      <c r="N226" s="2">
        <v>461043</v>
      </c>
      <c r="O226" s="2">
        <v>42838</v>
      </c>
      <c r="P226" s="2">
        <v>16888</v>
      </c>
      <c r="Q226" s="2">
        <f t="shared" si="7"/>
        <v>10814402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1700887</v>
      </c>
      <c r="E227" s="2"/>
      <c r="F227" s="2">
        <v>456870</v>
      </c>
      <c r="G227" s="2">
        <v>4395483</v>
      </c>
      <c r="H227" s="2">
        <v>2027695</v>
      </c>
      <c r="I227" s="2">
        <v>-375</v>
      </c>
      <c r="J227" s="2">
        <v>2864</v>
      </c>
      <c r="K227" s="2"/>
      <c r="L227" s="2">
        <v>2540</v>
      </c>
      <c r="M227" s="2">
        <v>-6099</v>
      </c>
      <c r="N227" s="2">
        <v>450156</v>
      </c>
      <c r="O227" s="2">
        <v>44161</v>
      </c>
      <c r="P227" s="2">
        <v>16149</v>
      </c>
      <c r="Q227" s="2">
        <f t="shared" si="7"/>
        <v>9090331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1334660</v>
      </c>
      <c r="E228" s="2"/>
      <c r="F228" s="2">
        <v>435330</v>
      </c>
      <c r="G228" s="2">
        <v>3287850</v>
      </c>
      <c r="H228" s="2">
        <v>2173732</v>
      </c>
      <c r="I228" s="2">
        <v>-381</v>
      </c>
      <c r="J228" s="2">
        <v>2743</v>
      </c>
      <c r="K228" s="2"/>
      <c r="L228" s="2">
        <v>3368</v>
      </c>
      <c r="M228" s="2">
        <v>-20435</v>
      </c>
      <c r="N228" s="2">
        <v>279879</v>
      </c>
      <c r="O228" s="2">
        <v>42013</v>
      </c>
      <c r="P228" s="2">
        <v>13895</v>
      </c>
      <c r="Q228" s="2">
        <f t="shared" si="7"/>
        <v>7552654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1146257</v>
      </c>
      <c r="E229" s="2"/>
      <c r="F229" s="2">
        <v>446586</v>
      </c>
      <c r="G229" s="2">
        <v>4145946</v>
      </c>
      <c r="H229" s="2">
        <v>2970280</v>
      </c>
      <c r="I229" s="2">
        <v>-358</v>
      </c>
      <c r="J229" s="2">
        <v>2918</v>
      </c>
      <c r="K229" s="2"/>
      <c r="L229" s="2">
        <v>10673</v>
      </c>
      <c r="M229" s="2">
        <v>-5283</v>
      </c>
      <c r="N229" s="2">
        <v>211036</v>
      </c>
      <c r="O229" s="2">
        <v>40859</v>
      </c>
      <c r="P229" s="2">
        <v>13807</v>
      </c>
      <c r="Q229" s="2">
        <f t="shared" si="7"/>
        <v>8982721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</row>
    <row r="239" spans="1:17" x14ac:dyDescent="0.2">
      <c r="A239" s="5">
        <f t="shared" si="6"/>
        <v>44105</v>
      </c>
      <c r="B239">
        <v>2020</v>
      </c>
      <c r="C239">
        <v>10</v>
      </c>
    </row>
    <row r="240" spans="1:17" x14ac:dyDescent="0.2">
      <c r="A240" s="5">
        <f t="shared" si="6"/>
        <v>44136</v>
      </c>
      <c r="B240">
        <v>2020</v>
      </c>
      <c r="C240">
        <v>11</v>
      </c>
    </row>
    <row r="241" spans="1:17" x14ac:dyDescent="0.2">
      <c r="A241" s="5">
        <f t="shared" si="6"/>
        <v>44166</v>
      </c>
      <c r="B241">
        <v>2020</v>
      </c>
      <c r="C241">
        <v>12</v>
      </c>
    </row>
    <row r="243" spans="1:17" x14ac:dyDescent="0.2">
      <c r="C243" s="6"/>
      <c r="D243" s="6"/>
      <c r="G243" s="6"/>
      <c r="L243" s="6"/>
    </row>
    <row r="244" spans="1:17" x14ac:dyDescent="0.2">
      <c r="C244" s="6"/>
      <c r="D244" s="6"/>
      <c r="G244" s="6"/>
      <c r="L244" s="6"/>
    </row>
    <row r="247" spans="1:17" x14ac:dyDescent="0.2">
      <c r="B247">
        <v>2001</v>
      </c>
      <c r="C247">
        <v>8760</v>
      </c>
      <c r="D247" s="2">
        <f>SUMIF($B$2:$B$241,$B247,D$2:D$241)/$C247</f>
        <v>4573.2299086757994</v>
      </c>
      <c r="E247" s="2">
        <f t="shared" ref="E247:Q262" si="8">SUMIF($B$2:$B$241,$B247,E$2:E$241)/$C247</f>
        <v>0</v>
      </c>
      <c r="F247" s="2">
        <f t="shared" si="8"/>
        <v>870.26997716894982</v>
      </c>
      <c r="G247" s="2">
        <f t="shared" si="8"/>
        <v>1469.4292237442921</v>
      </c>
      <c r="H247" s="2">
        <f t="shared" si="8"/>
        <v>3279.004109589041</v>
      </c>
      <c r="I247" s="2">
        <f t="shared" si="8"/>
        <v>0</v>
      </c>
      <c r="J247" s="2">
        <f t="shared" si="8"/>
        <v>4.446118721461187</v>
      </c>
      <c r="K247" s="2">
        <f t="shared" si="8"/>
        <v>0</v>
      </c>
      <c r="L247" s="2">
        <f t="shared" si="8"/>
        <v>35.868264840182647</v>
      </c>
      <c r="M247" s="2">
        <f t="shared" si="8"/>
        <v>31.540410958904111</v>
      </c>
      <c r="N247" s="2">
        <f t="shared" si="8"/>
        <v>5.5821917808219178E-2</v>
      </c>
      <c r="O247" s="2">
        <f t="shared" si="8"/>
        <v>0</v>
      </c>
      <c r="P247" s="2">
        <f t="shared" si="8"/>
        <v>0</v>
      </c>
      <c r="Q247" s="2">
        <f>SUMIF($B$2:$B$241,$B247,Q$2:Q$241)/$C247</f>
        <v>10263.843835616439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4363.7705479452052</v>
      </c>
      <c r="E248" s="2">
        <f t="shared" si="8"/>
        <v>0</v>
      </c>
      <c r="F248" s="2">
        <f t="shared" si="8"/>
        <v>847.85148401826484</v>
      </c>
      <c r="G248" s="2">
        <f t="shared" si="8"/>
        <v>1974.0885844748859</v>
      </c>
      <c r="H248" s="2">
        <f t="shared" si="8"/>
        <v>3523.0492009132422</v>
      </c>
      <c r="I248" s="2">
        <f t="shared" si="8"/>
        <v>10.013127853881279</v>
      </c>
      <c r="J248" s="2">
        <f t="shared" si="8"/>
        <v>6.0894977168949769</v>
      </c>
      <c r="K248" s="2">
        <f t="shared" si="8"/>
        <v>0</v>
      </c>
      <c r="L248" s="2">
        <f t="shared" si="8"/>
        <v>6.5576484018264845</v>
      </c>
      <c r="M248" s="2">
        <f t="shared" si="8"/>
        <v>14.151141552511415</v>
      </c>
      <c r="N248" s="2">
        <f t="shared" si="8"/>
        <v>5.2397260273972603E-2</v>
      </c>
      <c r="O248" s="2">
        <f t="shared" si="8"/>
        <v>0</v>
      </c>
      <c r="P248" s="2">
        <f t="shared" si="8"/>
        <v>0</v>
      </c>
      <c r="Q248" s="2">
        <f t="shared" si="8"/>
        <v>10745.623630136986</v>
      </c>
    </row>
    <row r="249" spans="1:17" x14ac:dyDescent="0.2">
      <c r="B249">
        <v>2003</v>
      </c>
      <c r="C249">
        <v>8760</v>
      </c>
      <c r="D249" s="2">
        <f t="shared" si="9"/>
        <v>4348.3344748858444</v>
      </c>
      <c r="E249" s="2">
        <f t="shared" si="8"/>
        <v>0</v>
      </c>
      <c r="F249" s="2">
        <f t="shared" si="8"/>
        <v>807.64657534246578</v>
      </c>
      <c r="G249" s="2">
        <f t="shared" si="8"/>
        <v>2161.2603881278537</v>
      </c>
      <c r="H249" s="2">
        <f t="shared" si="8"/>
        <v>3262.677283105023</v>
      </c>
      <c r="I249" s="2">
        <f t="shared" si="8"/>
        <v>231.86038812785389</v>
      </c>
      <c r="J249" s="2">
        <f t="shared" si="8"/>
        <v>5.1226027397260276</v>
      </c>
      <c r="K249" s="2">
        <f t="shared" si="8"/>
        <v>0</v>
      </c>
      <c r="L249" s="2">
        <f t="shared" si="8"/>
        <v>5.5568493150684928</v>
      </c>
      <c r="M249" s="2">
        <f t="shared" si="8"/>
        <v>32.373287671232873</v>
      </c>
      <c r="N249" s="2">
        <f t="shared" si="8"/>
        <v>4.509132420091324E-2</v>
      </c>
      <c r="O249" s="2">
        <f t="shared" si="8"/>
        <v>0</v>
      </c>
      <c r="P249" s="2">
        <f t="shared" si="8"/>
        <v>0</v>
      </c>
      <c r="Q249" s="2">
        <f t="shared" si="8"/>
        <v>10854.876940639269</v>
      </c>
    </row>
    <row r="250" spans="1:17" x14ac:dyDescent="0.2">
      <c r="B250">
        <v>2004</v>
      </c>
      <c r="C250">
        <v>8784</v>
      </c>
      <c r="D250" s="2">
        <f t="shared" si="9"/>
        <v>4532.1671220400731</v>
      </c>
      <c r="E250" s="2">
        <f t="shared" si="8"/>
        <v>0</v>
      </c>
      <c r="F250" s="2">
        <f t="shared" si="8"/>
        <v>793.84653916211289</v>
      </c>
      <c r="G250" s="2">
        <f t="shared" si="8"/>
        <v>3217.7758424408016</v>
      </c>
      <c r="H250" s="2">
        <f t="shared" si="8"/>
        <v>3200.4336293260471</v>
      </c>
      <c r="I250" s="2">
        <f t="shared" si="8"/>
        <v>76.849385245901644</v>
      </c>
      <c r="J250" s="2">
        <f t="shared" si="8"/>
        <v>5.0084244080145721</v>
      </c>
      <c r="K250" s="2">
        <f t="shared" si="8"/>
        <v>0</v>
      </c>
      <c r="L250" s="2">
        <f t="shared" si="8"/>
        <v>4.6127049180327866</v>
      </c>
      <c r="M250" s="2">
        <f t="shared" si="8"/>
        <v>-6.0837887067395267</v>
      </c>
      <c r="N250" s="2">
        <f t="shared" si="8"/>
        <v>0.48576958105646628</v>
      </c>
      <c r="O250" s="2">
        <f t="shared" si="8"/>
        <v>0</v>
      </c>
      <c r="P250" s="2">
        <f t="shared" si="8"/>
        <v>0</v>
      </c>
      <c r="Q250" s="2">
        <f t="shared" si="8"/>
        <v>11825.0956284153</v>
      </c>
    </row>
    <row r="251" spans="1:17" x14ac:dyDescent="0.2">
      <c r="B251">
        <v>2005</v>
      </c>
      <c r="C251">
        <v>8760</v>
      </c>
      <c r="D251" s="2">
        <f t="shared" si="9"/>
        <v>4582.5950913242013</v>
      </c>
      <c r="E251" s="2">
        <f t="shared" si="8"/>
        <v>0</v>
      </c>
      <c r="F251" s="2">
        <f t="shared" si="8"/>
        <v>731.74257990867579</v>
      </c>
      <c r="G251" s="2">
        <f t="shared" si="8"/>
        <v>3298.2892694063926</v>
      </c>
      <c r="H251" s="2">
        <f t="shared" si="8"/>
        <v>2946.0554794520549</v>
      </c>
      <c r="I251" s="2">
        <f t="shared" si="8"/>
        <v>0</v>
      </c>
      <c r="J251" s="2">
        <f t="shared" si="8"/>
        <v>5.519748858447489</v>
      </c>
      <c r="K251" s="2">
        <f t="shared" si="8"/>
        <v>0</v>
      </c>
      <c r="L251" s="2">
        <f t="shared" si="8"/>
        <v>4.9357305936073059</v>
      </c>
      <c r="M251" s="2">
        <f t="shared" si="8"/>
        <v>12.256392694063926</v>
      </c>
      <c r="N251" s="2">
        <f t="shared" si="8"/>
        <v>1.5502283105022832</v>
      </c>
      <c r="O251" s="2">
        <f t="shared" si="8"/>
        <v>0</v>
      </c>
      <c r="P251" s="2">
        <f t="shared" si="8"/>
        <v>1.3765981735159818</v>
      </c>
      <c r="Q251" s="2">
        <f t="shared" si="8"/>
        <v>11584.321118721462</v>
      </c>
    </row>
    <row r="252" spans="1:17" x14ac:dyDescent="0.2">
      <c r="B252">
        <v>2006</v>
      </c>
      <c r="C252">
        <v>8760</v>
      </c>
      <c r="D252" s="2">
        <f t="shared" si="9"/>
        <v>4616.7642694063925</v>
      </c>
      <c r="E252" s="2">
        <f t="shared" si="8"/>
        <v>0</v>
      </c>
      <c r="F252" s="2">
        <f t="shared" si="8"/>
        <v>775.44566210045662</v>
      </c>
      <c r="G252" s="2">
        <f t="shared" si="8"/>
        <v>3752.1743150684933</v>
      </c>
      <c r="H252" s="2">
        <f t="shared" si="8"/>
        <v>2741.1222602739726</v>
      </c>
      <c r="I252" s="2">
        <f t="shared" si="8"/>
        <v>0</v>
      </c>
      <c r="J252" s="2">
        <f t="shared" si="8"/>
        <v>3.6751141552511415</v>
      </c>
      <c r="K252" s="2">
        <f t="shared" si="8"/>
        <v>0</v>
      </c>
      <c r="L252" s="2">
        <f t="shared" si="8"/>
        <v>8.3755707762557083</v>
      </c>
      <c r="M252" s="2">
        <f t="shared" si="8"/>
        <v>16.957990867579909</v>
      </c>
      <c r="N252" s="2">
        <f t="shared" si="8"/>
        <v>1.4990867579908675</v>
      </c>
      <c r="O252" s="2">
        <f t="shared" si="8"/>
        <v>0</v>
      </c>
      <c r="P252" s="2">
        <f t="shared" si="8"/>
        <v>0.9405251141552512</v>
      </c>
      <c r="Q252" s="2">
        <f t="shared" si="8"/>
        <v>11916.954794520549</v>
      </c>
    </row>
    <row r="253" spans="1:17" x14ac:dyDescent="0.2">
      <c r="B253">
        <v>2007</v>
      </c>
      <c r="C253">
        <v>8760</v>
      </c>
      <c r="D253" s="2">
        <f t="shared" si="9"/>
        <v>4711.7993150684933</v>
      </c>
      <c r="E253" s="2">
        <f t="shared" si="8"/>
        <v>0</v>
      </c>
      <c r="F253" s="2">
        <f t="shared" si="8"/>
        <v>753.15867579908672</v>
      </c>
      <c r="G253" s="2">
        <f t="shared" si="8"/>
        <v>4391.4634703196343</v>
      </c>
      <c r="H253" s="2">
        <f t="shared" si="8"/>
        <v>3057.3505707762556</v>
      </c>
      <c r="I253" s="2">
        <f t="shared" si="8"/>
        <v>0</v>
      </c>
      <c r="J253" s="2">
        <f t="shared" si="8"/>
        <v>3.7657534246575342</v>
      </c>
      <c r="K253" s="2">
        <f t="shared" si="8"/>
        <v>0</v>
      </c>
      <c r="L253" s="2">
        <f t="shared" si="8"/>
        <v>5.6251141552511417</v>
      </c>
      <c r="M253" s="2">
        <f t="shared" si="8"/>
        <v>14.316324200913241</v>
      </c>
      <c r="N253" s="2">
        <f t="shared" si="8"/>
        <v>0.98732876712328765</v>
      </c>
      <c r="O253" s="2">
        <f t="shared" si="8"/>
        <v>0</v>
      </c>
      <c r="P253" s="2">
        <f t="shared" si="8"/>
        <v>0</v>
      </c>
      <c r="Q253" s="2">
        <f t="shared" si="8"/>
        <v>12938.466552511416</v>
      </c>
    </row>
    <row r="254" spans="1:17" x14ac:dyDescent="0.2">
      <c r="B254">
        <v>2008</v>
      </c>
      <c r="C254">
        <v>8784</v>
      </c>
      <c r="D254" s="2">
        <f t="shared" si="9"/>
        <v>4990.9220173041895</v>
      </c>
      <c r="E254" s="2">
        <f t="shared" si="8"/>
        <v>0</v>
      </c>
      <c r="F254" s="2">
        <f t="shared" si="8"/>
        <v>829.45161657559197</v>
      </c>
      <c r="G254" s="2">
        <f t="shared" si="8"/>
        <v>4419.6754326047358</v>
      </c>
      <c r="H254" s="2">
        <f t="shared" si="8"/>
        <v>3329.9744990892532</v>
      </c>
      <c r="I254" s="2">
        <f t="shared" si="8"/>
        <v>0</v>
      </c>
      <c r="J254" s="2">
        <f t="shared" si="8"/>
        <v>2.6168032786885247</v>
      </c>
      <c r="K254" s="2">
        <f t="shared" si="8"/>
        <v>0</v>
      </c>
      <c r="L254" s="2">
        <f t="shared" si="8"/>
        <v>5.908014571948998</v>
      </c>
      <c r="M254" s="2">
        <f t="shared" si="8"/>
        <v>10.761612021857923</v>
      </c>
      <c r="N254" s="2">
        <f t="shared" si="8"/>
        <v>1.6762295081967213</v>
      </c>
      <c r="O254" s="2">
        <f t="shared" si="8"/>
        <v>0</v>
      </c>
      <c r="P254" s="2">
        <f t="shared" si="8"/>
        <v>8.6461748633879782</v>
      </c>
      <c r="Q254" s="2">
        <f t="shared" si="8"/>
        <v>13599.63239981785</v>
      </c>
    </row>
    <row r="255" spans="1:17" x14ac:dyDescent="0.2">
      <c r="B255">
        <v>2009</v>
      </c>
      <c r="C255">
        <v>8760</v>
      </c>
      <c r="D255" s="2">
        <f t="shared" si="9"/>
        <v>4532.7417808219179</v>
      </c>
      <c r="E255" s="2">
        <f t="shared" si="8"/>
        <v>0</v>
      </c>
      <c r="F255" s="2">
        <f t="shared" si="8"/>
        <v>733.71529680365302</v>
      </c>
      <c r="G255" s="2">
        <f t="shared" si="8"/>
        <v>3965.6585616438356</v>
      </c>
      <c r="H255" s="2">
        <f t="shared" si="8"/>
        <v>3500.2113013698631</v>
      </c>
      <c r="I255" s="2">
        <f t="shared" si="8"/>
        <v>0.20627853881278538</v>
      </c>
      <c r="J255" s="2">
        <f t="shared" si="8"/>
        <v>2.5101598173515982</v>
      </c>
      <c r="K255" s="2">
        <f t="shared" si="8"/>
        <v>0</v>
      </c>
      <c r="L255" s="2">
        <f t="shared" si="8"/>
        <v>7.1574200913242008</v>
      </c>
      <c r="M255" s="2">
        <f t="shared" si="8"/>
        <v>19.347031963470318</v>
      </c>
      <c r="N255" s="2">
        <f t="shared" si="8"/>
        <v>1.6147260273972603</v>
      </c>
      <c r="O255" s="2">
        <f t="shared" si="8"/>
        <v>3.3727168949771689</v>
      </c>
      <c r="P255" s="2">
        <f t="shared" si="8"/>
        <v>15.598287671232876</v>
      </c>
      <c r="Q255" s="2">
        <f t="shared" si="8"/>
        <v>12782.133561643835</v>
      </c>
    </row>
    <row r="256" spans="1:17" x14ac:dyDescent="0.2">
      <c r="B256">
        <v>2010</v>
      </c>
      <c r="C256">
        <v>8760</v>
      </c>
      <c r="D256" s="2">
        <f t="shared" si="9"/>
        <v>4982.1697488584477</v>
      </c>
      <c r="E256" s="2">
        <f t="shared" si="8"/>
        <v>0</v>
      </c>
      <c r="F256" s="2">
        <f t="shared" si="8"/>
        <v>755.9544520547945</v>
      </c>
      <c r="G256" s="2">
        <f t="shared" si="8"/>
        <v>3387.6644977168949</v>
      </c>
      <c r="H256" s="2">
        <f t="shared" si="8"/>
        <v>3561.636415525114</v>
      </c>
      <c r="I256" s="2">
        <f t="shared" si="8"/>
        <v>1.6907488584474886</v>
      </c>
      <c r="J256" s="2">
        <f t="shared" si="8"/>
        <v>3.2434931506849316</v>
      </c>
      <c r="K256" s="2">
        <f t="shared" si="8"/>
        <v>0</v>
      </c>
      <c r="L256" s="2">
        <f t="shared" si="8"/>
        <v>7.5839041095890414</v>
      </c>
      <c r="M256" s="2">
        <f t="shared" si="8"/>
        <v>23.861872146118721</v>
      </c>
      <c r="N256" s="2">
        <f t="shared" si="8"/>
        <v>1.7982876712328768</v>
      </c>
      <c r="O256" s="2">
        <f t="shared" si="8"/>
        <v>15.401369863013699</v>
      </c>
      <c r="P256" s="2">
        <f t="shared" si="8"/>
        <v>15.961872146118722</v>
      </c>
      <c r="Q256" s="2">
        <f t="shared" si="8"/>
        <v>12756.966662100458</v>
      </c>
    </row>
    <row r="257" spans="2:33" x14ac:dyDescent="0.2">
      <c r="B257">
        <v>2011</v>
      </c>
      <c r="C257">
        <v>8760</v>
      </c>
      <c r="D257" s="2">
        <f t="shared" si="9"/>
        <v>4988.8466541095895</v>
      </c>
      <c r="E257" s="2">
        <f t="shared" si="8"/>
        <v>0</v>
      </c>
      <c r="F257" s="2">
        <f t="shared" si="8"/>
        <v>1047.2707773972602</v>
      </c>
      <c r="G257" s="2">
        <f t="shared" si="8"/>
        <v>2654.4177625570778</v>
      </c>
      <c r="H257" s="2">
        <f t="shared" si="8"/>
        <v>3570.532305936073</v>
      </c>
      <c r="I257" s="2">
        <f t="shared" si="8"/>
        <v>1.797519406392694</v>
      </c>
      <c r="J257" s="2">
        <f t="shared" si="8"/>
        <v>5.3462990867579903</v>
      </c>
      <c r="K257" s="2">
        <f t="shared" si="8"/>
        <v>0</v>
      </c>
      <c r="L257" s="2">
        <f t="shared" si="8"/>
        <v>6.0782271689497724</v>
      </c>
      <c r="M257" s="2">
        <f t="shared" si="8"/>
        <v>13.814954337899543</v>
      </c>
      <c r="N257" s="2">
        <f t="shared" si="8"/>
        <v>9.5147020547945207</v>
      </c>
      <c r="O257" s="2">
        <f t="shared" si="8"/>
        <v>29.17568607305936</v>
      </c>
      <c r="P257" s="2">
        <f t="shared" si="8"/>
        <v>16.395605022831049</v>
      </c>
      <c r="Q257" s="2">
        <f t="shared" si="8"/>
        <v>12343.190493150685</v>
      </c>
    </row>
    <row r="258" spans="2:33" x14ac:dyDescent="0.2">
      <c r="B258">
        <v>2012</v>
      </c>
      <c r="C258">
        <v>8784</v>
      </c>
      <c r="D258" s="2">
        <f t="shared" si="9"/>
        <v>4566.901720173043</v>
      </c>
      <c r="E258" s="2">
        <f t="shared" si="8"/>
        <v>0</v>
      </c>
      <c r="F258" s="2">
        <f t="shared" si="8"/>
        <v>764.67828096539165</v>
      </c>
      <c r="G258" s="2">
        <f t="shared" si="8"/>
        <v>3448.8855305100187</v>
      </c>
      <c r="H258" s="2">
        <f t="shared" si="8"/>
        <v>3635.4640255009108</v>
      </c>
      <c r="I258" s="2">
        <f t="shared" si="8"/>
        <v>2.6568863843351553</v>
      </c>
      <c r="J258" s="2">
        <f t="shared" si="8"/>
        <v>6.1329678961748639</v>
      </c>
      <c r="K258" s="2">
        <f t="shared" si="8"/>
        <v>0</v>
      </c>
      <c r="L258" s="2">
        <f t="shared" si="8"/>
        <v>4.7713934426229505</v>
      </c>
      <c r="M258" s="2">
        <f t="shared" si="8"/>
        <v>9.0442850637522767</v>
      </c>
      <c r="N258" s="2">
        <f t="shared" si="8"/>
        <v>108.77086976320582</v>
      </c>
      <c r="O258" s="2">
        <f t="shared" si="8"/>
        <v>60.523668032786873</v>
      </c>
      <c r="P258" s="2">
        <f t="shared" si="8"/>
        <v>17.838945810564663</v>
      </c>
      <c r="Q258" s="2">
        <f t="shared" si="8"/>
        <v>12625.668573542804</v>
      </c>
    </row>
    <row r="259" spans="2:33" x14ac:dyDescent="0.2">
      <c r="B259">
        <v>2013</v>
      </c>
      <c r="C259">
        <v>8760</v>
      </c>
      <c r="D259" s="2">
        <f t="shared" si="9"/>
        <v>4964.8830856164386</v>
      </c>
      <c r="E259" s="2">
        <f t="shared" si="8"/>
        <v>0</v>
      </c>
      <c r="F259" s="2">
        <f t="shared" si="8"/>
        <v>675.18926940639267</v>
      </c>
      <c r="G259" s="2">
        <f t="shared" si="8"/>
        <v>3388.6565399543383</v>
      </c>
      <c r="H259" s="2">
        <f t="shared" si="8"/>
        <v>3588.0228310502284</v>
      </c>
      <c r="I259" s="2">
        <f t="shared" si="8"/>
        <v>0.36331735159817352</v>
      </c>
      <c r="J259" s="2">
        <f t="shared" si="8"/>
        <v>7.8919577625570776</v>
      </c>
      <c r="K259" s="2">
        <f t="shared" si="8"/>
        <v>0</v>
      </c>
      <c r="L259" s="2">
        <f t="shared" si="8"/>
        <v>4.9046552511415529</v>
      </c>
      <c r="M259" s="2">
        <f t="shared" si="8"/>
        <v>2.770662100456621</v>
      </c>
      <c r="N259" s="2">
        <f t="shared" si="8"/>
        <v>241.03181050228312</v>
      </c>
      <c r="O259" s="2">
        <f t="shared" si="8"/>
        <v>51.342922374429222</v>
      </c>
      <c r="P259" s="2">
        <f t="shared" si="8"/>
        <v>11.678947488584477</v>
      </c>
      <c r="Q259" s="2">
        <f t="shared" si="8"/>
        <v>12936.735998858447</v>
      </c>
    </row>
    <row r="260" spans="2:33" x14ac:dyDescent="0.2">
      <c r="B260">
        <v>2014</v>
      </c>
      <c r="C260">
        <v>8760</v>
      </c>
      <c r="D260" s="2">
        <f t="shared" si="9"/>
        <v>4870.4511849315068</v>
      </c>
      <c r="E260" s="2">
        <f t="shared" si="8"/>
        <v>0</v>
      </c>
      <c r="F260" s="2">
        <f t="shared" si="8"/>
        <v>703.52226484018274</v>
      </c>
      <c r="G260" s="2">
        <f t="shared" si="8"/>
        <v>3121.7771461187222</v>
      </c>
      <c r="H260" s="2">
        <f t="shared" si="8"/>
        <v>3689.6023972602738</v>
      </c>
      <c r="I260" s="2">
        <f t="shared" si="8"/>
        <v>0</v>
      </c>
      <c r="J260" s="2">
        <f t="shared" si="8"/>
        <v>7.8817808219178076</v>
      </c>
      <c r="K260" s="2">
        <f t="shared" si="8"/>
        <v>0</v>
      </c>
      <c r="L260" s="2">
        <f t="shared" si="8"/>
        <v>6.5138858447488586</v>
      </c>
      <c r="M260" s="2">
        <f t="shared" si="8"/>
        <v>1.5858447488584475</v>
      </c>
      <c r="N260" s="2">
        <f t="shared" si="8"/>
        <v>354.04399429223753</v>
      </c>
      <c r="O260" s="2">
        <f t="shared" si="8"/>
        <v>53.93495547945205</v>
      </c>
      <c r="P260" s="2">
        <f t="shared" si="8"/>
        <v>19.37103082191781</v>
      </c>
      <c r="Q260" s="2">
        <f t="shared" si="8"/>
        <v>12828.684485159818</v>
      </c>
    </row>
    <row r="261" spans="2:33" x14ac:dyDescent="0.2">
      <c r="B261">
        <v>2015</v>
      </c>
      <c r="C261">
        <v>8760</v>
      </c>
      <c r="D261" s="2">
        <f t="shared" si="9"/>
        <v>4128.6722602739728</v>
      </c>
      <c r="E261" s="2">
        <f t="shared" si="8"/>
        <v>0</v>
      </c>
      <c r="F261" s="2">
        <f t="shared" si="8"/>
        <v>746.08687214611871</v>
      </c>
      <c r="G261" s="2">
        <f t="shared" si="8"/>
        <v>3842.1350456621003</v>
      </c>
      <c r="H261" s="2">
        <f t="shared" si="8"/>
        <v>3712.9674657534247</v>
      </c>
      <c r="I261" s="2">
        <f t="shared" si="8"/>
        <v>0</v>
      </c>
      <c r="J261" s="2">
        <f t="shared" si="8"/>
        <v>5.6671232876712327</v>
      </c>
      <c r="K261" s="2">
        <f t="shared" si="8"/>
        <v>0</v>
      </c>
      <c r="L261" s="2">
        <f t="shared" si="8"/>
        <v>5.4929223744292237</v>
      </c>
      <c r="M261" s="2">
        <f t="shared" si="8"/>
        <v>8.3413242009132418</v>
      </c>
      <c r="N261" s="2">
        <f t="shared" si="8"/>
        <v>394.5898401826484</v>
      </c>
      <c r="O261" s="2">
        <f t="shared" si="8"/>
        <v>51.602397260273975</v>
      </c>
      <c r="P261" s="2">
        <f t="shared" si="8"/>
        <v>20.203767123287673</v>
      </c>
      <c r="Q261" s="2">
        <f t="shared" si="8"/>
        <v>12915.75901826484</v>
      </c>
    </row>
    <row r="262" spans="2:33" x14ac:dyDescent="0.2">
      <c r="B262">
        <v>2016</v>
      </c>
      <c r="C262">
        <v>8784</v>
      </c>
      <c r="D262" s="2">
        <f t="shared" si="9"/>
        <v>3461.2241575591984</v>
      </c>
      <c r="E262" s="2">
        <f t="shared" si="8"/>
        <v>0</v>
      </c>
      <c r="F262" s="2">
        <f t="shared" si="8"/>
        <v>814.84642531876136</v>
      </c>
      <c r="G262" s="2">
        <f t="shared" si="8"/>
        <v>3894.0266393442621</v>
      </c>
      <c r="H262" s="2">
        <f t="shared" si="8"/>
        <v>3685.9604963570127</v>
      </c>
      <c r="I262" s="2">
        <f t="shared" si="8"/>
        <v>0</v>
      </c>
      <c r="J262" s="2">
        <f t="shared" si="8"/>
        <v>4.9195127504553735</v>
      </c>
      <c r="K262" s="2">
        <f t="shared" si="8"/>
        <v>0</v>
      </c>
      <c r="L262" s="2">
        <f t="shared" si="8"/>
        <v>5.9125683060109289</v>
      </c>
      <c r="M262" s="2">
        <f t="shared" si="8"/>
        <v>6.6746357012750455</v>
      </c>
      <c r="N262" s="2">
        <f t="shared" si="8"/>
        <v>427.24578779599273</v>
      </c>
      <c r="O262" s="2">
        <f t="shared" si="8"/>
        <v>61.828324225865209</v>
      </c>
      <c r="P262" s="2">
        <f t="shared" si="8"/>
        <v>20.051798724954462</v>
      </c>
      <c r="Q262" s="2">
        <f t="shared" si="8"/>
        <v>12382.690346083789</v>
      </c>
    </row>
    <row r="263" spans="2:33" x14ac:dyDescent="0.2">
      <c r="B263">
        <v>2017</v>
      </c>
      <c r="C263">
        <v>8760</v>
      </c>
      <c r="D263" s="2">
        <f t="shared" si="9"/>
        <v>3584.0341324200913</v>
      </c>
      <c r="E263" s="2">
        <f t="shared" si="9"/>
        <v>0</v>
      </c>
      <c r="F263" s="2">
        <f t="shared" si="9"/>
        <v>795.89680365296806</v>
      </c>
      <c r="G263" s="2">
        <f t="shared" si="9"/>
        <v>3373.3364155251143</v>
      </c>
      <c r="H263" s="2">
        <f t="shared" si="9"/>
        <v>3691.7965753424655</v>
      </c>
      <c r="I263" s="2">
        <f t="shared" si="9"/>
        <v>-5.5821917808219178E-2</v>
      </c>
      <c r="J263" s="2">
        <f t="shared" si="9"/>
        <v>4.2461187214611869</v>
      </c>
      <c r="K263" s="2">
        <f t="shared" si="9"/>
        <v>0</v>
      </c>
      <c r="L263" s="2">
        <f t="shared" si="9"/>
        <v>6.4557077625570773</v>
      </c>
      <c r="M263" s="2">
        <f t="shared" si="9"/>
        <v>-5.2317351598173518</v>
      </c>
      <c r="N263" s="2">
        <f t="shared" si="9"/>
        <v>540.76484018264841</v>
      </c>
      <c r="O263" s="2">
        <f t="shared" si="9"/>
        <v>67.177054794520544</v>
      </c>
      <c r="P263" s="2">
        <f t="shared" si="9"/>
        <v>22.926141552511414</v>
      </c>
      <c r="Q263" s="2">
        <f t="shared" si="9"/>
        <v>12081.346232876713</v>
      </c>
    </row>
    <row r="264" spans="2:33" x14ac:dyDescent="0.2">
      <c r="B264">
        <v>2018</v>
      </c>
      <c r="C264">
        <v>8760</v>
      </c>
      <c r="D264" s="2">
        <f t="shared" ref="D264:Q265" si="10">SUMIF($B$2:$B$241,$B264,D$2:D$241)/$C264</f>
        <v>3509.6601598173515</v>
      </c>
      <c r="E264" s="2">
        <f t="shared" si="10"/>
        <v>0</v>
      </c>
      <c r="F264" s="2">
        <f t="shared" si="10"/>
        <v>793.38538812785384</v>
      </c>
      <c r="G264" s="2">
        <f t="shared" si="10"/>
        <v>4284.0002283105023</v>
      </c>
      <c r="H264" s="2">
        <f t="shared" si="10"/>
        <v>3549.915410958904</v>
      </c>
      <c r="I264" s="2">
        <f t="shared" si="10"/>
        <v>-0.24737442922374428</v>
      </c>
      <c r="J264" s="2">
        <f t="shared" si="10"/>
        <v>4.3626712328767123</v>
      </c>
      <c r="K264" s="2">
        <f t="shared" si="10"/>
        <v>0</v>
      </c>
      <c r="L264" s="2">
        <f t="shared" si="10"/>
        <v>5.7173515981735159</v>
      </c>
      <c r="M264" s="2">
        <f t="shared" si="10"/>
        <v>-0.51666666666666672</v>
      </c>
      <c r="N264" s="2">
        <f t="shared" si="10"/>
        <v>590.25536529680369</v>
      </c>
      <c r="O264" s="2">
        <f t="shared" si="10"/>
        <v>66.914840182648405</v>
      </c>
      <c r="P264" s="2">
        <f t="shared" si="10"/>
        <v>16.514954337899542</v>
      </c>
      <c r="Q264" s="2">
        <f t="shared" si="10"/>
        <v>12819.962328767124</v>
      </c>
    </row>
    <row r="265" spans="2:33" x14ac:dyDescent="0.2">
      <c r="B265">
        <v>2019</v>
      </c>
      <c r="C265">
        <v>8760</v>
      </c>
      <c r="D265" s="2">
        <f t="shared" si="10"/>
        <v>2650.4535388127856</v>
      </c>
      <c r="E265" s="2">
        <f t="shared" si="10"/>
        <v>0</v>
      </c>
      <c r="F265" s="2">
        <f t="shared" si="10"/>
        <v>695.83527397260275</v>
      </c>
      <c r="G265" s="2">
        <f t="shared" si="10"/>
        <v>5261.9431506849314</v>
      </c>
      <c r="H265" s="2">
        <f t="shared" si="10"/>
        <v>3643.8776255707762</v>
      </c>
      <c r="I265" s="2">
        <f t="shared" si="10"/>
        <v>-0.47283105022831051</v>
      </c>
      <c r="J265" s="2">
        <f t="shared" si="10"/>
        <v>3.8955479452054793</v>
      </c>
      <c r="K265" s="2">
        <f t="shared" si="10"/>
        <v>0</v>
      </c>
      <c r="L265" s="2">
        <f t="shared" si="10"/>
        <v>7.2922374429223744</v>
      </c>
      <c r="M265" s="2">
        <f t="shared" si="10"/>
        <v>0.28230593607305937</v>
      </c>
      <c r="N265" s="2">
        <f t="shared" si="10"/>
        <v>583.15342465753429</v>
      </c>
      <c r="O265" s="2">
        <f t="shared" si="10"/>
        <v>63.587899543378995</v>
      </c>
      <c r="P265" s="2">
        <f t="shared" si="10"/>
        <v>22.56324200913242</v>
      </c>
      <c r="Q265" s="2">
        <f t="shared" si="10"/>
        <v>12932.411415525114</v>
      </c>
    </row>
    <row r="266" spans="2:33" s="11" customFormat="1" x14ac:dyDescent="0.2">
      <c r="B266" s="11">
        <v>2020</v>
      </c>
      <c r="C266" s="11">
        <v>8784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T266" s="12" t="s">
        <v>46</v>
      </c>
      <c r="U266" s="12" t="s">
        <v>47</v>
      </c>
      <c r="V266" s="12" t="s">
        <v>48</v>
      </c>
      <c r="W266" s="12" t="s">
        <v>49</v>
      </c>
      <c r="X266" s="12" t="s">
        <v>50</v>
      </c>
      <c r="Y266" s="12" t="s">
        <v>51</v>
      </c>
      <c r="Z266" s="12" t="s">
        <v>52</v>
      </c>
      <c r="AA266" s="12" t="s">
        <v>53</v>
      </c>
      <c r="AB266" s="12" t="s">
        <v>54</v>
      </c>
      <c r="AC266" s="12" t="s">
        <v>55</v>
      </c>
      <c r="AD266" s="12" t="s">
        <v>56</v>
      </c>
      <c r="AE266" s="12" t="s">
        <v>57</v>
      </c>
      <c r="AF266" s="12" t="s">
        <v>58</v>
      </c>
      <c r="AG266" s="12" t="s">
        <v>59</v>
      </c>
    </row>
    <row r="267" spans="2:33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2">
      <c r="B268">
        <v>2022</v>
      </c>
      <c r="C268">
        <v>2022</v>
      </c>
      <c r="D268" s="2">
        <f>Z268</f>
        <v>1620.242</v>
      </c>
      <c r="E268" s="2"/>
      <c r="F268" s="2">
        <f t="shared" ref="F268:F291" si="11">U268</f>
        <v>783.24199999999996</v>
      </c>
      <c r="G268" s="2">
        <f t="shared" ref="G268:G291" si="12">T268+Y268+AA268</f>
        <v>2410.64815</v>
      </c>
      <c r="H268" s="2">
        <f t="shared" ref="H268:H291" si="13">AB268</f>
        <v>3881.335</v>
      </c>
      <c r="I268" s="2"/>
      <c r="J268" s="2"/>
      <c r="K268" s="2"/>
      <c r="L268" s="2"/>
      <c r="M268" s="2">
        <f t="shared" ref="M268:M291" si="14">AE268</f>
        <v>-0.110411</v>
      </c>
      <c r="N268" s="2">
        <f t="shared" ref="N268:N291" si="15">W268+V268+AD268</f>
        <v>1160.2</v>
      </c>
      <c r="O268" s="2">
        <f t="shared" ref="O268:O291" si="16">AG268</f>
        <v>337.14830000000001</v>
      </c>
      <c r="P268" s="2">
        <f t="shared" ref="P268:P291" si="17">AC268</f>
        <v>19.583469999999998</v>
      </c>
      <c r="Q268" s="2">
        <f t="shared" ref="Q268:Q291" si="18">SUM(D268:P268)</f>
        <v>10212.288509000002</v>
      </c>
      <c r="T268" s="2">
        <f>VLOOKUP(T$266,AURORA!$C$3:$AC$460,$B268-2020,FALSE)</f>
        <v>2273.3620000000001</v>
      </c>
      <c r="U268" s="2">
        <f>VLOOKUP(U$266,AURORA!$C$3:$AC$460,$B268-2020,FALSE)</f>
        <v>783.24199999999996</v>
      </c>
      <c r="V268" s="2">
        <f>VLOOKUP(V$266,AURORA!$C$3:$AC$460,$B268-2020,FALSE)</f>
        <v>546.89469999999994</v>
      </c>
      <c r="W268" s="2">
        <f>VLOOKUP(W$266,AURORA!$C$3:$AC$460,$B268-2020,FALSE)</f>
        <v>523.88049999999998</v>
      </c>
      <c r="X268" s="2">
        <f>VLOOKUP(X$266,AURORA!$C$3:$AC$460,$B268-2020,FALSE)</f>
        <v>0</v>
      </c>
      <c r="Y268" s="2">
        <f>VLOOKUP(Y$266,AURORA!$C$3:$AC$460,$B268-2020,FALSE)</f>
        <v>99.298360000000002</v>
      </c>
      <c r="Z268" s="2">
        <f>VLOOKUP(Z$266,AURORA!$C$3:$AC$460,$B268-2020,FALSE)</f>
        <v>1620.242</v>
      </c>
      <c r="AA268" s="2">
        <f>VLOOKUP(AA$266,AURORA!$C$3:$AC$460,$B268-2020,FALSE)</f>
        <v>37.987789999999997</v>
      </c>
      <c r="AB268" s="2">
        <f>VLOOKUP(AB$266,AURORA!$C$3:$AC$460,$B268-2020,FALSE)</f>
        <v>3881.335</v>
      </c>
      <c r="AC268" s="2">
        <f>VLOOKUP(AC$266,AURORA!$C$3:$AC$460,$B268-2020,FALSE)</f>
        <v>19.583469999999998</v>
      </c>
      <c r="AD268" s="2">
        <f>VLOOKUP(AD$266,AURORA!$C$3:$AC$460,$B268-2020,FALSE)</f>
        <v>89.424800000000005</v>
      </c>
      <c r="AE268" s="2">
        <f>VLOOKUP(AE$266,AURORA!$C$3:$AC$460,$B268-2020,FALSE)</f>
        <v>-0.110411</v>
      </c>
      <c r="AF268" s="2">
        <f>VLOOKUP(AF$266,AURORA!$C$3:$AC$460,$B268-2020,FALSE)</f>
        <v>-0.53696809999999995</v>
      </c>
      <c r="AG268" s="2">
        <f>VLOOKUP(AG$266,AURORA!$C$3:$AC$460,$B268-2020,FALSE)</f>
        <v>337.14830000000001</v>
      </c>
    </row>
    <row r="269" spans="2:33" x14ac:dyDescent="0.2">
      <c r="B269">
        <v>2023</v>
      </c>
      <c r="C269">
        <v>2023</v>
      </c>
      <c r="D269" s="2">
        <f t="shared" ref="D269:D291" si="19">Z269</f>
        <v>1163.191</v>
      </c>
      <c r="E269" s="2"/>
      <c r="F269" s="2">
        <f t="shared" si="11"/>
        <v>783.24199999999996</v>
      </c>
      <c r="G269" s="2">
        <f t="shared" si="12"/>
        <v>2978.65299</v>
      </c>
      <c r="H269" s="2">
        <f t="shared" si="13"/>
        <v>3527.4</v>
      </c>
      <c r="I269" s="2"/>
      <c r="J269" s="2"/>
      <c r="K269" s="2"/>
      <c r="L269" s="2"/>
      <c r="M269" s="2">
        <f t="shared" si="14"/>
        <v>-0.23935239999999999</v>
      </c>
      <c r="N269" s="2">
        <f t="shared" si="15"/>
        <v>1366.6538800000001</v>
      </c>
      <c r="O269" s="2">
        <f t="shared" si="16"/>
        <v>379.29329999999999</v>
      </c>
      <c r="P269" s="2">
        <f t="shared" si="17"/>
        <v>19.106819999999999</v>
      </c>
      <c r="Q269" s="2">
        <f t="shared" si="18"/>
        <v>10217.300637599999</v>
      </c>
      <c r="T269" s="2">
        <f>VLOOKUP(T$266,AURORA!$C$3:$AC$460,$B269-2020,FALSE)</f>
        <v>2817.08</v>
      </c>
      <c r="U269" s="2">
        <f>VLOOKUP(U$266,AURORA!$C$3:$AC$460,$B269-2020,FALSE)</f>
        <v>783.24199999999996</v>
      </c>
      <c r="V269" s="2">
        <f>VLOOKUP(V$266,AURORA!$C$3:$AC$460,$B269-2020,FALSE)</f>
        <v>753.90589999999997</v>
      </c>
      <c r="W269" s="2">
        <f>VLOOKUP(W$266,AURORA!$C$3:$AC$460,$B269-2020,FALSE)</f>
        <v>523.39700000000005</v>
      </c>
      <c r="X269" s="2">
        <f>VLOOKUP(X$266,AURORA!$C$3:$AC$460,$B269-2020,FALSE)</f>
        <v>0</v>
      </c>
      <c r="Y269" s="2">
        <f>VLOOKUP(Y$266,AURORA!$C$3:$AC$460,$B269-2020,FALSE)</f>
        <v>116.6108</v>
      </c>
      <c r="Z269" s="2">
        <f>VLOOKUP(Z$266,AURORA!$C$3:$AC$460,$B269-2020,FALSE)</f>
        <v>1163.191</v>
      </c>
      <c r="AA269" s="2">
        <f>VLOOKUP(AA$266,AURORA!$C$3:$AC$460,$B269-2020,FALSE)</f>
        <v>44.96219</v>
      </c>
      <c r="AB269" s="2">
        <f>VLOOKUP(AB$266,AURORA!$C$3:$AC$460,$B269-2020,FALSE)</f>
        <v>3527.4</v>
      </c>
      <c r="AC269" s="2">
        <f>VLOOKUP(AC$266,AURORA!$C$3:$AC$460,$B269-2020,FALSE)</f>
        <v>19.106819999999999</v>
      </c>
      <c r="AD269" s="2">
        <f>VLOOKUP(AD$266,AURORA!$C$3:$AC$460,$B269-2020,FALSE)</f>
        <v>89.350980000000007</v>
      </c>
      <c r="AE269" s="2">
        <f>VLOOKUP(AE$266,AURORA!$C$3:$AC$460,$B269-2020,FALSE)</f>
        <v>-0.23935239999999999</v>
      </c>
      <c r="AF269" s="2">
        <f>VLOOKUP(AF$266,AURORA!$C$3:$AC$460,$B269-2020,FALSE)</f>
        <v>-0.83676589999999995</v>
      </c>
      <c r="AG269" s="2">
        <f>VLOOKUP(AG$266,AURORA!$C$3:$AC$460,$B269-2020,FALSE)</f>
        <v>379.29329999999999</v>
      </c>
    </row>
    <row r="270" spans="2:33" x14ac:dyDescent="0.2">
      <c r="B270">
        <v>2024</v>
      </c>
      <c r="C270">
        <v>2024</v>
      </c>
      <c r="D270" s="2">
        <f t="shared" si="19"/>
        <v>1098.6369999999999</v>
      </c>
      <c r="E270" s="2"/>
      <c r="F270" s="2">
        <f t="shared" si="11"/>
        <v>782.92070000000001</v>
      </c>
      <c r="G270" s="2">
        <f t="shared" si="12"/>
        <v>3019.2610800000002</v>
      </c>
      <c r="H270" s="2">
        <f t="shared" si="13"/>
        <v>3504.9380000000001</v>
      </c>
      <c r="I270" s="2"/>
      <c r="J270" s="2"/>
      <c r="K270" s="2"/>
      <c r="L270" s="2"/>
      <c r="M270" s="2">
        <f t="shared" si="14"/>
        <v>-6.0940560000000001</v>
      </c>
      <c r="N270" s="2">
        <f t="shared" si="15"/>
        <v>1543.9355399999999</v>
      </c>
      <c r="O270" s="2">
        <f t="shared" si="16"/>
        <v>431.0172</v>
      </c>
      <c r="P270" s="2">
        <f t="shared" si="17"/>
        <v>17.32901</v>
      </c>
      <c r="Q270" s="2">
        <f t="shared" si="18"/>
        <v>10391.944474</v>
      </c>
      <c r="T270" s="2">
        <f>VLOOKUP(T$266,AURORA!$C$3:$AC$460,$B270-2020,FALSE)</f>
        <v>2763.9349999999999</v>
      </c>
      <c r="U270" s="2">
        <f>VLOOKUP(U$266,AURORA!$C$3:$AC$460,$B270-2020,FALSE)</f>
        <v>782.92070000000001</v>
      </c>
      <c r="V270" s="2">
        <f>VLOOKUP(V$266,AURORA!$C$3:$AC$460,$B270-2020,FALSE)</f>
        <v>932.79459999999995</v>
      </c>
      <c r="W270" s="2">
        <f>VLOOKUP(W$266,AURORA!$C$3:$AC$460,$B270-2020,FALSE)</f>
        <v>522.30380000000002</v>
      </c>
      <c r="X270" s="2">
        <f>VLOOKUP(X$266,AURORA!$C$3:$AC$460,$B270-2020,FALSE)</f>
        <v>1.834411E-2</v>
      </c>
      <c r="Y270" s="2">
        <f>VLOOKUP(Y$266,AURORA!$C$3:$AC$460,$B270-2020,FALSE)</f>
        <v>200.52500000000001</v>
      </c>
      <c r="Z270" s="2">
        <f>VLOOKUP(Z$266,AURORA!$C$3:$AC$460,$B270-2020,FALSE)</f>
        <v>1098.6369999999999</v>
      </c>
      <c r="AA270" s="2">
        <f>VLOOKUP(AA$266,AURORA!$C$3:$AC$460,$B270-2020,FALSE)</f>
        <v>54.801079999999999</v>
      </c>
      <c r="AB270" s="2">
        <f>VLOOKUP(AB$266,AURORA!$C$3:$AC$460,$B270-2020,FALSE)</f>
        <v>3504.9380000000001</v>
      </c>
      <c r="AC270" s="2">
        <f>VLOOKUP(AC$266,AURORA!$C$3:$AC$460,$B270-2020,FALSE)</f>
        <v>17.32901</v>
      </c>
      <c r="AD270" s="2">
        <f>VLOOKUP(AD$266,AURORA!$C$3:$AC$460,$B270-2020,FALSE)</f>
        <v>88.837140000000005</v>
      </c>
      <c r="AE270" s="2">
        <f>VLOOKUP(AE$266,AURORA!$C$3:$AC$460,$B270-2020,FALSE)</f>
        <v>-6.0940560000000001</v>
      </c>
      <c r="AF270" s="2">
        <f>VLOOKUP(AF$266,AURORA!$C$3:$AC$460,$B270-2020,FALSE)</f>
        <v>-2.1680779999999999</v>
      </c>
      <c r="AG270" s="2">
        <f>VLOOKUP(AG$266,AURORA!$C$3:$AC$460,$B270-2020,FALSE)</f>
        <v>431.0172</v>
      </c>
    </row>
    <row r="271" spans="2:33" x14ac:dyDescent="0.2">
      <c r="B271">
        <v>2025</v>
      </c>
      <c r="C271">
        <v>2025</v>
      </c>
      <c r="D271" s="2">
        <f t="shared" si="19"/>
        <v>1087.039</v>
      </c>
      <c r="E271" s="2"/>
      <c r="F271" s="2">
        <f t="shared" si="11"/>
        <v>783.24199999999996</v>
      </c>
      <c r="G271" s="2">
        <f t="shared" si="12"/>
        <v>2888.32582</v>
      </c>
      <c r="H271" s="2">
        <f t="shared" si="13"/>
        <v>3850.8670000000002</v>
      </c>
      <c r="I271" s="2"/>
      <c r="J271" s="2"/>
      <c r="K271" s="2"/>
      <c r="L271" s="2"/>
      <c r="M271" s="2">
        <f t="shared" si="14"/>
        <v>-6.2975209999999997</v>
      </c>
      <c r="N271" s="2">
        <f t="shared" si="15"/>
        <v>1660.93075</v>
      </c>
      <c r="O271" s="2">
        <f t="shared" si="16"/>
        <v>444.53469999999999</v>
      </c>
      <c r="P271" s="2">
        <f t="shared" si="17"/>
        <v>12.01055</v>
      </c>
      <c r="Q271" s="2">
        <f t="shared" si="18"/>
        <v>10720.652298999999</v>
      </c>
      <c r="T271" s="2">
        <f>VLOOKUP(T$266,AURORA!$C$3:$AC$460,$B271-2020,FALSE)</f>
        <v>2582.1779999999999</v>
      </c>
      <c r="U271" s="2">
        <f>VLOOKUP(U$266,AURORA!$C$3:$AC$460,$B271-2020,FALSE)</f>
        <v>783.24199999999996</v>
      </c>
      <c r="V271" s="2">
        <f>VLOOKUP(V$266,AURORA!$C$3:$AC$460,$B271-2020,FALSE)</f>
        <v>1049.4290000000001</v>
      </c>
      <c r="W271" s="2">
        <f>VLOOKUP(W$266,AURORA!$C$3:$AC$460,$B271-2020,FALSE)</f>
        <v>522.53210000000001</v>
      </c>
      <c r="X271" s="2">
        <f>VLOOKUP(X$266,AURORA!$C$3:$AC$460,$B271-2020,FALSE)</f>
        <v>0.1195634</v>
      </c>
      <c r="Y271" s="2">
        <f>VLOOKUP(Y$266,AURORA!$C$3:$AC$460,$B271-2020,FALSE)</f>
        <v>244.49780000000001</v>
      </c>
      <c r="Z271" s="2">
        <f>VLOOKUP(Z$266,AURORA!$C$3:$AC$460,$B271-2020,FALSE)</f>
        <v>1087.039</v>
      </c>
      <c r="AA271" s="2">
        <f>VLOOKUP(AA$266,AURORA!$C$3:$AC$460,$B271-2020,FALSE)</f>
        <v>61.650019999999998</v>
      </c>
      <c r="AB271" s="2">
        <f>VLOOKUP(AB$266,AURORA!$C$3:$AC$460,$B271-2020,FALSE)</f>
        <v>3850.8670000000002</v>
      </c>
      <c r="AC271" s="2">
        <f>VLOOKUP(AC$266,AURORA!$C$3:$AC$460,$B271-2020,FALSE)</f>
        <v>12.01055</v>
      </c>
      <c r="AD271" s="2">
        <f>VLOOKUP(AD$266,AURORA!$C$3:$AC$460,$B271-2020,FALSE)</f>
        <v>88.969650000000001</v>
      </c>
      <c r="AE271" s="2">
        <f>VLOOKUP(AE$266,AURORA!$C$3:$AC$460,$B271-2020,FALSE)</f>
        <v>-6.2975209999999997</v>
      </c>
      <c r="AF271" s="2">
        <f>VLOOKUP(AF$266,AURORA!$C$3:$AC$460,$B271-2020,FALSE)</f>
        <v>-3.7595909999999999</v>
      </c>
      <c r="AG271" s="2">
        <f>VLOOKUP(AG$266,AURORA!$C$3:$AC$460,$B271-2020,FALSE)</f>
        <v>444.53469999999999</v>
      </c>
    </row>
    <row r="272" spans="2:33" x14ac:dyDescent="0.2">
      <c r="B272">
        <v>2026</v>
      </c>
      <c r="C272">
        <v>2026</v>
      </c>
      <c r="D272" s="2">
        <f t="shared" si="19"/>
        <v>954.85649999999998</v>
      </c>
      <c r="E272" s="2"/>
      <c r="F272" s="2">
        <f t="shared" si="11"/>
        <v>783.24199999999996</v>
      </c>
      <c r="G272" s="2">
        <f t="shared" si="12"/>
        <v>3233.7537600000001</v>
      </c>
      <c r="H272" s="2">
        <f t="shared" si="13"/>
        <v>3501.098</v>
      </c>
      <c r="I272" s="2"/>
      <c r="J272" s="2"/>
      <c r="K272" s="2"/>
      <c r="L272" s="2"/>
      <c r="M272" s="2">
        <f t="shared" si="14"/>
        <v>-15.280430000000001</v>
      </c>
      <c r="N272" s="2">
        <f t="shared" si="15"/>
        <v>1767.8238100000001</v>
      </c>
      <c r="O272" s="2">
        <f t="shared" si="16"/>
        <v>457.93520000000001</v>
      </c>
      <c r="P272" s="2">
        <f t="shared" si="17"/>
        <v>12.640840000000001</v>
      </c>
      <c r="Q272" s="2">
        <f t="shared" si="18"/>
        <v>10696.069679999999</v>
      </c>
      <c r="T272" s="2">
        <f>VLOOKUP(T$266,AURORA!$C$3:$AC$460,$B272-2020,FALSE)</f>
        <v>2873.6390000000001</v>
      </c>
      <c r="U272" s="2">
        <f>VLOOKUP(U$266,AURORA!$C$3:$AC$460,$B272-2020,FALSE)</f>
        <v>783.24199999999996</v>
      </c>
      <c r="V272" s="2">
        <f>VLOOKUP(V$266,AURORA!$C$3:$AC$460,$B272-2020,FALSE)</f>
        <v>1155.1890000000001</v>
      </c>
      <c r="W272" s="2">
        <f>VLOOKUP(W$266,AURORA!$C$3:$AC$460,$B272-2020,FALSE)</f>
        <v>523.4683</v>
      </c>
      <c r="X272" s="2">
        <f>VLOOKUP(X$266,AURORA!$C$3:$AC$460,$B272-2020,FALSE)</f>
        <v>0.16554369999999999</v>
      </c>
      <c r="Y272" s="2">
        <f>VLOOKUP(Y$266,AURORA!$C$3:$AC$460,$B272-2020,FALSE)</f>
        <v>303.56290000000001</v>
      </c>
      <c r="Z272" s="2">
        <f>VLOOKUP(Z$266,AURORA!$C$3:$AC$460,$B272-2020,FALSE)</f>
        <v>954.85649999999998</v>
      </c>
      <c r="AA272" s="2">
        <f>VLOOKUP(AA$266,AURORA!$C$3:$AC$460,$B272-2020,FALSE)</f>
        <v>56.551859999999998</v>
      </c>
      <c r="AB272" s="2">
        <f>VLOOKUP(AB$266,AURORA!$C$3:$AC$460,$B272-2020,FALSE)</f>
        <v>3501.098</v>
      </c>
      <c r="AC272" s="2">
        <f>VLOOKUP(AC$266,AURORA!$C$3:$AC$460,$B272-2020,FALSE)</f>
        <v>12.640840000000001</v>
      </c>
      <c r="AD272" s="2">
        <f>VLOOKUP(AD$266,AURORA!$C$3:$AC$460,$B272-2020,FALSE)</f>
        <v>89.166510000000002</v>
      </c>
      <c r="AE272" s="2">
        <f>VLOOKUP(AE$266,AURORA!$C$3:$AC$460,$B272-2020,FALSE)</f>
        <v>-15.280430000000001</v>
      </c>
      <c r="AF272" s="2">
        <f>VLOOKUP(AF$266,AURORA!$C$3:$AC$460,$B272-2020,FALSE)</f>
        <v>-3.174947</v>
      </c>
      <c r="AG272" s="2">
        <f>VLOOKUP(AG$266,AURORA!$C$3:$AC$460,$B272-2020,FALSE)</f>
        <v>457.93520000000001</v>
      </c>
    </row>
    <row r="273" spans="2:33" x14ac:dyDescent="0.2">
      <c r="B273">
        <v>2027</v>
      </c>
      <c r="C273">
        <v>2027</v>
      </c>
      <c r="D273" s="2">
        <f t="shared" si="19"/>
        <v>958.36329999999998</v>
      </c>
      <c r="E273" s="2"/>
      <c r="F273" s="2">
        <f t="shared" si="11"/>
        <v>783.24199999999996</v>
      </c>
      <c r="G273" s="2">
        <f t="shared" si="12"/>
        <v>3310.0938000000001</v>
      </c>
      <c r="H273" s="2">
        <f t="shared" si="13"/>
        <v>3490.5819999999999</v>
      </c>
      <c r="I273" s="2"/>
      <c r="J273" s="2"/>
      <c r="K273" s="2"/>
      <c r="L273" s="2"/>
      <c r="M273" s="2">
        <f t="shared" si="14"/>
        <v>-15.32405</v>
      </c>
      <c r="N273" s="2">
        <f t="shared" si="15"/>
        <v>1834.16058</v>
      </c>
      <c r="O273" s="2">
        <f t="shared" si="16"/>
        <v>473.7799</v>
      </c>
      <c r="P273" s="2">
        <f t="shared" si="17"/>
        <v>12.935689999999999</v>
      </c>
      <c r="Q273" s="2">
        <f t="shared" si="18"/>
        <v>10847.83322</v>
      </c>
      <c r="T273" s="2">
        <f>VLOOKUP(T$266,AURORA!$C$3:$AC$460,$B273-2020,FALSE)</f>
        <v>2935.5239999999999</v>
      </c>
      <c r="U273" s="2">
        <f>VLOOKUP(U$266,AURORA!$C$3:$AC$460,$B273-2020,FALSE)</f>
        <v>783.24199999999996</v>
      </c>
      <c r="V273" s="2">
        <f>VLOOKUP(V$266,AURORA!$C$3:$AC$460,$B273-2020,FALSE)</f>
        <v>1221.53</v>
      </c>
      <c r="W273" s="2">
        <f>VLOOKUP(W$266,AURORA!$C$3:$AC$460,$B273-2020,FALSE)</f>
        <v>523.43539999999996</v>
      </c>
      <c r="X273" s="2">
        <f>VLOOKUP(X$266,AURORA!$C$3:$AC$460,$B273-2020,FALSE)</f>
        <v>0.30813010000000002</v>
      </c>
      <c r="Y273" s="2">
        <f>VLOOKUP(Y$266,AURORA!$C$3:$AC$460,$B273-2020,FALSE)</f>
        <v>305.64299999999997</v>
      </c>
      <c r="Z273" s="2">
        <f>VLOOKUP(Z$266,AURORA!$C$3:$AC$460,$B273-2020,FALSE)</f>
        <v>958.36329999999998</v>
      </c>
      <c r="AA273" s="2">
        <f>VLOOKUP(AA$266,AURORA!$C$3:$AC$460,$B273-2020,FALSE)</f>
        <v>68.9268</v>
      </c>
      <c r="AB273" s="2">
        <f>VLOOKUP(AB$266,AURORA!$C$3:$AC$460,$B273-2020,FALSE)</f>
        <v>3490.5819999999999</v>
      </c>
      <c r="AC273" s="2">
        <f>VLOOKUP(AC$266,AURORA!$C$3:$AC$460,$B273-2020,FALSE)</f>
        <v>12.935689999999999</v>
      </c>
      <c r="AD273" s="2">
        <f>VLOOKUP(AD$266,AURORA!$C$3:$AC$460,$B273-2020,FALSE)</f>
        <v>89.195179999999993</v>
      </c>
      <c r="AE273" s="2">
        <f>VLOOKUP(AE$266,AURORA!$C$3:$AC$460,$B273-2020,FALSE)</f>
        <v>-15.32405</v>
      </c>
      <c r="AF273" s="2">
        <f>VLOOKUP(AF$266,AURORA!$C$3:$AC$460,$B273-2020,FALSE)</f>
        <v>-5.1746860000000003</v>
      </c>
      <c r="AG273" s="2">
        <f>VLOOKUP(AG$266,AURORA!$C$3:$AC$460,$B273-2020,FALSE)</f>
        <v>473.7799</v>
      </c>
    </row>
    <row r="274" spans="2:33" x14ac:dyDescent="0.2">
      <c r="B274">
        <v>2028</v>
      </c>
      <c r="C274">
        <v>2028</v>
      </c>
      <c r="D274" s="2">
        <f t="shared" si="19"/>
        <v>803.85709999999995</v>
      </c>
      <c r="E274" s="2"/>
      <c r="F274" s="2">
        <f t="shared" si="11"/>
        <v>782.92070000000001</v>
      </c>
      <c r="G274" s="2">
        <f t="shared" si="12"/>
        <v>3340.1743700000002</v>
      </c>
      <c r="H274" s="2">
        <f t="shared" si="13"/>
        <v>3837.26</v>
      </c>
      <c r="I274" s="2"/>
      <c r="J274" s="2"/>
      <c r="K274" s="2"/>
      <c r="L274" s="2"/>
      <c r="M274" s="2">
        <f t="shared" si="14"/>
        <v>-15.204890000000001</v>
      </c>
      <c r="N274" s="2">
        <f t="shared" si="15"/>
        <v>1899.9191999999998</v>
      </c>
      <c r="O274" s="2">
        <f t="shared" si="16"/>
        <v>495.77</v>
      </c>
      <c r="P274" s="2">
        <f t="shared" si="17"/>
        <v>13.10412</v>
      </c>
      <c r="Q274" s="2">
        <f t="shared" si="18"/>
        <v>11157.8006</v>
      </c>
      <c r="T274" s="2">
        <f>VLOOKUP(T$266,AURORA!$C$3:$AC$460,$B274-2020,FALSE)</f>
        <v>2921.1370000000002</v>
      </c>
      <c r="U274" s="2">
        <f>VLOOKUP(U$266,AURORA!$C$3:$AC$460,$B274-2020,FALSE)</f>
        <v>782.92070000000001</v>
      </c>
      <c r="V274" s="2">
        <f>VLOOKUP(V$266,AURORA!$C$3:$AC$460,$B274-2020,FALSE)</f>
        <v>1287.587</v>
      </c>
      <c r="W274" s="2">
        <f>VLOOKUP(W$266,AURORA!$C$3:$AC$460,$B274-2020,FALSE)</f>
        <v>523.02760000000001</v>
      </c>
      <c r="X274" s="2">
        <f>VLOOKUP(X$266,AURORA!$C$3:$AC$460,$B274-2020,FALSE)</f>
        <v>9.1373670000000004E-2</v>
      </c>
      <c r="Y274" s="2">
        <f>VLOOKUP(Y$266,AURORA!$C$3:$AC$460,$B274-2020,FALSE)</f>
        <v>346.48739999999998</v>
      </c>
      <c r="Z274" s="2">
        <f>VLOOKUP(Z$266,AURORA!$C$3:$AC$460,$B274-2020,FALSE)</f>
        <v>803.85709999999995</v>
      </c>
      <c r="AA274" s="2">
        <f>VLOOKUP(AA$266,AURORA!$C$3:$AC$460,$B274-2020,FALSE)</f>
        <v>72.549970000000002</v>
      </c>
      <c r="AB274" s="2">
        <f>VLOOKUP(AB$266,AURORA!$C$3:$AC$460,$B274-2020,FALSE)</f>
        <v>3837.26</v>
      </c>
      <c r="AC274" s="2">
        <f>VLOOKUP(AC$266,AURORA!$C$3:$AC$460,$B274-2020,FALSE)</f>
        <v>13.10412</v>
      </c>
      <c r="AD274" s="2">
        <f>VLOOKUP(AD$266,AURORA!$C$3:$AC$460,$B274-2020,FALSE)</f>
        <v>89.304599999999994</v>
      </c>
      <c r="AE274" s="2">
        <f>VLOOKUP(AE$266,AURORA!$C$3:$AC$460,$B274-2020,FALSE)</f>
        <v>-15.204890000000001</v>
      </c>
      <c r="AF274" s="2">
        <f>VLOOKUP(AF$266,AURORA!$C$3:$AC$460,$B274-2020,FALSE)</f>
        <v>-4.7504239999999998</v>
      </c>
      <c r="AG274" s="2">
        <f>VLOOKUP(AG$266,AURORA!$C$3:$AC$460,$B274-2020,FALSE)</f>
        <v>495.77</v>
      </c>
    </row>
    <row r="275" spans="2:33" x14ac:dyDescent="0.2">
      <c r="B275">
        <v>2029</v>
      </c>
      <c r="C275">
        <v>2029</v>
      </c>
      <c r="D275" s="2">
        <f t="shared" si="19"/>
        <v>811.01070000000004</v>
      </c>
      <c r="E275" s="2"/>
      <c r="F275" s="2">
        <f t="shared" si="11"/>
        <v>783.24199999999996</v>
      </c>
      <c r="G275" s="2">
        <f t="shared" si="12"/>
        <v>3729.9676899999999</v>
      </c>
      <c r="H275" s="2">
        <f t="shared" si="13"/>
        <v>3500.7489999999998</v>
      </c>
      <c r="I275" s="2"/>
      <c r="J275" s="2"/>
      <c r="K275" s="2"/>
      <c r="L275" s="2"/>
      <c r="M275" s="2">
        <f t="shared" si="14"/>
        <v>-14.912710000000001</v>
      </c>
      <c r="N275" s="2">
        <f t="shared" si="15"/>
        <v>1948.84474</v>
      </c>
      <c r="O275" s="2">
        <f t="shared" si="16"/>
        <v>520.50350000000003</v>
      </c>
      <c r="P275" s="2">
        <f t="shared" si="17"/>
        <v>12.93769</v>
      </c>
      <c r="Q275" s="2">
        <f t="shared" si="18"/>
        <v>11292.342610000002</v>
      </c>
      <c r="T275" s="2">
        <f>VLOOKUP(T$266,AURORA!$C$3:$AC$460,$B275-2020,FALSE)</f>
        <v>3323.4870000000001</v>
      </c>
      <c r="U275" s="2">
        <f>VLOOKUP(U$266,AURORA!$C$3:$AC$460,$B275-2020,FALSE)</f>
        <v>783.24199999999996</v>
      </c>
      <c r="V275" s="2">
        <f>VLOOKUP(V$266,AURORA!$C$3:$AC$460,$B275-2020,FALSE)</f>
        <v>1338.23</v>
      </c>
      <c r="W275" s="2">
        <f>VLOOKUP(W$266,AURORA!$C$3:$AC$460,$B275-2020,FALSE)</f>
        <v>521.82839999999999</v>
      </c>
      <c r="X275" s="2">
        <f>VLOOKUP(X$266,AURORA!$C$3:$AC$460,$B275-2020,FALSE)</f>
        <v>0</v>
      </c>
      <c r="Y275" s="2">
        <f>VLOOKUP(Y$266,AURORA!$C$3:$AC$460,$B275-2020,FALSE)</f>
        <v>328.58030000000002</v>
      </c>
      <c r="Z275" s="2">
        <f>VLOOKUP(Z$266,AURORA!$C$3:$AC$460,$B275-2020,FALSE)</f>
        <v>811.01070000000004</v>
      </c>
      <c r="AA275" s="2">
        <f>VLOOKUP(AA$266,AURORA!$C$3:$AC$460,$B275-2020,FALSE)</f>
        <v>77.900390000000002</v>
      </c>
      <c r="AB275" s="2">
        <f>VLOOKUP(AB$266,AURORA!$C$3:$AC$460,$B275-2020,FALSE)</f>
        <v>3500.7489999999998</v>
      </c>
      <c r="AC275" s="2">
        <f>VLOOKUP(AC$266,AURORA!$C$3:$AC$460,$B275-2020,FALSE)</f>
        <v>12.93769</v>
      </c>
      <c r="AD275" s="2">
        <f>VLOOKUP(AD$266,AURORA!$C$3:$AC$460,$B275-2020,FALSE)</f>
        <v>88.786339999999996</v>
      </c>
      <c r="AE275" s="2">
        <f>VLOOKUP(AE$266,AURORA!$C$3:$AC$460,$B275-2020,FALSE)</f>
        <v>-14.912710000000001</v>
      </c>
      <c r="AF275" s="2">
        <f>VLOOKUP(AF$266,AURORA!$C$3:$AC$460,$B275-2020,FALSE)</f>
        <v>-5.3113190000000001</v>
      </c>
      <c r="AG275" s="2">
        <f>VLOOKUP(AG$266,AURORA!$C$3:$AC$460,$B275-2020,FALSE)</f>
        <v>520.50350000000003</v>
      </c>
    </row>
    <row r="276" spans="2:33" x14ac:dyDescent="0.2">
      <c r="B276">
        <v>2030</v>
      </c>
      <c r="C276">
        <v>2030</v>
      </c>
      <c r="D276" s="2">
        <f t="shared" si="19"/>
        <v>769.5652</v>
      </c>
      <c r="E276" s="2"/>
      <c r="F276" s="2">
        <f t="shared" si="11"/>
        <v>783.24199999999996</v>
      </c>
      <c r="G276" s="2">
        <f t="shared" si="12"/>
        <v>3552.6152099999999</v>
      </c>
      <c r="H276" s="2">
        <f t="shared" si="13"/>
        <v>3456.2570000000001</v>
      </c>
      <c r="I276" s="2"/>
      <c r="J276" s="2"/>
      <c r="K276" s="2"/>
      <c r="L276" s="2"/>
      <c r="M276" s="2">
        <f t="shared" si="14"/>
        <v>-13.653969999999999</v>
      </c>
      <c r="N276" s="2">
        <f t="shared" si="15"/>
        <v>2029.2039500000001</v>
      </c>
      <c r="O276" s="2">
        <f t="shared" si="16"/>
        <v>545.54740000000004</v>
      </c>
      <c r="P276" s="2">
        <f t="shared" si="17"/>
        <v>13.338649999999999</v>
      </c>
      <c r="Q276" s="2">
        <f t="shared" si="18"/>
        <v>11136.11544</v>
      </c>
      <c r="T276" s="2">
        <f>VLOOKUP(T$266,AURORA!$C$3:$AC$460,$B276-2020,FALSE)</f>
        <v>3077.848</v>
      </c>
      <c r="U276" s="2">
        <f>VLOOKUP(U$266,AURORA!$C$3:$AC$460,$B276-2020,FALSE)</f>
        <v>783.24199999999996</v>
      </c>
      <c r="V276" s="2">
        <f>VLOOKUP(V$266,AURORA!$C$3:$AC$460,$B276-2020,FALSE)</f>
        <v>1418.7170000000001</v>
      </c>
      <c r="W276" s="2">
        <f>VLOOKUP(W$266,AURORA!$C$3:$AC$460,$B276-2020,FALSE)</f>
        <v>521.67359999999996</v>
      </c>
      <c r="X276" s="2">
        <f>VLOOKUP(X$266,AURORA!$C$3:$AC$460,$B276-2020,FALSE)</f>
        <v>1.456286E-2</v>
      </c>
      <c r="Y276" s="2">
        <f>VLOOKUP(Y$266,AURORA!$C$3:$AC$460,$B276-2020,FALSE)</f>
        <v>409.14089999999999</v>
      </c>
      <c r="Z276" s="2">
        <f>VLOOKUP(Z$266,AURORA!$C$3:$AC$460,$B276-2020,FALSE)</f>
        <v>769.5652</v>
      </c>
      <c r="AA276" s="2">
        <f>VLOOKUP(AA$266,AURORA!$C$3:$AC$460,$B276-2020,FALSE)</f>
        <v>65.626310000000004</v>
      </c>
      <c r="AB276" s="2">
        <f>VLOOKUP(AB$266,AURORA!$C$3:$AC$460,$B276-2020,FALSE)</f>
        <v>3456.2570000000001</v>
      </c>
      <c r="AC276" s="2">
        <f>VLOOKUP(AC$266,AURORA!$C$3:$AC$460,$B276-2020,FALSE)</f>
        <v>13.338649999999999</v>
      </c>
      <c r="AD276" s="2">
        <f>VLOOKUP(AD$266,AURORA!$C$3:$AC$460,$B276-2020,FALSE)</f>
        <v>88.81335</v>
      </c>
      <c r="AE276" s="2">
        <f>VLOOKUP(AE$266,AURORA!$C$3:$AC$460,$B276-2020,FALSE)</f>
        <v>-13.653969999999999</v>
      </c>
      <c r="AF276" s="2">
        <f>VLOOKUP(AF$266,AURORA!$C$3:$AC$460,$B276-2020,FALSE)</f>
        <v>-5.3832250000000004</v>
      </c>
      <c r="AG276" s="2">
        <f>VLOOKUP(AG$266,AURORA!$C$3:$AC$460,$B276-2020,FALSE)</f>
        <v>545.54740000000004</v>
      </c>
    </row>
    <row r="277" spans="2:33" x14ac:dyDescent="0.2">
      <c r="B277">
        <v>2031</v>
      </c>
      <c r="C277">
        <v>2031</v>
      </c>
      <c r="D277" s="2">
        <f t="shared" si="19"/>
        <v>763.91150000000005</v>
      </c>
      <c r="E277" s="2"/>
      <c r="F277" s="2">
        <f t="shared" si="11"/>
        <v>783.24199999999996</v>
      </c>
      <c r="G277" s="2">
        <f t="shared" si="12"/>
        <v>3822.3474599999995</v>
      </c>
      <c r="H277" s="2">
        <f t="shared" si="13"/>
        <v>3808.355</v>
      </c>
      <c r="I277" s="2"/>
      <c r="J277" s="2"/>
      <c r="K277" s="2"/>
      <c r="L277" s="2"/>
      <c r="M277" s="2">
        <f t="shared" si="14"/>
        <v>-19.4374</v>
      </c>
      <c r="N277" s="2">
        <f t="shared" si="15"/>
        <v>2112.2579500000002</v>
      </c>
      <c r="O277" s="2">
        <f t="shared" si="16"/>
        <v>572.07929999999999</v>
      </c>
      <c r="P277" s="2">
        <f t="shared" si="17"/>
        <v>12.98574</v>
      </c>
      <c r="Q277" s="2">
        <f t="shared" si="18"/>
        <v>11855.741549999997</v>
      </c>
      <c r="T277" s="2">
        <f>VLOOKUP(T$266,AURORA!$C$3:$AC$460,$B277-2020,FALSE)</f>
        <v>3420.1509999999998</v>
      </c>
      <c r="U277" s="2">
        <f>VLOOKUP(U$266,AURORA!$C$3:$AC$460,$B277-2020,FALSE)</f>
        <v>783.24199999999996</v>
      </c>
      <c r="V277" s="2">
        <f>VLOOKUP(V$266,AURORA!$C$3:$AC$460,$B277-2020,FALSE)</f>
        <v>1500.788</v>
      </c>
      <c r="W277" s="2">
        <f>VLOOKUP(W$266,AURORA!$C$3:$AC$460,$B277-2020,FALSE)</f>
        <v>522.50030000000004</v>
      </c>
      <c r="X277" s="2">
        <f>VLOOKUP(X$266,AURORA!$C$3:$AC$460,$B277-2020,FALSE)</f>
        <v>0</v>
      </c>
      <c r="Y277" s="2">
        <f>VLOOKUP(Y$266,AURORA!$C$3:$AC$460,$B277-2020,FALSE)</f>
        <v>349.1112</v>
      </c>
      <c r="Z277" s="2">
        <f>VLOOKUP(Z$266,AURORA!$C$3:$AC$460,$B277-2020,FALSE)</f>
        <v>763.91150000000005</v>
      </c>
      <c r="AA277" s="2">
        <f>VLOOKUP(AA$266,AURORA!$C$3:$AC$460,$B277-2020,FALSE)</f>
        <v>53.085259999999998</v>
      </c>
      <c r="AB277" s="2">
        <f>VLOOKUP(AB$266,AURORA!$C$3:$AC$460,$B277-2020,FALSE)</f>
        <v>3808.355</v>
      </c>
      <c r="AC277" s="2">
        <f>VLOOKUP(AC$266,AURORA!$C$3:$AC$460,$B277-2020,FALSE)</f>
        <v>12.98574</v>
      </c>
      <c r="AD277" s="2">
        <f>VLOOKUP(AD$266,AURORA!$C$3:$AC$460,$B277-2020,FALSE)</f>
        <v>88.969650000000001</v>
      </c>
      <c r="AE277" s="2">
        <f>VLOOKUP(AE$266,AURORA!$C$3:$AC$460,$B277-2020,FALSE)</f>
        <v>-19.4374</v>
      </c>
      <c r="AF277" s="2">
        <f>VLOOKUP(AF$266,AURORA!$C$3:$AC$460,$B277-2020,FALSE)</f>
        <v>-5.4705279999999998</v>
      </c>
      <c r="AG277" s="2">
        <f>VLOOKUP(AG$266,AURORA!$C$3:$AC$460,$B277-2020,FALSE)</f>
        <v>572.07929999999999</v>
      </c>
    </row>
    <row r="278" spans="2:33" x14ac:dyDescent="0.2">
      <c r="B278">
        <v>2032</v>
      </c>
      <c r="C278">
        <v>2032</v>
      </c>
      <c r="D278" s="2">
        <f t="shared" si="19"/>
        <v>788.52290000000005</v>
      </c>
      <c r="E278" s="2"/>
      <c r="F278" s="2">
        <f t="shared" si="11"/>
        <v>782.92070000000001</v>
      </c>
      <c r="G278" s="2">
        <f t="shared" si="12"/>
        <v>4035.8396900000002</v>
      </c>
      <c r="H278" s="2">
        <f t="shared" si="13"/>
        <v>3497.5250000000001</v>
      </c>
      <c r="I278" s="2"/>
      <c r="J278" s="2"/>
      <c r="K278" s="2"/>
      <c r="L278" s="2"/>
      <c r="M278" s="2">
        <f t="shared" si="14"/>
        <v>-19.926819999999999</v>
      </c>
      <c r="N278" s="2">
        <f t="shared" si="15"/>
        <v>2195.9675000000002</v>
      </c>
      <c r="O278" s="2">
        <f t="shared" si="16"/>
        <v>613.68320000000006</v>
      </c>
      <c r="P278" s="2">
        <f t="shared" si="17"/>
        <v>12.755570000000001</v>
      </c>
      <c r="Q278" s="2">
        <f t="shared" si="18"/>
        <v>11907.28774</v>
      </c>
      <c r="T278" s="2">
        <f>VLOOKUP(T$266,AURORA!$C$3:$AC$460,$B278-2020,FALSE)</f>
        <v>3613.7170000000001</v>
      </c>
      <c r="U278" s="2">
        <f>VLOOKUP(U$266,AURORA!$C$3:$AC$460,$B278-2020,FALSE)</f>
        <v>782.92070000000001</v>
      </c>
      <c r="V278" s="2">
        <f>VLOOKUP(V$266,AURORA!$C$3:$AC$460,$B278-2020,FALSE)</f>
        <v>1584.4860000000001</v>
      </c>
      <c r="W278" s="2">
        <f>VLOOKUP(W$266,AURORA!$C$3:$AC$460,$B278-2020,FALSE)</f>
        <v>522.49180000000001</v>
      </c>
      <c r="X278" s="2">
        <f>VLOOKUP(X$266,AURORA!$C$3:$AC$460,$B278-2020,FALSE)</f>
        <v>1.449602E-2</v>
      </c>
      <c r="Y278" s="2">
        <f>VLOOKUP(Y$266,AURORA!$C$3:$AC$460,$B278-2020,FALSE)</f>
        <v>347.04969999999997</v>
      </c>
      <c r="Z278" s="2">
        <f>VLOOKUP(Z$266,AURORA!$C$3:$AC$460,$B278-2020,FALSE)</f>
        <v>788.52290000000005</v>
      </c>
      <c r="AA278" s="2">
        <f>VLOOKUP(AA$266,AURORA!$C$3:$AC$460,$B278-2020,FALSE)</f>
        <v>75.072990000000004</v>
      </c>
      <c r="AB278" s="2">
        <f>VLOOKUP(AB$266,AURORA!$C$3:$AC$460,$B278-2020,FALSE)</f>
        <v>3497.5250000000001</v>
      </c>
      <c r="AC278" s="2">
        <f>VLOOKUP(AC$266,AURORA!$C$3:$AC$460,$B278-2020,FALSE)</f>
        <v>12.755570000000001</v>
      </c>
      <c r="AD278" s="2">
        <f>VLOOKUP(AD$266,AURORA!$C$3:$AC$460,$B278-2020,FALSE)</f>
        <v>88.989699999999999</v>
      </c>
      <c r="AE278" s="2">
        <f>VLOOKUP(AE$266,AURORA!$C$3:$AC$460,$B278-2020,FALSE)</f>
        <v>-19.926819999999999</v>
      </c>
      <c r="AF278" s="2">
        <f>VLOOKUP(AF$266,AURORA!$C$3:$AC$460,$B278-2020,FALSE)</f>
        <v>-6.2572729999999996</v>
      </c>
      <c r="AG278" s="2">
        <f>VLOOKUP(AG$266,AURORA!$C$3:$AC$460,$B278-2020,FALSE)</f>
        <v>613.68320000000006</v>
      </c>
    </row>
    <row r="279" spans="2:33" x14ac:dyDescent="0.2">
      <c r="B279">
        <v>2033</v>
      </c>
      <c r="C279">
        <v>2033</v>
      </c>
      <c r="D279" s="2">
        <f t="shared" si="19"/>
        <v>342.00319999999999</v>
      </c>
      <c r="E279" s="2"/>
      <c r="F279" s="2">
        <f t="shared" si="11"/>
        <v>783.24199999999996</v>
      </c>
      <c r="G279" s="2">
        <f t="shared" si="12"/>
        <v>4224.4213100000006</v>
      </c>
      <c r="H279" s="2">
        <f t="shared" si="13"/>
        <v>3477.8670000000002</v>
      </c>
      <c r="I279" s="2"/>
      <c r="J279" s="2"/>
      <c r="K279" s="2"/>
      <c r="L279" s="2"/>
      <c r="M279" s="2">
        <f t="shared" si="14"/>
        <v>-23.979399999999998</v>
      </c>
      <c r="N279" s="2">
        <f t="shared" si="15"/>
        <v>2281.3681999999999</v>
      </c>
      <c r="O279" s="2">
        <f t="shared" si="16"/>
        <v>646.11239999999998</v>
      </c>
      <c r="P279" s="2">
        <f t="shared" si="17"/>
        <v>12.81897</v>
      </c>
      <c r="Q279" s="2">
        <f t="shared" si="18"/>
        <v>11743.853680000002</v>
      </c>
      <c r="T279" s="2">
        <f>VLOOKUP(T$266,AURORA!$C$3:$AC$460,$B279-2020,FALSE)</f>
        <v>3864.1350000000002</v>
      </c>
      <c r="U279" s="2">
        <f>VLOOKUP(U$266,AURORA!$C$3:$AC$460,$B279-2020,FALSE)</f>
        <v>783.24199999999996</v>
      </c>
      <c r="V279" s="2">
        <f>VLOOKUP(V$266,AURORA!$C$3:$AC$460,$B279-2020,FALSE)</f>
        <v>1668.6079999999999</v>
      </c>
      <c r="W279" s="2">
        <f>VLOOKUP(W$266,AURORA!$C$3:$AC$460,$B279-2020,FALSE)</f>
        <v>523.33540000000005</v>
      </c>
      <c r="X279" s="2">
        <f>VLOOKUP(X$266,AURORA!$C$3:$AC$460,$B279-2020,FALSE)</f>
        <v>5.7788249999999999E-2</v>
      </c>
      <c r="Y279" s="2">
        <f>VLOOKUP(Y$266,AURORA!$C$3:$AC$460,$B279-2020,FALSE)</f>
        <v>320.47359999999998</v>
      </c>
      <c r="Z279" s="2">
        <f>VLOOKUP(Z$266,AURORA!$C$3:$AC$460,$B279-2020,FALSE)</f>
        <v>342.00319999999999</v>
      </c>
      <c r="AA279" s="2">
        <f>VLOOKUP(AA$266,AURORA!$C$3:$AC$460,$B279-2020,FALSE)</f>
        <v>39.812710000000003</v>
      </c>
      <c r="AB279" s="2">
        <f>VLOOKUP(AB$266,AURORA!$C$3:$AC$460,$B279-2020,FALSE)</f>
        <v>3477.8670000000002</v>
      </c>
      <c r="AC279" s="2">
        <f>VLOOKUP(AC$266,AURORA!$C$3:$AC$460,$B279-2020,FALSE)</f>
        <v>12.81897</v>
      </c>
      <c r="AD279" s="2">
        <f>VLOOKUP(AD$266,AURORA!$C$3:$AC$460,$B279-2020,FALSE)</f>
        <v>89.424800000000005</v>
      </c>
      <c r="AE279" s="2">
        <f>VLOOKUP(AE$266,AURORA!$C$3:$AC$460,$B279-2020,FALSE)</f>
        <v>-23.979399999999998</v>
      </c>
      <c r="AF279" s="2">
        <f>VLOOKUP(AF$266,AURORA!$C$3:$AC$460,$B279-2020,FALSE)</f>
        <v>-6.2349629999999996</v>
      </c>
      <c r="AG279" s="2">
        <f>VLOOKUP(AG$266,AURORA!$C$3:$AC$460,$B279-2020,FALSE)</f>
        <v>646.11239999999998</v>
      </c>
    </row>
    <row r="280" spans="2:33" x14ac:dyDescent="0.2">
      <c r="B280">
        <v>2034</v>
      </c>
      <c r="C280">
        <v>2034</v>
      </c>
      <c r="D280" s="2">
        <f t="shared" si="19"/>
        <v>320.93740000000003</v>
      </c>
      <c r="E280" s="2"/>
      <c r="F280" s="2">
        <f t="shared" si="11"/>
        <v>783.24199999999996</v>
      </c>
      <c r="G280" s="2">
        <f t="shared" si="12"/>
        <v>4167.8329000000003</v>
      </c>
      <c r="H280" s="2">
        <f t="shared" si="13"/>
        <v>3772.9180000000001</v>
      </c>
      <c r="I280" s="2"/>
      <c r="J280" s="2"/>
      <c r="K280" s="2"/>
      <c r="L280" s="2"/>
      <c r="M280" s="2">
        <f t="shared" si="14"/>
        <v>-26.54345</v>
      </c>
      <c r="N280" s="2">
        <f t="shared" si="15"/>
        <v>2360.16768</v>
      </c>
      <c r="O280" s="2">
        <f t="shared" si="16"/>
        <v>691.62699999999995</v>
      </c>
      <c r="P280" s="2">
        <f t="shared" si="17"/>
        <v>12.689920000000001</v>
      </c>
      <c r="Q280" s="2">
        <f t="shared" si="18"/>
        <v>12082.871450000002</v>
      </c>
      <c r="T280" s="2">
        <f>VLOOKUP(T$266,AURORA!$C$3:$AC$460,$B280-2020,FALSE)</f>
        <v>3800.36</v>
      </c>
      <c r="U280" s="2">
        <f>VLOOKUP(U$266,AURORA!$C$3:$AC$460,$B280-2020,FALSE)</f>
        <v>783.24199999999996</v>
      </c>
      <c r="V280" s="2">
        <f>VLOOKUP(V$266,AURORA!$C$3:$AC$460,$B280-2020,FALSE)</f>
        <v>1748.3489999999999</v>
      </c>
      <c r="W280" s="2">
        <f>VLOOKUP(W$266,AURORA!$C$3:$AC$460,$B280-2020,FALSE)</f>
        <v>522.46770000000004</v>
      </c>
      <c r="X280" s="2">
        <f>VLOOKUP(X$266,AURORA!$C$3:$AC$460,$B280-2020,FALSE)</f>
        <v>7.0340420000000001E-2</v>
      </c>
      <c r="Y280" s="2">
        <f>VLOOKUP(Y$266,AURORA!$C$3:$AC$460,$B280-2020,FALSE)</f>
        <v>335.74579999999997</v>
      </c>
      <c r="Z280" s="2">
        <f>VLOOKUP(Z$266,AURORA!$C$3:$AC$460,$B280-2020,FALSE)</f>
        <v>320.93740000000003</v>
      </c>
      <c r="AA280" s="2">
        <f>VLOOKUP(AA$266,AURORA!$C$3:$AC$460,$B280-2020,FALSE)</f>
        <v>31.7271</v>
      </c>
      <c r="AB280" s="2">
        <f>VLOOKUP(AB$266,AURORA!$C$3:$AC$460,$B280-2020,FALSE)</f>
        <v>3772.9180000000001</v>
      </c>
      <c r="AC280" s="2">
        <f>VLOOKUP(AC$266,AURORA!$C$3:$AC$460,$B280-2020,FALSE)</f>
        <v>12.689920000000001</v>
      </c>
      <c r="AD280" s="2">
        <f>VLOOKUP(AD$266,AURORA!$C$3:$AC$460,$B280-2020,FALSE)</f>
        <v>89.350980000000007</v>
      </c>
      <c r="AE280" s="2">
        <f>VLOOKUP(AE$266,AURORA!$C$3:$AC$460,$B280-2020,FALSE)</f>
        <v>-26.54345</v>
      </c>
      <c r="AF280" s="2">
        <f>VLOOKUP(AF$266,AURORA!$C$3:$AC$460,$B280-2020,FALSE)</f>
        <v>-6.9157250000000001</v>
      </c>
      <c r="AG280" s="2">
        <f>VLOOKUP(AG$266,AURORA!$C$3:$AC$460,$B280-2020,FALSE)</f>
        <v>691.62699999999995</v>
      </c>
    </row>
    <row r="281" spans="2:33" x14ac:dyDescent="0.2">
      <c r="B281">
        <v>2035</v>
      </c>
      <c r="C281">
        <v>2035</v>
      </c>
      <c r="D281" s="2">
        <f t="shared" si="19"/>
        <v>314.52789999999999</v>
      </c>
      <c r="E281" s="2"/>
      <c r="F281" s="2">
        <f t="shared" si="11"/>
        <v>783.24199999999996</v>
      </c>
      <c r="G281" s="2">
        <f t="shared" si="12"/>
        <v>4304.8260499999997</v>
      </c>
      <c r="H281" s="2">
        <f t="shared" si="13"/>
        <v>3477.1770000000001</v>
      </c>
      <c r="I281" s="2"/>
      <c r="J281" s="2"/>
      <c r="K281" s="2"/>
      <c r="L281" s="2"/>
      <c r="M281" s="2">
        <f t="shared" si="14"/>
        <v>-35.423560000000002</v>
      </c>
      <c r="N281" s="2">
        <f t="shared" si="15"/>
        <v>2433.7127599999999</v>
      </c>
      <c r="O281" s="2">
        <f t="shared" si="16"/>
        <v>737.95410000000004</v>
      </c>
      <c r="P281" s="2">
        <f t="shared" si="17"/>
        <v>13.067170000000001</v>
      </c>
      <c r="Q281" s="2">
        <f t="shared" si="18"/>
        <v>12029.083420000003</v>
      </c>
      <c r="T281" s="2">
        <f>VLOOKUP(T$266,AURORA!$C$3:$AC$460,$B281-2020,FALSE)</f>
        <v>3801.3649999999998</v>
      </c>
      <c r="U281" s="2">
        <f>VLOOKUP(U$266,AURORA!$C$3:$AC$460,$B281-2020,FALSE)</f>
        <v>783.24199999999996</v>
      </c>
      <c r="V281" s="2">
        <f>VLOOKUP(V$266,AURORA!$C$3:$AC$460,$B281-2020,FALSE)</f>
        <v>1823.4259999999999</v>
      </c>
      <c r="W281" s="2">
        <f>VLOOKUP(W$266,AURORA!$C$3:$AC$460,$B281-2020,FALSE)</f>
        <v>521.56079999999997</v>
      </c>
      <c r="X281" s="2">
        <f>VLOOKUP(X$266,AURORA!$C$3:$AC$460,$B281-2020,FALSE)</f>
        <v>6.6916820000000002E-2</v>
      </c>
      <c r="Y281" s="2">
        <f>VLOOKUP(Y$266,AURORA!$C$3:$AC$460,$B281-2020,FALSE)</f>
        <v>441.77190000000002</v>
      </c>
      <c r="Z281" s="2">
        <f>VLOOKUP(Z$266,AURORA!$C$3:$AC$460,$B281-2020,FALSE)</f>
        <v>314.52789999999999</v>
      </c>
      <c r="AA281" s="2">
        <f>VLOOKUP(AA$266,AURORA!$C$3:$AC$460,$B281-2020,FALSE)</f>
        <v>61.689149999999998</v>
      </c>
      <c r="AB281" s="2">
        <f>VLOOKUP(AB$266,AURORA!$C$3:$AC$460,$B281-2020,FALSE)</f>
        <v>3477.1770000000001</v>
      </c>
      <c r="AC281" s="2">
        <f>VLOOKUP(AC$266,AURORA!$C$3:$AC$460,$B281-2020,FALSE)</f>
        <v>13.067170000000001</v>
      </c>
      <c r="AD281" s="2">
        <f>VLOOKUP(AD$266,AURORA!$C$3:$AC$460,$B281-2020,FALSE)</f>
        <v>88.725960000000001</v>
      </c>
      <c r="AE281" s="2">
        <f>VLOOKUP(AE$266,AURORA!$C$3:$AC$460,$B281-2020,FALSE)</f>
        <v>-35.423560000000002</v>
      </c>
      <c r="AF281" s="2">
        <f>VLOOKUP(AF$266,AURORA!$C$3:$AC$460,$B281-2020,FALSE)</f>
        <v>-7.5530039999999996</v>
      </c>
      <c r="AG281" s="2">
        <f>VLOOKUP(AG$266,AURORA!$C$3:$AC$460,$B281-2020,FALSE)</f>
        <v>737.95410000000004</v>
      </c>
    </row>
    <row r="282" spans="2:33" x14ac:dyDescent="0.2">
      <c r="B282">
        <v>2036</v>
      </c>
      <c r="C282">
        <v>2036</v>
      </c>
      <c r="D282" s="2">
        <f t="shared" si="19"/>
        <v>286.76549999999997</v>
      </c>
      <c r="E282" s="2"/>
      <c r="F282" s="2">
        <f t="shared" si="11"/>
        <v>782.92070000000001</v>
      </c>
      <c r="G282" s="2">
        <f t="shared" si="12"/>
        <v>4385.8413099999998</v>
      </c>
      <c r="H282" s="2">
        <f t="shared" si="13"/>
        <v>3453.627</v>
      </c>
      <c r="I282" s="2"/>
      <c r="J282" s="2"/>
      <c r="K282" s="2"/>
      <c r="L282" s="2"/>
      <c r="M282" s="2">
        <f t="shared" si="14"/>
        <v>-35.632190000000001</v>
      </c>
      <c r="N282" s="2">
        <f t="shared" si="15"/>
        <v>2597.78026</v>
      </c>
      <c r="O282" s="2">
        <f t="shared" si="16"/>
        <v>764.47</v>
      </c>
      <c r="P282" s="2">
        <f t="shared" si="17"/>
        <v>13.04285</v>
      </c>
      <c r="Q282" s="2">
        <f t="shared" si="18"/>
        <v>12248.815429999999</v>
      </c>
      <c r="T282" s="2">
        <f>VLOOKUP(T$266,AURORA!$C$3:$AC$460,$B282-2020,FALSE)</f>
        <v>3942.3829999999998</v>
      </c>
      <c r="U282" s="2">
        <f>VLOOKUP(U$266,AURORA!$C$3:$AC$460,$B282-2020,FALSE)</f>
        <v>782.92070000000001</v>
      </c>
      <c r="V282" s="2">
        <f>VLOOKUP(V$266,AURORA!$C$3:$AC$460,$B282-2020,FALSE)</f>
        <v>1988.731</v>
      </c>
      <c r="W282" s="2">
        <f>VLOOKUP(W$266,AURORA!$C$3:$AC$460,$B282-2020,FALSE)</f>
        <v>520.13239999999996</v>
      </c>
      <c r="X282" s="2">
        <f>VLOOKUP(X$266,AURORA!$C$3:$AC$460,$B282-2020,FALSE)</f>
        <v>7.170965E-2</v>
      </c>
      <c r="Y282" s="2">
        <f>VLOOKUP(Y$266,AURORA!$C$3:$AC$460,$B282-2020,FALSE)</f>
        <v>410.67140000000001</v>
      </c>
      <c r="Z282" s="2">
        <f>VLOOKUP(Z$266,AURORA!$C$3:$AC$460,$B282-2020,FALSE)</f>
        <v>286.76549999999997</v>
      </c>
      <c r="AA282" s="2">
        <f>VLOOKUP(AA$266,AURORA!$C$3:$AC$460,$B282-2020,FALSE)</f>
        <v>32.786909999999999</v>
      </c>
      <c r="AB282" s="2">
        <f>VLOOKUP(AB$266,AURORA!$C$3:$AC$460,$B282-2020,FALSE)</f>
        <v>3453.627</v>
      </c>
      <c r="AC282" s="2">
        <f>VLOOKUP(AC$266,AURORA!$C$3:$AC$460,$B282-2020,FALSE)</f>
        <v>13.04285</v>
      </c>
      <c r="AD282" s="2">
        <f>VLOOKUP(AD$266,AURORA!$C$3:$AC$460,$B282-2020,FALSE)</f>
        <v>88.91686</v>
      </c>
      <c r="AE282" s="2">
        <f>VLOOKUP(AE$266,AURORA!$C$3:$AC$460,$B282-2020,FALSE)</f>
        <v>-35.632190000000001</v>
      </c>
      <c r="AF282" s="2">
        <f>VLOOKUP(AF$266,AURORA!$C$3:$AC$460,$B282-2020,FALSE)</f>
        <v>-7.891553</v>
      </c>
      <c r="AG282" s="2">
        <f>VLOOKUP(AG$266,AURORA!$C$3:$AC$460,$B282-2020,FALSE)</f>
        <v>764.47</v>
      </c>
    </row>
    <row r="283" spans="2:33" x14ac:dyDescent="0.2">
      <c r="B283">
        <v>2037</v>
      </c>
      <c r="C283">
        <v>2037</v>
      </c>
      <c r="D283" s="2">
        <f t="shared" si="19"/>
        <v>268.96100000000001</v>
      </c>
      <c r="E283" s="2"/>
      <c r="F283" s="2">
        <f t="shared" si="11"/>
        <v>783.24199999999996</v>
      </c>
      <c r="G283" s="2">
        <f t="shared" si="12"/>
        <v>4205.3007799999996</v>
      </c>
      <c r="H283" s="2">
        <f t="shared" si="13"/>
        <v>3708.511</v>
      </c>
      <c r="I283" s="2"/>
      <c r="J283" s="2"/>
      <c r="K283" s="2"/>
      <c r="L283" s="2"/>
      <c r="M283" s="2">
        <f t="shared" si="14"/>
        <v>-35.601469999999999</v>
      </c>
      <c r="N283" s="2">
        <f t="shared" si="15"/>
        <v>2780.4766899999995</v>
      </c>
      <c r="O283" s="2">
        <f t="shared" si="16"/>
        <v>800.6096</v>
      </c>
      <c r="P283" s="2">
        <f t="shared" si="17"/>
        <v>13.19337</v>
      </c>
      <c r="Q283" s="2">
        <f t="shared" si="18"/>
        <v>12524.69297</v>
      </c>
      <c r="T283" s="2">
        <f>VLOOKUP(T$266,AURORA!$C$3:$AC$460,$B283-2020,FALSE)</f>
        <v>3718.049</v>
      </c>
      <c r="U283" s="2">
        <f>VLOOKUP(U$266,AURORA!$C$3:$AC$460,$B283-2020,FALSE)</f>
        <v>783.24199999999996</v>
      </c>
      <c r="V283" s="2">
        <f>VLOOKUP(V$266,AURORA!$C$3:$AC$460,$B283-2020,FALSE)</f>
        <v>2175.31</v>
      </c>
      <c r="W283" s="2">
        <f>VLOOKUP(W$266,AURORA!$C$3:$AC$460,$B283-2020,FALSE)</f>
        <v>516.13049999999998</v>
      </c>
      <c r="X283" s="2">
        <f>VLOOKUP(X$266,AURORA!$C$3:$AC$460,$B283-2020,FALSE)</f>
        <v>6.1987529999999999E-2</v>
      </c>
      <c r="Y283" s="2">
        <f>VLOOKUP(Y$266,AURORA!$C$3:$AC$460,$B283-2020,FALSE)</f>
        <v>458.00990000000002</v>
      </c>
      <c r="Z283" s="2">
        <f>VLOOKUP(Z$266,AURORA!$C$3:$AC$460,$B283-2020,FALSE)</f>
        <v>268.96100000000001</v>
      </c>
      <c r="AA283" s="2">
        <f>VLOOKUP(AA$266,AURORA!$C$3:$AC$460,$B283-2020,FALSE)</f>
        <v>29.241879999999998</v>
      </c>
      <c r="AB283" s="2">
        <f>VLOOKUP(AB$266,AURORA!$C$3:$AC$460,$B283-2020,FALSE)</f>
        <v>3708.511</v>
      </c>
      <c r="AC283" s="2">
        <f>VLOOKUP(AC$266,AURORA!$C$3:$AC$460,$B283-2020,FALSE)</f>
        <v>13.19337</v>
      </c>
      <c r="AD283" s="2">
        <f>VLOOKUP(AD$266,AURORA!$C$3:$AC$460,$B283-2020,FALSE)</f>
        <v>89.036190000000005</v>
      </c>
      <c r="AE283" s="2">
        <f>VLOOKUP(AE$266,AURORA!$C$3:$AC$460,$B283-2020,FALSE)</f>
        <v>-35.601469999999999</v>
      </c>
      <c r="AF283" s="2">
        <f>VLOOKUP(AF$266,AURORA!$C$3:$AC$460,$B283-2020,FALSE)</f>
        <v>-8.7307380000000006</v>
      </c>
      <c r="AG283" s="2">
        <f>VLOOKUP(AG$266,AURORA!$C$3:$AC$460,$B283-2020,FALSE)</f>
        <v>800.6096</v>
      </c>
    </row>
    <row r="284" spans="2:33" x14ac:dyDescent="0.2">
      <c r="B284">
        <v>2038</v>
      </c>
      <c r="C284">
        <v>2038</v>
      </c>
      <c r="D284" s="2">
        <f t="shared" si="19"/>
        <v>256.72640000000001</v>
      </c>
      <c r="E284" s="2"/>
      <c r="F284" s="2">
        <f t="shared" si="11"/>
        <v>783.24199999999996</v>
      </c>
      <c r="G284" s="2">
        <f t="shared" si="12"/>
        <v>4154.5811199999998</v>
      </c>
      <c r="H284" s="2">
        <f t="shared" si="13"/>
        <v>3416.422</v>
      </c>
      <c r="I284" s="2"/>
      <c r="J284" s="2"/>
      <c r="K284" s="2"/>
      <c r="L284" s="2"/>
      <c r="M284" s="2">
        <f t="shared" si="14"/>
        <v>-36.310540000000003</v>
      </c>
      <c r="N284" s="2">
        <f t="shared" si="15"/>
        <v>2972.7474700000002</v>
      </c>
      <c r="O284" s="2">
        <f t="shared" si="16"/>
        <v>865.52509999999995</v>
      </c>
      <c r="P284" s="2">
        <f t="shared" si="17"/>
        <v>13.32005</v>
      </c>
      <c r="Q284" s="2">
        <f t="shared" si="18"/>
        <v>12426.2536</v>
      </c>
      <c r="T284" s="2">
        <f>VLOOKUP(T$266,AURORA!$C$3:$AC$460,$B284-2020,FALSE)</f>
        <v>3617.9050000000002</v>
      </c>
      <c r="U284" s="2">
        <f>VLOOKUP(U$266,AURORA!$C$3:$AC$460,$B284-2020,FALSE)</f>
        <v>783.24199999999996</v>
      </c>
      <c r="V284" s="2">
        <f>VLOOKUP(V$266,AURORA!$C$3:$AC$460,$B284-2020,FALSE)</f>
        <v>2364.777</v>
      </c>
      <c r="W284" s="2">
        <f>VLOOKUP(W$266,AURORA!$C$3:$AC$460,$B284-2020,FALSE)</f>
        <v>519.00750000000005</v>
      </c>
      <c r="X284" s="2">
        <f>VLOOKUP(X$266,AURORA!$C$3:$AC$460,$B284-2020,FALSE)</f>
        <v>0.16549130000000001</v>
      </c>
      <c r="Y284" s="2">
        <f>VLOOKUP(Y$266,AURORA!$C$3:$AC$460,$B284-2020,FALSE)</f>
        <v>504.85</v>
      </c>
      <c r="Z284" s="2">
        <f>VLOOKUP(Z$266,AURORA!$C$3:$AC$460,$B284-2020,FALSE)</f>
        <v>256.72640000000001</v>
      </c>
      <c r="AA284" s="2">
        <f>VLOOKUP(AA$266,AURORA!$C$3:$AC$460,$B284-2020,FALSE)</f>
        <v>31.82612</v>
      </c>
      <c r="AB284" s="2">
        <f>VLOOKUP(AB$266,AURORA!$C$3:$AC$460,$B284-2020,FALSE)</f>
        <v>3416.422</v>
      </c>
      <c r="AC284" s="2">
        <f>VLOOKUP(AC$266,AURORA!$C$3:$AC$460,$B284-2020,FALSE)</f>
        <v>13.32005</v>
      </c>
      <c r="AD284" s="2">
        <f>VLOOKUP(AD$266,AURORA!$C$3:$AC$460,$B284-2020,FALSE)</f>
        <v>88.962969999999999</v>
      </c>
      <c r="AE284" s="2">
        <f>VLOOKUP(AE$266,AURORA!$C$3:$AC$460,$B284-2020,FALSE)</f>
        <v>-36.310540000000003</v>
      </c>
      <c r="AF284" s="2">
        <f>VLOOKUP(AF$266,AURORA!$C$3:$AC$460,$B284-2020,FALSE)</f>
        <v>-9.4390219999999996</v>
      </c>
      <c r="AG284" s="2">
        <f>VLOOKUP(AG$266,AURORA!$C$3:$AC$460,$B284-2020,FALSE)</f>
        <v>865.52509999999995</v>
      </c>
    </row>
    <row r="285" spans="2:33" x14ac:dyDescent="0.2">
      <c r="B285">
        <v>2039</v>
      </c>
      <c r="C285">
        <v>2039</v>
      </c>
      <c r="D285" s="2">
        <f t="shared" si="19"/>
        <v>242.7998</v>
      </c>
      <c r="E285" s="2"/>
      <c r="F285" s="2">
        <f t="shared" si="11"/>
        <v>783.24199999999996</v>
      </c>
      <c r="G285" s="2">
        <f t="shared" si="12"/>
        <v>4101.4840999999997</v>
      </c>
      <c r="H285" s="2">
        <f t="shared" si="13"/>
        <v>3382.2629999999999</v>
      </c>
      <c r="I285" s="2"/>
      <c r="J285" s="2"/>
      <c r="K285" s="2"/>
      <c r="L285" s="2"/>
      <c r="M285" s="2">
        <f t="shared" si="14"/>
        <v>-35.922840000000001</v>
      </c>
      <c r="N285" s="2">
        <f t="shared" si="15"/>
        <v>3101.4824400000002</v>
      </c>
      <c r="O285" s="2">
        <f t="shared" si="16"/>
        <v>893.92809999999997</v>
      </c>
      <c r="P285" s="2">
        <f t="shared" si="17"/>
        <v>13.490270000000001</v>
      </c>
      <c r="Q285" s="2">
        <f t="shared" si="18"/>
        <v>12482.766869999999</v>
      </c>
      <c r="T285" s="2">
        <f>VLOOKUP(T$266,AURORA!$C$3:$AC$460,$B285-2020,FALSE)</f>
        <v>3530.8890000000001</v>
      </c>
      <c r="U285" s="2">
        <f>VLOOKUP(U$266,AURORA!$C$3:$AC$460,$B285-2020,FALSE)</f>
        <v>783.24199999999996</v>
      </c>
      <c r="V285" s="2">
        <f>VLOOKUP(V$266,AURORA!$C$3:$AC$460,$B285-2020,FALSE)</f>
        <v>2501.835</v>
      </c>
      <c r="W285" s="2">
        <f>VLOOKUP(W$266,AURORA!$C$3:$AC$460,$B285-2020,FALSE)</f>
        <v>511.25630000000001</v>
      </c>
      <c r="X285" s="2">
        <f>VLOOKUP(X$266,AURORA!$C$3:$AC$460,$B285-2020,FALSE)</f>
        <v>0.17010400000000001</v>
      </c>
      <c r="Y285" s="2">
        <f>VLOOKUP(Y$266,AURORA!$C$3:$AC$460,$B285-2020,FALSE)</f>
        <v>535.2441</v>
      </c>
      <c r="Z285" s="2">
        <f>VLOOKUP(Z$266,AURORA!$C$3:$AC$460,$B285-2020,FALSE)</f>
        <v>242.7998</v>
      </c>
      <c r="AA285" s="2">
        <f>VLOOKUP(AA$266,AURORA!$C$3:$AC$460,$B285-2020,FALSE)</f>
        <v>35.350999999999999</v>
      </c>
      <c r="AB285" s="2">
        <f>VLOOKUP(AB$266,AURORA!$C$3:$AC$460,$B285-2020,FALSE)</f>
        <v>3382.2629999999999</v>
      </c>
      <c r="AC285" s="2">
        <f>VLOOKUP(AC$266,AURORA!$C$3:$AC$460,$B285-2020,FALSE)</f>
        <v>13.490270000000001</v>
      </c>
      <c r="AD285" s="2">
        <f>VLOOKUP(AD$266,AURORA!$C$3:$AC$460,$B285-2020,FALSE)</f>
        <v>88.391139999999993</v>
      </c>
      <c r="AE285" s="2">
        <f>VLOOKUP(AE$266,AURORA!$C$3:$AC$460,$B285-2020,FALSE)</f>
        <v>-35.922840000000001</v>
      </c>
      <c r="AF285" s="2">
        <f>VLOOKUP(AF$266,AURORA!$C$3:$AC$460,$B285-2020,FALSE)</f>
        <v>-9.5367320000000007</v>
      </c>
      <c r="AG285" s="2">
        <f>VLOOKUP(AG$266,AURORA!$C$3:$AC$460,$B285-2020,FALSE)</f>
        <v>893.92809999999997</v>
      </c>
    </row>
    <row r="286" spans="2:33" x14ac:dyDescent="0.2">
      <c r="B286">
        <v>2040</v>
      </c>
      <c r="C286">
        <v>2040</v>
      </c>
      <c r="D286" s="2">
        <f t="shared" si="19"/>
        <v>244.40719999999999</v>
      </c>
      <c r="E286" s="2"/>
      <c r="F286" s="2">
        <f t="shared" si="11"/>
        <v>782.92070000000001</v>
      </c>
      <c r="G286" s="2">
        <f t="shared" si="12"/>
        <v>3910.3366500000002</v>
      </c>
      <c r="H286" s="2">
        <f t="shared" si="13"/>
        <v>3676.7089999999998</v>
      </c>
      <c r="I286" s="2"/>
      <c r="J286" s="2"/>
      <c r="K286" s="2"/>
      <c r="L286" s="2"/>
      <c r="M286" s="2">
        <f t="shared" si="14"/>
        <v>-34.763620000000003</v>
      </c>
      <c r="N286" s="2">
        <f t="shared" si="15"/>
        <v>3142.3412100000005</v>
      </c>
      <c r="O286" s="2">
        <f t="shared" si="16"/>
        <v>930.32209999999998</v>
      </c>
      <c r="P286" s="2">
        <f t="shared" si="17"/>
        <v>13.240539999999999</v>
      </c>
      <c r="Q286" s="2">
        <f t="shared" si="18"/>
        <v>12665.513780000001</v>
      </c>
      <c r="T286" s="2">
        <f>VLOOKUP(T$266,AURORA!$C$3:$AC$460,$B286-2020,FALSE)</f>
        <v>3355.8969999999999</v>
      </c>
      <c r="U286" s="2">
        <f>VLOOKUP(U$266,AURORA!$C$3:$AC$460,$B286-2020,FALSE)</f>
        <v>782.92070000000001</v>
      </c>
      <c r="V286" s="2">
        <f>VLOOKUP(V$266,AURORA!$C$3:$AC$460,$B286-2020,FALSE)</f>
        <v>2543.8620000000001</v>
      </c>
      <c r="W286" s="2">
        <f>VLOOKUP(W$266,AURORA!$C$3:$AC$460,$B286-2020,FALSE)</f>
        <v>510.89690000000002</v>
      </c>
      <c r="X286" s="2">
        <f>VLOOKUP(X$266,AURORA!$C$3:$AC$460,$B286-2020,FALSE)</f>
        <v>0.4560729</v>
      </c>
      <c r="Y286" s="2">
        <f>VLOOKUP(Y$266,AURORA!$C$3:$AC$460,$B286-2020,FALSE)</f>
        <v>514.15920000000006</v>
      </c>
      <c r="Z286" s="2">
        <f>VLOOKUP(Z$266,AURORA!$C$3:$AC$460,$B286-2020,FALSE)</f>
        <v>244.40719999999999</v>
      </c>
      <c r="AA286" s="2">
        <f>VLOOKUP(AA$266,AURORA!$C$3:$AC$460,$B286-2020,FALSE)</f>
        <v>40.280450000000002</v>
      </c>
      <c r="AB286" s="2">
        <f>VLOOKUP(AB$266,AURORA!$C$3:$AC$460,$B286-2020,FALSE)</f>
        <v>3676.7089999999998</v>
      </c>
      <c r="AC286" s="2">
        <f>VLOOKUP(AC$266,AURORA!$C$3:$AC$460,$B286-2020,FALSE)</f>
        <v>13.240539999999999</v>
      </c>
      <c r="AD286" s="2">
        <f>VLOOKUP(AD$266,AURORA!$C$3:$AC$460,$B286-2020,FALSE)</f>
        <v>87.582310000000007</v>
      </c>
      <c r="AE286" s="2">
        <f>VLOOKUP(AE$266,AURORA!$C$3:$AC$460,$B286-2020,FALSE)</f>
        <v>-34.763620000000003</v>
      </c>
      <c r="AF286" s="2">
        <f>VLOOKUP(AF$266,AURORA!$C$3:$AC$460,$B286-2020,FALSE)</f>
        <v>-10.44435</v>
      </c>
      <c r="AG286" s="2">
        <f>VLOOKUP(AG$266,AURORA!$C$3:$AC$460,$B286-2020,FALSE)</f>
        <v>930.32209999999998</v>
      </c>
    </row>
    <row r="287" spans="2:33" x14ac:dyDescent="0.2">
      <c r="B287">
        <v>2041</v>
      </c>
      <c r="C287">
        <v>2041</v>
      </c>
      <c r="D287" s="2">
        <f t="shared" si="19"/>
        <v>234.11109999999999</v>
      </c>
      <c r="E287" s="2"/>
      <c r="F287" s="2">
        <f t="shared" si="11"/>
        <v>783.24199999999996</v>
      </c>
      <c r="G287" s="2">
        <f t="shared" si="12"/>
        <v>3752.0895699999996</v>
      </c>
      <c r="H287" s="2">
        <f t="shared" si="13"/>
        <v>3383.1579999999999</v>
      </c>
      <c r="I287" s="2"/>
      <c r="J287" s="2"/>
      <c r="K287" s="2"/>
      <c r="L287" s="2"/>
      <c r="M287" s="2">
        <f t="shared" si="14"/>
        <v>-47.387210000000003</v>
      </c>
      <c r="N287" s="2">
        <f t="shared" si="15"/>
        <v>3357.6274100000001</v>
      </c>
      <c r="O287" s="2">
        <f t="shared" si="16"/>
        <v>980.2405</v>
      </c>
      <c r="P287" s="2">
        <f t="shared" si="17"/>
        <v>13.295260000000001</v>
      </c>
      <c r="Q287" s="2">
        <f t="shared" si="18"/>
        <v>12456.376630000001</v>
      </c>
      <c r="T287" s="2">
        <f>VLOOKUP(T$266,AURORA!$C$3:$AC$460,$B287-2020,FALSE)</f>
        <v>3168.674</v>
      </c>
      <c r="U287" s="2">
        <f>VLOOKUP(U$266,AURORA!$C$3:$AC$460,$B287-2020,FALSE)</f>
        <v>783.24199999999996</v>
      </c>
      <c r="V287" s="2">
        <f>VLOOKUP(V$266,AURORA!$C$3:$AC$460,$B287-2020,FALSE)</f>
        <v>2750.3220000000001</v>
      </c>
      <c r="W287" s="2">
        <f>VLOOKUP(W$266,AURORA!$C$3:$AC$460,$B287-2020,FALSE)</f>
        <v>518.63580000000002</v>
      </c>
      <c r="X287" s="2">
        <f>VLOOKUP(X$266,AURORA!$C$3:$AC$460,$B287-2020,FALSE)</f>
        <v>0.26264349999999997</v>
      </c>
      <c r="Y287" s="2">
        <f>VLOOKUP(Y$266,AURORA!$C$3:$AC$460,$B287-2020,FALSE)</f>
        <v>542.20129999999995</v>
      </c>
      <c r="Z287" s="2">
        <f>VLOOKUP(Z$266,AURORA!$C$3:$AC$460,$B287-2020,FALSE)</f>
        <v>234.11109999999999</v>
      </c>
      <c r="AA287" s="2">
        <f>VLOOKUP(AA$266,AURORA!$C$3:$AC$460,$B287-2020,FALSE)</f>
        <v>41.214269999999999</v>
      </c>
      <c r="AB287" s="2">
        <f>VLOOKUP(AB$266,AURORA!$C$3:$AC$460,$B287-2020,FALSE)</f>
        <v>3383.1579999999999</v>
      </c>
      <c r="AC287" s="2">
        <f>VLOOKUP(AC$266,AURORA!$C$3:$AC$460,$B287-2020,FALSE)</f>
        <v>13.295260000000001</v>
      </c>
      <c r="AD287" s="2">
        <f>VLOOKUP(AD$266,AURORA!$C$3:$AC$460,$B287-2020,FALSE)</f>
        <v>88.669610000000006</v>
      </c>
      <c r="AE287" s="2">
        <f>VLOOKUP(AE$266,AURORA!$C$3:$AC$460,$B287-2020,FALSE)</f>
        <v>-47.387210000000003</v>
      </c>
      <c r="AF287" s="2">
        <f>VLOOKUP(AF$266,AURORA!$C$3:$AC$460,$B287-2020,FALSE)</f>
        <v>-10.86332</v>
      </c>
      <c r="AG287" s="2">
        <f>VLOOKUP(AG$266,AURORA!$C$3:$AC$460,$B287-2020,FALSE)</f>
        <v>980.2405</v>
      </c>
    </row>
    <row r="288" spans="2:33" x14ac:dyDescent="0.2">
      <c r="B288">
        <v>2042</v>
      </c>
      <c r="C288">
        <v>2042</v>
      </c>
      <c r="D288" s="2">
        <f t="shared" si="19"/>
        <v>229.2423</v>
      </c>
      <c r="E288" s="2"/>
      <c r="F288" s="2">
        <f t="shared" si="11"/>
        <v>783.24199999999996</v>
      </c>
      <c r="G288" s="2">
        <f t="shared" si="12"/>
        <v>3634.1435200000001</v>
      </c>
      <c r="H288" s="2">
        <f t="shared" si="13"/>
        <v>3353.81</v>
      </c>
      <c r="I288" s="2"/>
      <c r="J288" s="2"/>
      <c r="K288" s="2"/>
      <c r="L288" s="2"/>
      <c r="M288" s="2">
        <f t="shared" si="14"/>
        <v>-50.539369999999998</v>
      </c>
      <c r="N288" s="2">
        <f t="shared" si="15"/>
        <v>3407.3980999999999</v>
      </c>
      <c r="O288" s="2">
        <f t="shared" si="16"/>
        <v>1122.8440000000001</v>
      </c>
      <c r="P288" s="2">
        <f t="shared" si="17"/>
        <v>13.431100000000001</v>
      </c>
      <c r="Q288" s="2">
        <f t="shared" si="18"/>
        <v>12493.57165</v>
      </c>
      <c r="T288" s="2">
        <f>VLOOKUP(T$266,AURORA!$C$3:$AC$460,$B288-2020,FALSE)</f>
        <v>3023.6990000000001</v>
      </c>
      <c r="U288" s="2">
        <f>VLOOKUP(U$266,AURORA!$C$3:$AC$460,$B288-2020,FALSE)</f>
        <v>783.24199999999996</v>
      </c>
      <c r="V288" s="2">
        <f>VLOOKUP(V$266,AURORA!$C$3:$AC$460,$B288-2020,FALSE)</f>
        <v>2807.6120000000001</v>
      </c>
      <c r="W288" s="2">
        <f>VLOOKUP(W$266,AURORA!$C$3:$AC$460,$B288-2020,FALSE)</f>
        <v>511.92169999999999</v>
      </c>
      <c r="X288" s="2">
        <f>VLOOKUP(X$266,AURORA!$C$3:$AC$460,$B288-2020,FALSE)</f>
        <v>0.24360689999999999</v>
      </c>
      <c r="Y288" s="2">
        <f>VLOOKUP(Y$266,AURORA!$C$3:$AC$460,$B288-2020,FALSE)</f>
        <v>565.99860000000001</v>
      </c>
      <c r="Z288" s="2">
        <f>VLOOKUP(Z$266,AURORA!$C$3:$AC$460,$B288-2020,FALSE)</f>
        <v>229.2423</v>
      </c>
      <c r="AA288" s="2">
        <f>VLOOKUP(AA$266,AURORA!$C$3:$AC$460,$B288-2020,FALSE)</f>
        <v>44.445920000000001</v>
      </c>
      <c r="AB288" s="2">
        <f>VLOOKUP(AB$266,AURORA!$C$3:$AC$460,$B288-2020,FALSE)</f>
        <v>3353.81</v>
      </c>
      <c r="AC288" s="2">
        <f>VLOOKUP(AC$266,AURORA!$C$3:$AC$460,$B288-2020,FALSE)</f>
        <v>13.431100000000001</v>
      </c>
      <c r="AD288" s="2">
        <f>VLOOKUP(AD$266,AURORA!$C$3:$AC$460,$B288-2020,FALSE)</f>
        <v>87.864400000000003</v>
      </c>
      <c r="AE288" s="2">
        <f>VLOOKUP(AE$266,AURORA!$C$3:$AC$460,$B288-2020,FALSE)</f>
        <v>-50.539369999999998</v>
      </c>
      <c r="AF288" s="2">
        <f>VLOOKUP(AF$266,AURORA!$C$3:$AC$460,$B288-2020,FALSE)</f>
        <v>-11.11543</v>
      </c>
      <c r="AG288" s="2">
        <f>VLOOKUP(AG$266,AURORA!$C$3:$AC$460,$B288-2020,FALSE)</f>
        <v>1122.8440000000001</v>
      </c>
    </row>
    <row r="289" spans="2:33" x14ac:dyDescent="0.2">
      <c r="B289">
        <v>2043</v>
      </c>
      <c r="C289">
        <v>2043</v>
      </c>
      <c r="D289" s="2">
        <f t="shared" si="19"/>
        <v>193.92330000000001</v>
      </c>
      <c r="E289" s="2"/>
      <c r="F289" s="2">
        <f t="shared" si="11"/>
        <v>783.24199999999996</v>
      </c>
      <c r="G289" s="2">
        <f t="shared" si="12"/>
        <v>3269.7734099999998</v>
      </c>
      <c r="H289" s="2">
        <f t="shared" si="13"/>
        <v>3601.0619999999999</v>
      </c>
      <c r="I289" s="2"/>
      <c r="J289" s="2"/>
      <c r="K289" s="2"/>
      <c r="L289" s="2"/>
      <c r="M289" s="2">
        <f t="shared" si="14"/>
        <v>-50.450409999999998</v>
      </c>
      <c r="N289" s="2">
        <f t="shared" si="15"/>
        <v>3492.5454399999999</v>
      </c>
      <c r="O289" s="2">
        <f t="shared" si="16"/>
        <v>1282.98</v>
      </c>
      <c r="P289" s="2">
        <f t="shared" si="17"/>
        <v>13.71527</v>
      </c>
      <c r="Q289" s="2">
        <f t="shared" si="18"/>
        <v>12586.791009999999</v>
      </c>
      <c r="T289" s="2">
        <f>VLOOKUP(T$266,AURORA!$C$3:$AC$460,$B289-2020,FALSE)</f>
        <v>2570.402</v>
      </c>
      <c r="U289" s="2">
        <f>VLOOKUP(U$266,AURORA!$C$3:$AC$460,$B289-2020,FALSE)</f>
        <v>783.24199999999996</v>
      </c>
      <c r="V289" s="2">
        <f>VLOOKUP(V$266,AURORA!$C$3:$AC$460,$B289-2020,FALSE)</f>
        <v>2891.944</v>
      </c>
      <c r="W289" s="2">
        <f>VLOOKUP(W$266,AURORA!$C$3:$AC$460,$B289-2020,FALSE)</f>
        <v>512.67340000000002</v>
      </c>
      <c r="X289" s="2">
        <f>VLOOKUP(X$266,AURORA!$C$3:$AC$460,$B289-2020,FALSE)</f>
        <v>0.33090740000000002</v>
      </c>
      <c r="Y289" s="2">
        <f>VLOOKUP(Y$266,AURORA!$C$3:$AC$460,$B289-2020,FALSE)</f>
        <v>649.53570000000002</v>
      </c>
      <c r="Z289" s="2">
        <f>VLOOKUP(Z$266,AURORA!$C$3:$AC$460,$B289-2020,FALSE)</f>
        <v>193.92330000000001</v>
      </c>
      <c r="AA289" s="2">
        <f>VLOOKUP(AA$266,AURORA!$C$3:$AC$460,$B289-2020,FALSE)</f>
        <v>49.835709999999999</v>
      </c>
      <c r="AB289" s="2">
        <f>VLOOKUP(AB$266,AURORA!$C$3:$AC$460,$B289-2020,FALSE)</f>
        <v>3601.0619999999999</v>
      </c>
      <c r="AC289" s="2">
        <f>VLOOKUP(AC$266,AURORA!$C$3:$AC$460,$B289-2020,FALSE)</f>
        <v>13.71527</v>
      </c>
      <c r="AD289" s="2">
        <f>VLOOKUP(AD$266,AURORA!$C$3:$AC$460,$B289-2020,FALSE)</f>
        <v>87.928039999999996</v>
      </c>
      <c r="AE289" s="2">
        <f>VLOOKUP(AE$266,AURORA!$C$3:$AC$460,$B289-2020,FALSE)</f>
        <v>-50.450409999999998</v>
      </c>
      <c r="AF289" s="2">
        <f>VLOOKUP(AF$266,AURORA!$C$3:$AC$460,$B289-2020,FALSE)</f>
        <v>-11.456630000000001</v>
      </c>
      <c r="AG289" s="2">
        <f>VLOOKUP(AG$266,AURORA!$C$3:$AC$460,$B289-2020,FALSE)</f>
        <v>1282.98</v>
      </c>
    </row>
    <row r="290" spans="2:33" x14ac:dyDescent="0.2">
      <c r="B290">
        <v>2044</v>
      </c>
      <c r="C290">
        <v>2044</v>
      </c>
      <c r="D290" s="2">
        <f t="shared" si="19"/>
        <v>209.07749999999999</v>
      </c>
      <c r="E290" s="2"/>
      <c r="F290" s="2">
        <f t="shared" si="11"/>
        <v>782.92070000000001</v>
      </c>
      <c r="G290" s="2">
        <f t="shared" si="12"/>
        <v>3273.1969900000004</v>
      </c>
      <c r="H290" s="2">
        <f t="shared" si="13"/>
        <v>3325.4810000000002</v>
      </c>
      <c r="I290" s="2"/>
      <c r="J290" s="2"/>
      <c r="K290" s="2"/>
      <c r="L290" s="2"/>
      <c r="M290" s="2">
        <f t="shared" si="14"/>
        <v>-50.732430000000001</v>
      </c>
      <c r="N290" s="2">
        <f t="shared" si="15"/>
        <v>3632.2722100000001</v>
      </c>
      <c r="O290" s="2">
        <f t="shared" si="16"/>
        <v>1399.289</v>
      </c>
      <c r="P290" s="2">
        <f t="shared" si="17"/>
        <v>13.814819999999999</v>
      </c>
      <c r="Q290" s="2">
        <f t="shared" si="18"/>
        <v>12585.319790000001</v>
      </c>
      <c r="T290" s="2">
        <f>VLOOKUP(T$266,AURORA!$C$3:$AC$460,$B290-2020,FALSE)</f>
        <v>2579.1970000000001</v>
      </c>
      <c r="U290" s="2">
        <f>VLOOKUP(U$266,AURORA!$C$3:$AC$460,$B290-2020,FALSE)</f>
        <v>782.92070000000001</v>
      </c>
      <c r="V290" s="2">
        <f>VLOOKUP(V$266,AURORA!$C$3:$AC$460,$B290-2020,FALSE)</f>
        <v>3025.6770000000001</v>
      </c>
      <c r="W290" s="2">
        <f>VLOOKUP(W$266,AURORA!$C$3:$AC$460,$B290-2020,FALSE)</f>
        <v>517.54589999999996</v>
      </c>
      <c r="X290" s="2">
        <f>VLOOKUP(X$266,AURORA!$C$3:$AC$460,$B290-2020,FALSE)</f>
        <v>0.3735445</v>
      </c>
      <c r="Y290" s="2">
        <f>VLOOKUP(Y$266,AURORA!$C$3:$AC$460,$B290-2020,FALSE)</f>
        <v>648.17520000000002</v>
      </c>
      <c r="Z290" s="2">
        <f>VLOOKUP(Z$266,AURORA!$C$3:$AC$460,$B290-2020,FALSE)</f>
        <v>209.07749999999999</v>
      </c>
      <c r="AA290" s="2">
        <f>VLOOKUP(AA$266,AURORA!$C$3:$AC$460,$B290-2020,FALSE)</f>
        <v>45.82479</v>
      </c>
      <c r="AB290" s="2">
        <f>VLOOKUP(AB$266,AURORA!$C$3:$AC$460,$B290-2020,FALSE)</f>
        <v>3325.4810000000002</v>
      </c>
      <c r="AC290" s="2">
        <f>VLOOKUP(AC$266,AURORA!$C$3:$AC$460,$B290-2020,FALSE)</f>
        <v>13.814819999999999</v>
      </c>
      <c r="AD290" s="2">
        <f>VLOOKUP(AD$266,AURORA!$C$3:$AC$460,$B290-2020,FALSE)</f>
        <v>89.049310000000006</v>
      </c>
      <c r="AE290" s="2">
        <f>VLOOKUP(AE$266,AURORA!$C$3:$AC$460,$B290-2020,FALSE)</f>
        <v>-50.732430000000001</v>
      </c>
      <c r="AF290" s="2">
        <f>VLOOKUP(AF$266,AURORA!$C$3:$AC$460,$B290-2020,FALSE)</f>
        <v>-11.5154</v>
      </c>
      <c r="AG290" s="2">
        <f>VLOOKUP(AG$266,AURORA!$C$3:$AC$460,$B290-2020,FALSE)</f>
        <v>1399.289</v>
      </c>
    </row>
    <row r="291" spans="2:33" x14ac:dyDescent="0.2">
      <c r="B291">
        <v>2045</v>
      </c>
      <c r="C291">
        <v>2045</v>
      </c>
      <c r="D291" s="2">
        <f t="shared" si="19"/>
        <v>207.6797</v>
      </c>
      <c r="E291" s="2"/>
      <c r="F291" s="2">
        <f t="shared" si="11"/>
        <v>783.24199999999996</v>
      </c>
      <c r="G291" s="2">
        <f t="shared" si="12"/>
        <v>3849.0527900000002</v>
      </c>
      <c r="H291" s="2">
        <f t="shared" si="13"/>
        <v>2675.366</v>
      </c>
      <c r="I291" s="2"/>
      <c r="J291" s="2"/>
      <c r="K291" s="2"/>
      <c r="L291" s="2"/>
      <c r="M291" s="2">
        <f t="shared" si="14"/>
        <v>-62.349249999999998</v>
      </c>
      <c r="N291" s="2">
        <f t="shared" si="15"/>
        <v>3693.4174900000003</v>
      </c>
      <c r="O291" s="2">
        <f t="shared" si="16"/>
        <v>1488.819</v>
      </c>
      <c r="P291" s="2">
        <f t="shared" si="17"/>
        <v>13.87336</v>
      </c>
      <c r="Q291" s="2">
        <f t="shared" si="18"/>
        <v>12649.10109</v>
      </c>
      <c r="T291" s="2">
        <f>VLOOKUP(T$266,AURORA!$C$3:$AC$460,$B291-2020,FALSE)</f>
        <v>2941.1970000000001</v>
      </c>
      <c r="U291" s="2">
        <f>VLOOKUP(U$266,AURORA!$C$3:$AC$460,$B291-2020,FALSE)</f>
        <v>783.24199999999996</v>
      </c>
      <c r="V291" s="2">
        <f>VLOOKUP(V$266,AURORA!$C$3:$AC$460,$B291-2020,FALSE)</f>
        <v>3086.3359999999998</v>
      </c>
      <c r="W291" s="2">
        <f>VLOOKUP(W$266,AURORA!$C$3:$AC$460,$B291-2020,FALSE)</f>
        <v>518.01790000000005</v>
      </c>
      <c r="X291" s="2">
        <f>VLOOKUP(X$266,AURORA!$C$3:$AC$460,$B291-2020,FALSE)</f>
        <v>0.33188970000000001</v>
      </c>
      <c r="Y291" s="2">
        <f>VLOOKUP(Y$266,AURORA!$C$3:$AC$460,$B291-2020,FALSE)</f>
        <v>850.22170000000006</v>
      </c>
      <c r="Z291" s="2">
        <f>VLOOKUP(Z$266,AURORA!$C$3:$AC$460,$B291-2020,FALSE)</f>
        <v>207.6797</v>
      </c>
      <c r="AA291" s="2">
        <f>VLOOKUP(AA$266,AURORA!$C$3:$AC$460,$B291-2020,FALSE)</f>
        <v>57.63409</v>
      </c>
      <c r="AB291" s="2">
        <f>VLOOKUP(AB$266,AURORA!$C$3:$AC$460,$B291-2020,FALSE)</f>
        <v>2675.366</v>
      </c>
      <c r="AC291" s="2">
        <f>VLOOKUP(AC$266,AURORA!$C$3:$AC$460,$B291-2020,FALSE)</f>
        <v>13.87336</v>
      </c>
      <c r="AD291" s="2">
        <f>VLOOKUP(AD$266,AURORA!$C$3:$AC$460,$B291-2020,FALSE)</f>
        <v>89.063590000000005</v>
      </c>
      <c r="AE291" s="2">
        <f>VLOOKUP(AE$266,AURORA!$C$3:$AC$460,$B291-2020,FALSE)</f>
        <v>-62.349249999999998</v>
      </c>
      <c r="AF291" s="2">
        <f>VLOOKUP(AF$266,AURORA!$C$3:$AC$460,$B291-2020,FALSE)</f>
        <v>-11.81048</v>
      </c>
      <c r="AG291" s="2">
        <f>VLOOKUP(AG$266,AURORA!$C$3:$AC$460,$B291-2020,FALSE)</f>
        <v>1488.819</v>
      </c>
    </row>
    <row r="292" spans="2:33" x14ac:dyDescent="0.2"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0" sqref="C270:C271"/>
    </sheetView>
  </sheetViews>
  <sheetFormatPr defaultRowHeight="12.75" x14ac:dyDescent="0.2"/>
  <cols>
    <col min="2" max="2" width="5" bestFit="1" customWidth="1"/>
    <col min="3" max="3" width="11.28515625" bestFit="1" customWidth="1"/>
    <col min="4" max="28" width="11.28515625" customWidth="1"/>
  </cols>
  <sheetData>
    <row r="1" spans="1:2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  <c r="S1" s="3" t="s">
        <v>425</v>
      </c>
    </row>
    <row r="2" spans="1:28" x14ac:dyDescent="0.2">
      <c r="A2" s="5">
        <f>DATE(B2,C2,1)</f>
        <v>36892</v>
      </c>
      <c r="B2">
        <v>2001</v>
      </c>
      <c r="C2">
        <v>1</v>
      </c>
      <c r="D2" s="2">
        <v>830616</v>
      </c>
      <c r="E2" s="2"/>
      <c r="F2" s="2">
        <v>5545110</v>
      </c>
      <c r="G2" s="2">
        <v>754367</v>
      </c>
      <c r="H2" s="2">
        <v>842334</v>
      </c>
      <c r="I2" s="2">
        <v>4204</v>
      </c>
      <c r="J2" s="2">
        <v>10809</v>
      </c>
      <c r="K2" s="2"/>
      <c r="L2" s="2">
        <v>226974</v>
      </c>
      <c r="M2" s="2"/>
      <c r="N2" s="2"/>
      <c r="O2" s="2"/>
      <c r="P2" s="2">
        <v>103588</v>
      </c>
      <c r="Q2" s="2">
        <f>SUM(D2:P2)</f>
        <v>8318002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">
      <c r="A3" s="5">
        <f t="shared" ref="A3:A66" si="0">DATE(B3,C3,1)</f>
        <v>36923</v>
      </c>
      <c r="B3">
        <v>2001</v>
      </c>
      <c r="C3">
        <v>2</v>
      </c>
      <c r="D3" s="2">
        <v>749045</v>
      </c>
      <c r="E3" s="2"/>
      <c r="F3" s="2">
        <v>4535742</v>
      </c>
      <c r="G3" s="2">
        <v>906118</v>
      </c>
      <c r="H3" s="2">
        <v>758058</v>
      </c>
      <c r="I3" s="2">
        <v>5400</v>
      </c>
      <c r="J3" s="2">
        <v>12885</v>
      </c>
      <c r="K3" s="2"/>
      <c r="L3" s="2">
        <v>36797</v>
      </c>
      <c r="M3" s="2"/>
      <c r="N3" s="2"/>
      <c r="O3" s="2"/>
      <c r="P3" s="2">
        <v>84110</v>
      </c>
      <c r="Q3" s="2">
        <f t="shared" ref="Q3:Q66" si="1">SUM(D3:P3)</f>
        <v>7088155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">
      <c r="A4" s="5">
        <f t="shared" si="0"/>
        <v>36951</v>
      </c>
      <c r="B4">
        <v>2001</v>
      </c>
      <c r="C4">
        <v>3</v>
      </c>
      <c r="D4" s="2">
        <v>865123</v>
      </c>
      <c r="E4" s="2"/>
      <c r="F4" s="2">
        <v>5024914</v>
      </c>
      <c r="G4" s="2">
        <v>928241</v>
      </c>
      <c r="H4" s="2">
        <v>831472</v>
      </c>
      <c r="I4" s="2">
        <v>6274</v>
      </c>
      <c r="J4" s="2">
        <v>14359</v>
      </c>
      <c r="K4" s="2"/>
      <c r="L4" s="2">
        <v>10897</v>
      </c>
      <c r="M4" s="2"/>
      <c r="N4" s="2"/>
      <c r="O4" s="2"/>
      <c r="P4" s="2">
        <v>94545</v>
      </c>
      <c r="Q4" s="2">
        <f t="shared" si="1"/>
        <v>7775825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5">
        <f t="shared" si="0"/>
        <v>36982</v>
      </c>
      <c r="B5">
        <v>2001</v>
      </c>
      <c r="C5">
        <v>4</v>
      </c>
      <c r="D5" s="2">
        <v>602688</v>
      </c>
      <c r="E5" s="2"/>
      <c r="F5" s="2">
        <v>4009043</v>
      </c>
      <c r="G5" s="2">
        <v>929606</v>
      </c>
      <c r="H5" s="2">
        <v>751937</v>
      </c>
      <c r="I5" s="2">
        <v>6219</v>
      </c>
      <c r="J5" s="2">
        <v>16724</v>
      </c>
      <c r="K5" s="2"/>
      <c r="L5" s="2">
        <v>7201</v>
      </c>
      <c r="M5" s="2"/>
      <c r="N5" s="2"/>
      <c r="O5" s="2"/>
      <c r="P5" s="2">
        <v>93158</v>
      </c>
      <c r="Q5" s="2">
        <f t="shared" si="1"/>
        <v>6416576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">
      <c r="A6" s="5">
        <f t="shared" si="0"/>
        <v>37012</v>
      </c>
      <c r="B6">
        <v>2001</v>
      </c>
      <c r="C6">
        <v>5</v>
      </c>
      <c r="D6" s="2">
        <v>403188</v>
      </c>
      <c r="E6" s="2"/>
      <c r="F6" s="2">
        <v>4509647</v>
      </c>
      <c r="G6" s="2">
        <v>888715</v>
      </c>
      <c r="H6" s="2">
        <v>389614</v>
      </c>
      <c r="I6" s="2">
        <v>5512</v>
      </c>
      <c r="J6" s="2">
        <v>14126</v>
      </c>
      <c r="K6" s="2"/>
      <c r="L6" s="2">
        <v>2787</v>
      </c>
      <c r="M6" s="2"/>
      <c r="N6" s="2"/>
      <c r="O6" s="2"/>
      <c r="P6" s="2">
        <v>74186</v>
      </c>
      <c r="Q6" s="2">
        <f t="shared" si="1"/>
        <v>6287775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">
      <c r="A7" s="5">
        <f t="shared" si="0"/>
        <v>37043</v>
      </c>
      <c r="B7">
        <v>2001</v>
      </c>
      <c r="C7">
        <v>6</v>
      </c>
      <c r="D7" s="2">
        <v>557123</v>
      </c>
      <c r="E7" s="2"/>
      <c r="F7" s="2">
        <v>5007944</v>
      </c>
      <c r="G7" s="2">
        <v>754629</v>
      </c>
      <c r="H7" s="2">
        <v>-7286</v>
      </c>
      <c r="I7" s="2">
        <v>5940</v>
      </c>
      <c r="J7" s="2">
        <v>14189</v>
      </c>
      <c r="K7" s="2"/>
      <c r="L7" s="2">
        <v>6767</v>
      </c>
      <c r="M7" s="2"/>
      <c r="N7" s="2"/>
      <c r="O7" s="2"/>
      <c r="P7" s="2">
        <v>95131</v>
      </c>
      <c r="Q7" s="2">
        <f t="shared" si="1"/>
        <v>6434437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5">
        <f t="shared" si="0"/>
        <v>37073</v>
      </c>
      <c r="B8">
        <v>2001</v>
      </c>
      <c r="C8">
        <v>7</v>
      </c>
      <c r="D8" s="2">
        <v>786660</v>
      </c>
      <c r="E8" s="2"/>
      <c r="F8" s="2">
        <v>3608067</v>
      </c>
      <c r="G8" s="2">
        <v>945976</v>
      </c>
      <c r="H8" s="2">
        <v>595523</v>
      </c>
      <c r="I8" s="2">
        <v>6017</v>
      </c>
      <c r="J8" s="2">
        <v>14532</v>
      </c>
      <c r="K8" s="2"/>
      <c r="L8" s="2">
        <v>4726</v>
      </c>
      <c r="M8" s="2"/>
      <c r="N8" s="2"/>
      <c r="O8" s="2"/>
      <c r="P8" s="2">
        <v>96853</v>
      </c>
      <c r="Q8" s="2">
        <f t="shared" si="1"/>
        <v>6058354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">
      <c r="A9" s="5">
        <f t="shared" si="0"/>
        <v>37104</v>
      </c>
      <c r="B9">
        <v>2001</v>
      </c>
      <c r="C9">
        <v>8</v>
      </c>
      <c r="D9" s="2">
        <v>914591</v>
      </c>
      <c r="E9" s="2"/>
      <c r="F9" s="2">
        <v>4416519</v>
      </c>
      <c r="G9" s="2">
        <v>819934</v>
      </c>
      <c r="H9" s="2">
        <v>785605</v>
      </c>
      <c r="I9" s="2">
        <v>4569</v>
      </c>
      <c r="J9" s="2">
        <v>10354</v>
      </c>
      <c r="K9" s="2"/>
      <c r="L9" s="2">
        <v>3744</v>
      </c>
      <c r="M9" s="2"/>
      <c r="N9" s="2"/>
      <c r="O9" s="2"/>
      <c r="P9" s="2">
        <v>90601</v>
      </c>
      <c r="Q9" s="2">
        <f t="shared" si="1"/>
        <v>7045917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">
      <c r="A10" s="5">
        <f t="shared" si="0"/>
        <v>37135</v>
      </c>
      <c r="B10">
        <v>2001</v>
      </c>
      <c r="C10">
        <v>9</v>
      </c>
      <c r="D10" s="2">
        <v>778693</v>
      </c>
      <c r="E10" s="2"/>
      <c r="F10" s="2">
        <v>3871842</v>
      </c>
      <c r="G10" s="2">
        <v>701727</v>
      </c>
      <c r="H10" s="2">
        <v>805414</v>
      </c>
      <c r="I10" s="2">
        <v>5443</v>
      </c>
      <c r="J10" s="2">
        <v>12063</v>
      </c>
      <c r="K10" s="2"/>
      <c r="L10" s="2">
        <v>4185</v>
      </c>
      <c r="M10" s="2"/>
      <c r="N10" s="2"/>
      <c r="O10" s="2"/>
      <c r="P10" s="2">
        <v>92163</v>
      </c>
      <c r="Q10" s="2">
        <f t="shared" si="1"/>
        <v>6271530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">
        <f t="shared" si="0"/>
        <v>37165</v>
      </c>
      <c r="B11">
        <v>2001</v>
      </c>
      <c r="C11">
        <v>10</v>
      </c>
      <c r="D11" s="2">
        <v>737855</v>
      </c>
      <c r="E11" s="2"/>
      <c r="F11" s="2">
        <v>3951553</v>
      </c>
      <c r="G11" s="2">
        <v>692516</v>
      </c>
      <c r="H11" s="2">
        <v>841249</v>
      </c>
      <c r="I11" s="2">
        <v>5770</v>
      </c>
      <c r="J11" s="2">
        <v>13085</v>
      </c>
      <c r="K11" s="2"/>
      <c r="L11" s="2">
        <v>7156</v>
      </c>
      <c r="M11" s="2"/>
      <c r="N11" s="2"/>
      <c r="O11" s="2"/>
      <c r="P11" s="2">
        <v>99149</v>
      </c>
      <c r="Q11" s="2">
        <f t="shared" si="1"/>
        <v>6348333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">
        <f t="shared" si="0"/>
        <v>37196</v>
      </c>
      <c r="B12">
        <v>2001</v>
      </c>
      <c r="C12">
        <v>11</v>
      </c>
      <c r="D12" s="2">
        <v>941811</v>
      </c>
      <c r="E12" s="2"/>
      <c r="F12" s="2">
        <v>4527700</v>
      </c>
      <c r="G12" s="2">
        <v>520839</v>
      </c>
      <c r="H12" s="2">
        <v>814440</v>
      </c>
      <c r="I12" s="2">
        <v>5339</v>
      </c>
      <c r="J12" s="2">
        <v>11715</v>
      </c>
      <c r="K12" s="2"/>
      <c r="L12" s="2">
        <v>3404</v>
      </c>
      <c r="M12" s="2"/>
      <c r="N12" s="2"/>
      <c r="O12" s="2"/>
      <c r="P12" s="2">
        <v>70413</v>
      </c>
      <c r="Q12" s="2">
        <f t="shared" si="1"/>
        <v>6895661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">
        <f t="shared" si="0"/>
        <v>37226</v>
      </c>
      <c r="B13">
        <v>2001</v>
      </c>
      <c r="C13">
        <v>12</v>
      </c>
      <c r="D13" s="2">
        <v>914965</v>
      </c>
      <c r="E13" s="2"/>
      <c r="F13" s="2">
        <v>5725815</v>
      </c>
      <c r="G13" s="2">
        <v>531577</v>
      </c>
      <c r="H13" s="2">
        <v>842069</v>
      </c>
      <c r="I13" s="2">
        <v>5364</v>
      </c>
      <c r="J13" s="2">
        <v>11396</v>
      </c>
      <c r="K13" s="2"/>
      <c r="L13" s="2">
        <v>5721</v>
      </c>
      <c r="M13" s="2"/>
      <c r="N13" s="2"/>
      <c r="O13" s="2"/>
      <c r="P13" s="2">
        <v>71198</v>
      </c>
      <c r="Q13" s="2">
        <f t="shared" si="1"/>
        <v>8108105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">
        <f t="shared" si="0"/>
        <v>37257</v>
      </c>
      <c r="B14">
        <v>2002</v>
      </c>
      <c r="C14">
        <v>1</v>
      </c>
      <c r="D14" s="2">
        <v>935516</v>
      </c>
      <c r="E14" s="2"/>
      <c r="F14" s="2">
        <v>6837520</v>
      </c>
      <c r="G14" s="2">
        <v>491659</v>
      </c>
      <c r="H14" s="2">
        <v>842886</v>
      </c>
      <c r="I14" s="2">
        <v>5397</v>
      </c>
      <c r="J14" s="2">
        <v>15061</v>
      </c>
      <c r="K14" s="2">
        <v>25229</v>
      </c>
      <c r="L14" s="2">
        <v>14883</v>
      </c>
      <c r="M14" s="2">
        <v>0</v>
      </c>
      <c r="N14" s="2"/>
      <c r="O14" s="2">
        <v>48165</v>
      </c>
      <c r="P14" s="2">
        <v>102127</v>
      </c>
      <c r="Q14" s="2">
        <f t="shared" si="1"/>
        <v>9318443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">
      <c r="A15" s="5">
        <f t="shared" si="0"/>
        <v>37288</v>
      </c>
      <c r="B15">
        <v>2002</v>
      </c>
      <c r="C15">
        <v>2</v>
      </c>
      <c r="D15" s="2">
        <v>703266</v>
      </c>
      <c r="E15" s="2"/>
      <c r="F15" s="2">
        <v>5870514</v>
      </c>
      <c r="G15" s="2">
        <v>457675</v>
      </c>
      <c r="H15" s="2">
        <v>471815</v>
      </c>
      <c r="I15" s="2">
        <v>3450</v>
      </c>
      <c r="J15" s="2">
        <v>11010</v>
      </c>
      <c r="K15" s="2">
        <v>22896</v>
      </c>
      <c r="L15" s="2">
        <v>6025</v>
      </c>
      <c r="M15" s="2">
        <v>0</v>
      </c>
      <c r="N15" s="2"/>
      <c r="O15" s="2">
        <v>20573</v>
      </c>
      <c r="P15" s="2">
        <v>97153</v>
      </c>
      <c r="Q15" s="2">
        <f t="shared" si="1"/>
        <v>7664377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">
        <f t="shared" si="0"/>
        <v>37316</v>
      </c>
      <c r="B16">
        <v>2002</v>
      </c>
      <c r="C16">
        <v>3</v>
      </c>
      <c r="D16" s="2">
        <v>919624</v>
      </c>
      <c r="E16" s="2"/>
      <c r="F16" s="2">
        <v>5308831</v>
      </c>
      <c r="G16" s="2">
        <v>572570</v>
      </c>
      <c r="H16" s="2">
        <v>831207</v>
      </c>
      <c r="I16" s="2">
        <v>5554</v>
      </c>
      <c r="J16" s="2">
        <v>14436</v>
      </c>
      <c r="K16" s="2">
        <v>28220</v>
      </c>
      <c r="L16" s="2">
        <v>7305</v>
      </c>
      <c r="M16" s="2">
        <v>0</v>
      </c>
      <c r="N16" s="2"/>
      <c r="O16" s="2">
        <v>51055</v>
      </c>
      <c r="P16" s="2">
        <v>93773</v>
      </c>
      <c r="Q16" s="2">
        <f t="shared" si="1"/>
        <v>7832575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">
        <f t="shared" si="0"/>
        <v>37347</v>
      </c>
      <c r="B17">
        <v>2002</v>
      </c>
      <c r="C17">
        <v>4</v>
      </c>
      <c r="D17" s="2">
        <v>512671</v>
      </c>
      <c r="E17" s="2"/>
      <c r="F17" s="2">
        <v>7030756</v>
      </c>
      <c r="G17" s="2">
        <v>235873</v>
      </c>
      <c r="H17" s="2">
        <v>803086</v>
      </c>
      <c r="I17" s="2">
        <v>5789</v>
      </c>
      <c r="J17" s="2">
        <v>15508</v>
      </c>
      <c r="K17" s="2">
        <v>24950</v>
      </c>
      <c r="L17" s="2">
        <v>4765</v>
      </c>
      <c r="M17" s="2">
        <v>0</v>
      </c>
      <c r="N17" s="2"/>
      <c r="O17" s="2">
        <v>35357</v>
      </c>
      <c r="P17" s="2">
        <v>86680</v>
      </c>
      <c r="Q17" s="2">
        <f t="shared" si="1"/>
        <v>8755435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">
        <f t="shared" si="0"/>
        <v>37377</v>
      </c>
      <c r="B18">
        <v>2002</v>
      </c>
      <c r="C18">
        <v>5</v>
      </c>
      <c r="D18" s="2">
        <v>415559</v>
      </c>
      <c r="E18" s="2"/>
      <c r="F18" s="2">
        <v>7820307</v>
      </c>
      <c r="G18" s="2">
        <v>120132</v>
      </c>
      <c r="H18" s="2">
        <v>808114</v>
      </c>
      <c r="I18" s="2">
        <v>5508</v>
      </c>
      <c r="J18" s="2">
        <v>15451</v>
      </c>
      <c r="K18" s="2">
        <v>28771</v>
      </c>
      <c r="L18" s="2">
        <v>3525</v>
      </c>
      <c r="M18" s="2">
        <v>0</v>
      </c>
      <c r="N18" s="2"/>
      <c r="O18" s="2">
        <v>27961</v>
      </c>
      <c r="P18" s="2">
        <v>84363</v>
      </c>
      <c r="Q18" s="2">
        <f t="shared" si="1"/>
        <v>9329691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">
        <f t="shared" si="0"/>
        <v>37408</v>
      </c>
      <c r="B19">
        <v>2002</v>
      </c>
      <c r="C19">
        <v>6</v>
      </c>
      <c r="D19" s="2">
        <v>174090</v>
      </c>
      <c r="E19" s="2"/>
      <c r="F19" s="2">
        <v>9775626</v>
      </c>
      <c r="G19" s="2">
        <v>99184</v>
      </c>
      <c r="H19" s="2">
        <v>551646</v>
      </c>
      <c r="I19" s="2">
        <v>5522</v>
      </c>
      <c r="J19" s="2">
        <v>16674</v>
      </c>
      <c r="K19" s="2">
        <v>24491</v>
      </c>
      <c r="L19" s="2">
        <v>6849</v>
      </c>
      <c r="M19" s="2">
        <v>0</v>
      </c>
      <c r="N19" s="2"/>
      <c r="O19" s="2">
        <v>32637</v>
      </c>
      <c r="P19" s="2">
        <v>81397</v>
      </c>
      <c r="Q19" s="2">
        <f t="shared" si="1"/>
        <v>10768116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">
        <f t="shared" si="0"/>
        <v>37438</v>
      </c>
      <c r="B20">
        <v>2002</v>
      </c>
      <c r="C20">
        <v>7</v>
      </c>
      <c r="D20" s="2">
        <v>422449</v>
      </c>
      <c r="E20" s="2"/>
      <c r="F20" s="2">
        <v>8600246</v>
      </c>
      <c r="G20" s="2">
        <v>204068</v>
      </c>
      <c r="H20" s="2">
        <v>694707</v>
      </c>
      <c r="I20" s="2">
        <v>5353</v>
      </c>
      <c r="J20" s="2">
        <v>15867</v>
      </c>
      <c r="K20" s="2">
        <v>30514</v>
      </c>
      <c r="L20" s="2">
        <v>5417</v>
      </c>
      <c r="M20" s="2">
        <v>0</v>
      </c>
      <c r="N20" s="2"/>
      <c r="O20" s="2">
        <v>35508</v>
      </c>
      <c r="P20" s="2">
        <v>76204</v>
      </c>
      <c r="Q20" s="2">
        <f t="shared" si="1"/>
        <v>10090333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">
        <f t="shared" si="0"/>
        <v>37469</v>
      </c>
      <c r="B21">
        <v>2002</v>
      </c>
      <c r="C21">
        <v>8</v>
      </c>
      <c r="D21" s="2">
        <v>870924</v>
      </c>
      <c r="E21" s="2"/>
      <c r="F21" s="2">
        <v>6216428</v>
      </c>
      <c r="G21" s="2">
        <v>445155</v>
      </c>
      <c r="H21" s="2">
        <v>809137</v>
      </c>
      <c r="I21" s="2">
        <v>5714</v>
      </c>
      <c r="J21" s="2">
        <v>14696</v>
      </c>
      <c r="K21" s="2">
        <v>29677</v>
      </c>
      <c r="L21" s="2">
        <v>2966</v>
      </c>
      <c r="M21" s="2">
        <v>0</v>
      </c>
      <c r="N21" s="2"/>
      <c r="O21" s="2">
        <v>31107</v>
      </c>
      <c r="P21" s="2">
        <v>88046</v>
      </c>
      <c r="Q21" s="2">
        <f t="shared" si="1"/>
        <v>8513850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">
        <f t="shared" si="0"/>
        <v>37500</v>
      </c>
      <c r="B22">
        <v>2002</v>
      </c>
      <c r="C22">
        <v>9</v>
      </c>
      <c r="D22" s="2">
        <v>907245</v>
      </c>
      <c r="E22" s="2"/>
      <c r="F22" s="2">
        <v>4534429</v>
      </c>
      <c r="G22" s="2">
        <v>470619</v>
      </c>
      <c r="H22" s="2">
        <v>761289</v>
      </c>
      <c r="I22" s="2">
        <v>5049</v>
      </c>
      <c r="J22" s="2">
        <v>13101</v>
      </c>
      <c r="K22" s="2">
        <v>28080</v>
      </c>
      <c r="L22" s="2">
        <v>5269</v>
      </c>
      <c r="M22" s="2">
        <v>0</v>
      </c>
      <c r="N22" s="2"/>
      <c r="O22" s="2">
        <v>33530</v>
      </c>
      <c r="P22" s="2">
        <v>100227</v>
      </c>
      <c r="Q22" s="2">
        <f t="shared" si="1"/>
        <v>6858838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">
        <f t="shared" si="0"/>
        <v>37530</v>
      </c>
      <c r="B23">
        <v>2002</v>
      </c>
      <c r="C23">
        <v>10</v>
      </c>
      <c r="D23" s="2">
        <v>950399</v>
      </c>
      <c r="E23" s="2"/>
      <c r="F23" s="2">
        <v>4937795</v>
      </c>
      <c r="G23" s="2">
        <v>458666</v>
      </c>
      <c r="H23" s="2">
        <v>830425</v>
      </c>
      <c r="I23" s="2">
        <v>5802</v>
      </c>
      <c r="J23" s="2">
        <v>16631</v>
      </c>
      <c r="K23" s="2">
        <v>29112</v>
      </c>
      <c r="L23" s="2">
        <v>2523</v>
      </c>
      <c r="M23" s="2">
        <v>170</v>
      </c>
      <c r="N23" s="2"/>
      <c r="O23" s="2">
        <v>25570</v>
      </c>
      <c r="P23" s="2">
        <v>104864</v>
      </c>
      <c r="Q23" s="2">
        <f t="shared" si="1"/>
        <v>7361957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">
      <c r="A24" s="5">
        <f t="shared" si="0"/>
        <v>37561</v>
      </c>
      <c r="B24">
        <v>2002</v>
      </c>
      <c r="C24">
        <v>11</v>
      </c>
      <c r="D24" s="2">
        <v>898559</v>
      </c>
      <c r="E24" s="2"/>
      <c r="F24" s="2">
        <v>5542506</v>
      </c>
      <c r="G24" s="2">
        <v>467155</v>
      </c>
      <c r="H24" s="2">
        <v>806991</v>
      </c>
      <c r="I24" s="2">
        <v>5707</v>
      </c>
      <c r="J24" s="2">
        <v>16172</v>
      </c>
      <c r="K24" s="2">
        <v>11299</v>
      </c>
      <c r="L24" s="2">
        <v>8155</v>
      </c>
      <c r="M24" s="2">
        <v>-26</v>
      </c>
      <c r="N24" s="2"/>
      <c r="O24" s="2">
        <v>33299</v>
      </c>
      <c r="P24" s="2">
        <v>105188</v>
      </c>
      <c r="Q24" s="2">
        <f t="shared" si="1"/>
        <v>7895005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5">
        <f t="shared" si="0"/>
        <v>37591</v>
      </c>
      <c r="B25">
        <v>2002</v>
      </c>
      <c r="C25">
        <v>12</v>
      </c>
      <c r="D25" s="2">
        <v>950502</v>
      </c>
      <c r="E25" s="2"/>
      <c r="F25" s="2">
        <v>5691707</v>
      </c>
      <c r="G25" s="2">
        <v>696555</v>
      </c>
      <c r="H25" s="2">
        <v>837172</v>
      </c>
      <c r="I25" s="2">
        <v>5373</v>
      </c>
      <c r="J25" s="2">
        <v>16834</v>
      </c>
      <c r="K25" s="2">
        <v>29399</v>
      </c>
      <c r="L25" s="2">
        <v>5620</v>
      </c>
      <c r="M25" s="2">
        <v>-4676</v>
      </c>
      <c r="N25" s="2"/>
      <c r="O25" s="2">
        <v>41819</v>
      </c>
      <c r="P25" s="2">
        <v>106122</v>
      </c>
      <c r="Q25" s="2">
        <f t="shared" si="1"/>
        <v>8376427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5">
        <f t="shared" si="0"/>
        <v>37622</v>
      </c>
      <c r="B26">
        <v>2003</v>
      </c>
      <c r="C26">
        <v>1</v>
      </c>
      <c r="D26" s="2">
        <v>1013039</v>
      </c>
      <c r="E26" s="2"/>
      <c r="F26" s="2">
        <v>5398891</v>
      </c>
      <c r="G26" s="2">
        <v>612942</v>
      </c>
      <c r="H26" s="2">
        <v>830827</v>
      </c>
      <c r="I26" s="2">
        <v>5787</v>
      </c>
      <c r="J26" s="2">
        <v>16220</v>
      </c>
      <c r="K26" s="2">
        <v>26318</v>
      </c>
      <c r="L26" s="2">
        <v>5004</v>
      </c>
      <c r="M26" s="2">
        <v>0</v>
      </c>
      <c r="N26" s="2"/>
      <c r="O26" s="2">
        <v>28414</v>
      </c>
      <c r="P26" s="2">
        <v>119250</v>
      </c>
      <c r="Q26" s="2">
        <f t="shared" si="1"/>
        <v>8056692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5">
        <f t="shared" si="0"/>
        <v>37653</v>
      </c>
      <c r="B27">
        <v>2003</v>
      </c>
      <c r="C27">
        <v>2</v>
      </c>
      <c r="D27" s="2">
        <v>865235</v>
      </c>
      <c r="E27" s="2"/>
      <c r="F27" s="2">
        <v>5106216</v>
      </c>
      <c r="G27" s="2">
        <v>624597</v>
      </c>
      <c r="H27" s="2">
        <v>718423</v>
      </c>
      <c r="I27" s="2">
        <v>3268</v>
      </c>
      <c r="J27" s="2">
        <v>12618</v>
      </c>
      <c r="K27" s="2">
        <v>24369</v>
      </c>
      <c r="L27" s="2">
        <v>8447</v>
      </c>
      <c r="M27" s="2">
        <v>-4565</v>
      </c>
      <c r="N27" s="2"/>
      <c r="O27" s="2">
        <v>35201</v>
      </c>
      <c r="P27" s="2">
        <v>99673</v>
      </c>
      <c r="Q27" s="2">
        <f t="shared" si="1"/>
        <v>7493482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5">
        <f t="shared" si="0"/>
        <v>37681</v>
      </c>
      <c r="B28">
        <v>2003</v>
      </c>
      <c r="C28">
        <v>3</v>
      </c>
      <c r="D28" s="2">
        <v>970435</v>
      </c>
      <c r="E28" s="2"/>
      <c r="F28" s="2">
        <v>6400489</v>
      </c>
      <c r="G28" s="2">
        <v>650501</v>
      </c>
      <c r="H28" s="2">
        <v>451885</v>
      </c>
      <c r="I28" s="2">
        <v>5954</v>
      </c>
      <c r="J28" s="2">
        <v>17254</v>
      </c>
      <c r="K28" s="2">
        <v>25311</v>
      </c>
      <c r="L28" s="2">
        <v>9140</v>
      </c>
      <c r="M28" s="2">
        <v>0</v>
      </c>
      <c r="N28" s="2"/>
      <c r="O28" s="2">
        <v>71159</v>
      </c>
      <c r="P28" s="2">
        <v>108879</v>
      </c>
      <c r="Q28" s="2">
        <f t="shared" si="1"/>
        <v>8711007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5">
        <f t="shared" si="0"/>
        <v>37712</v>
      </c>
      <c r="B29">
        <v>2003</v>
      </c>
      <c r="C29">
        <v>4</v>
      </c>
      <c r="D29" s="2">
        <v>782973</v>
      </c>
      <c r="E29" s="2"/>
      <c r="F29" s="2">
        <v>7035969</v>
      </c>
      <c r="G29" s="2">
        <v>205454</v>
      </c>
      <c r="H29" s="2">
        <v>793479</v>
      </c>
      <c r="I29" s="2">
        <v>5689</v>
      </c>
      <c r="J29" s="2">
        <v>17688</v>
      </c>
      <c r="K29" s="2">
        <v>23920</v>
      </c>
      <c r="L29" s="2">
        <v>2937</v>
      </c>
      <c r="M29" s="2">
        <v>-2243</v>
      </c>
      <c r="N29" s="2"/>
      <c r="O29" s="2">
        <v>75852</v>
      </c>
      <c r="P29" s="2">
        <v>119179</v>
      </c>
      <c r="Q29" s="2">
        <f t="shared" si="1"/>
        <v>9060897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5">
        <f t="shared" si="0"/>
        <v>37742</v>
      </c>
      <c r="B30">
        <v>2003</v>
      </c>
      <c r="C30">
        <v>5</v>
      </c>
      <c r="D30" s="2">
        <v>846316</v>
      </c>
      <c r="E30" s="2"/>
      <c r="F30" s="2">
        <v>7624741</v>
      </c>
      <c r="G30" s="2">
        <v>107297</v>
      </c>
      <c r="H30" s="2">
        <v>70591</v>
      </c>
      <c r="I30" s="2">
        <v>5464</v>
      </c>
      <c r="J30" s="2">
        <v>16233</v>
      </c>
      <c r="K30" s="2">
        <v>26150</v>
      </c>
      <c r="L30" s="2">
        <v>4134</v>
      </c>
      <c r="M30" s="2">
        <v>9710</v>
      </c>
      <c r="N30" s="2"/>
      <c r="O30" s="2">
        <v>42479</v>
      </c>
      <c r="P30" s="2">
        <v>108960</v>
      </c>
      <c r="Q30" s="2">
        <f t="shared" si="1"/>
        <v>8862075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5">
        <f t="shared" si="0"/>
        <v>37773</v>
      </c>
      <c r="B31">
        <v>2003</v>
      </c>
      <c r="C31">
        <v>6</v>
      </c>
      <c r="D31" s="2">
        <v>864844</v>
      </c>
      <c r="E31" s="2"/>
      <c r="F31" s="2">
        <v>7801580</v>
      </c>
      <c r="G31" s="2">
        <v>111722</v>
      </c>
      <c r="H31" s="2">
        <v>11567</v>
      </c>
      <c r="I31" s="2">
        <v>2128</v>
      </c>
      <c r="J31" s="2">
        <v>12415</v>
      </c>
      <c r="K31" s="2">
        <v>25066</v>
      </c>
      <c r="L31" s="2">
        <v>5102</v>
      </c>
      <c r="M31" s="2">
        <v>-3228</v>
      </c>
      <c r="N31" s="2"/>
      <c r="O31" s="2">
        <v>74182</v>
      </c>
      <c r="P31" s="2">
        <v>100230</v>
      </c>
      <c r="Q31" s="2">
        <f t="shared" si="1"/>
        <v>9005608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5">
        <f t="shared" si="0"/>
        <v>37803</v>
      </c>
      <c r="B32">
        <v>2003</v>
      </c>
      <c r="C32">
        <v>7</v>
      </c>
      <c r="D32" s="2">
        <v>965111</v>
      </c>
      <c r="E32" s="2"/>
      <c r="F32" s="2">
        <v>5897952</v>
      </c>
      <c r="G32" s="2">
        <v>851894</v>
      </c>
      <c r="H32" s="2">
        <v>666947</v>
      </c>
      <c r="I32" s="2">
        <v>0</v>
      </c>
      <c r="J32" s="2">
        <v>10100</v>
      </c>
      <c r="K32" s="2">
        <v>20205</v>
      </c>
      <c r="L32" s="2">
        <v>2580</v>
      </c>
      <c r="M32" s="2">
        <v>-114</v>
      </c>
      <c r="N32" s="2"/>
      <c r="O32" s="2">
        <v>61351</v>
      </c>
      <c r="P32" s="2">
        <v>125709</v>
      </c>
      <c r="Q32" s="2">
        <f t="shared" si="1"/>
        <v>8601735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5">
        <f t="shared" si="0"/>
        <v>37834</v>
      </c>
      <c r="B33">
        <v>2003</v>
      </c>
      <c r="C33">
        <v>8</v>
      </c>
      <c r="D33" s="2">
        <v>1030448</v>
      </c>
      <c r="E33" s="2"/>
      <c r="F33" s="2">
        <v>5291274</v>
      </c>
      <c r="G33" s="2">
        <v>834437</v>
      </c>
      <c r="H33" s="2">
        <v>819854</v>
      </c>
      <c r="I33" s="2">
        <v>5211</v>
      </c>
      <c r="J33" s="2">
        <v>15677</v>
      </c>
      <c r="K33" s="2">
        <v>22052</v>
      </c>
      <c r="L33" s="2">
        <v>1957</v>
      </c>
      <c r="M33" s="2">
        <v>-404</v>
      </c>
      <c r="N33" s="2"/>
      <c r="O33" s="2">
        <v>54592</v>
      </c>
      <c r="P33" s="2">
        <v>115988</v>
      </c>
      <c r="Q33" s="2">
        <f t="shared" si="1"/>
        <v>8191086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5">
        <f t="shared" si="0"/>
        <v>37865</v>
      </c>
      <c r="B34">
        <v>2003</v>
      </c>
      <c r="C34">
        <v>9</v>
      </c>
      <c r="D34" s="2">
        <v>864660</v>
      </c>
      <c r="E34" s="2"/>
      <c r="F34" s="2">
        <v>4112241</v>
      </c>
      <c r="G34" s="2">
        <v>817041</v>
      </c>
      <c r="H34" s="2">
        <v>796028</v>
      </c>
      <c r="I34" s="2">
        <v>5351</v>
      </c>
      <c r="J34" s="2">
        <v>14376</v>
      </c>
      <c r="K34" s="2">
        <v>26009</v>
      </c>
      <c r="L34" s="2">
        <v>3580</v>
      </c>
      <c r="M34" s="2">
        <v>-2</v>
      </c>
      <c r="N34" s="2"/>
      <c r="O34" s="2">
        <v>33358</v>
      </c>
      <c r="P34" s="2">
        <v>102967</v>
      </c>
      <c r="Q34" s="2">
        <f t="shared" si="1"/>
        <v>6775609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5">
        <f t="shared" si="0"/>
        <v>37895</v>
      </c>
      <c r="B35">
        <v>2003</v>
      </c>
      <c r="C35">
        <v>10</v>
      </c>
      <c r="D35" s="2">
        <v>1021393</v>
      </c>
      <c r="E35" s="2"/>
      <c r="F35" s="2">
        <v>4927158</v>
      </c>
      <c r="G35" s="2">
        <v>851859</v>
      </c>
      <c r="H35" s="2">
        <v>817158</v>
      </c>
      <c r="I35" s="2">
        <v>5811</v>
      </c>
      <c r="J35" s="2">
        <v>15818</v>
      </c>
      <c r="K35" s="2">
        <v>26325</v>
      </c>
      <c r="L35" s="2">
        <v>3949</v>
      </c>
      <c r="M35" s="2">
        <v>-28</v>
      </c>
      <c r="N35" s="2"/>
      <c r="O35" s="2">
        <v>42279</v>
      </c>
      <c r="P35" s="2">
        <v>117142</v>
      </c>
      <c r="Q35" s="2">
        <f t="shared" si="1"/>
        <v>7828864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5">
        <f t="shared" si="0"/>
        <v>37926</v>
      </c>
      <c r="B36">
        <v>2003</v>
      </c>
      <c r="C36">
        <v>11</v>
      </c>
      <c r="D36" s="2">
        <v>856470</v>
      </c>
      <c r="E36" s="2"/>
      <c r="F36" s="2">
        <v>5444255</v>
      </c>
      <c r="G36" s="2">
        <v>924650</v>
      </c>
      <c r="H36" s="2">
        <v>806785</v>
      </c>
      <c r="I36" s="2">
        <v>5776</v>
      </c>
      <c r="J36" s="2">
        <v>16366</v>
      </c>
      <c r="K36" s="2">
        <v>26744</v>
      </c>
      <c r="L36" s="2">
        <v>9122</v>
      </c>
      <c r="M36" s="2">
        <v>-1271</v>
      </c>
      <c r="N36" s="2"/>
      <c r="O36" s="2">
        <v>51822</v>
      </c>
      <c r="P36" s="2">
        <v>115772</v>
      </c>
      <c r="Q36" s="2">
        <f t="shared" si="1"/>
        <v>8256491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5">
        <f t="shared" si="0"/>
        <v>37956</v>
      </c>
      <c r="B37">
        <v>2003</v>
      </c>
      <c r="C37">
        <v>12</v>
      </c>
      <c r="D37" s="2">
        <v>1008874</v>
      </c>
      <c r="E37" s="2"/>
      <c r="F37" s="2">
        <v>6716018</v>
      </c>
      <c r="G37" s="2">
        <v>490211</v>
      </c>
      <c r="H37" s="2">
        <v>831164</v>
      </c>
      <c r="I37" s="2">
        <v>5567</v>
      </c>
      <c r="J37" s="2">
        <v>17135</v>
      </c>
      <c r="K37" s="2">
        <v>30719</v>
      </c>
      <c r="L37" s="2">
        <v>10637</v>
      </c>
      <c r="M37" s="2">
        <v>-1148</v>
      </c>
      <c r="N37" s="2"/>
      <c r="O37" s="2">
        <v>32985</v>
      </c>
      <c r="P37" s="2">
        <v>108984</v>
      </c>
      <c r="Q37" s="2">
        <f t="shared" si="1"/>
        <v>9251146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5">
        <f t="shared" si="0"/>
        <v>37987</v>
      </c>
      <c r="B38">
        <v>2004</v>
      </c>
      <c r="C38">
        <v>1</v>
      </c>
      <c r="D38" s="2">
        <v>961101</v>
      </c>
      <c r="E38" s="2"/>
      <c r="F38" s="2">
        <v>6298571</v>
      </c>
      <c r="G38" s="2">
        <v>706213</v>
      </c>
      <c r="H38" s="2">
        <v>798707</v>
      </c>
      <c r="I38" s="2">
        <v>5572</v>
      </c>
      <c r="J38" s="2">
        <v>15674</v>
      </c>
      <c r="K38" s="2">
        <v>13155</v>
      </c>
      <c r="L38" s="2">
        <v>23956</v>
      </c>
      <c r="M38" s="2">
        <v>-4918</v>
      </c>
      <c r="N38" s="2"/>
      <c r="O38" s="2">
        <v>70008</v>
      </c>
      <c r="P38" s="2">
        <v>124461</v>
      </c>
      <c r="Q38" s="2">
        <f t="shared" si="1"/>
        <v>9012500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5">
        <f t="shared" si="0"/>
        <v>38018</v>
      </c>
      <c r="B39">
        <v>2004</v>
      </c>
      <c r="C39">
        <v>2</v>
      </c>
      <c r="D39" s="2">
        <v>910574</v>
      </c>
      <c r="E39" s="2"/>
      <c r="F39" s="2">
        <v>5414117</v>
      </c>
      <c r="G39" s="2">
        <v>882805</v>
      </c>
      <c r="H39" s="2">
        <v>780106</v>
      </c>
      <c r="I39" s="2">
        <v>5572</v>
      </c>
      <c r="J39" s="2">
        <v>15596</v>
      </c>
      <c r="K39" s="2">
        <v>24395</v>
      </c>
      <c r="L39" s="2">
        <v>14144</v>
      </c>
      <c r="M39" s="2">
        <v>-1450</v>
      </c>
      <c r="N39" s="2"/>
      <c r="O39" s="2">
        <v>59156</v>
      </c>
      <c r="P39" s="2">
        <v>112800</v>
      </c>
      <c r="Q39" s="2">
        <f t="shared" si="1"/>
        <v>8217815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5">
        <f t="shared" si="0"/>
        <v>38047</v>
      </c>
      <c r="B40">
        <v>2004</v>
      </c>
      <c r="C40">
        <v>3</v>
      </c>
      <c r="D40" s="2">
        <v>942147</v>
      </c>
      <c r="E40" s="2"/>
      <c r="F40" s="2">
        <v>5209962</v>
      </c>
      <c r="G40" s="2">
        <v>511896</v>
      </c>
      <c r="H40" s="2">
        <v>830737</v>
      </c>
      <c r="I40" s="2">
        <v>5572</v>
      </c>
      <c r="J40" s="2">
        <v>15351</v>
      </c>
      <c r="K40" s="2">
        <v>2924</v>
      </c>
      <c r="L40" s="2">
        <v>10821</v>
      </c>
      <c r="M40" s="2">
        <v>0</v>
      </c>
      <c r="N40" s="2"/>
      <c r="O40" s="2">
        <v>84525</v>
      </c>
      <c r="P40" s="2">
        <v>108347</v>
      </c>
      <c r="Q40" s="2">
        <f t="shared" si="1"/>
        <v>7722282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5">
        <f t="shared" si="0"/>
        <v>38078</v>
      </c>
      <c r="B41">
        <v>2004</v>
      </c>
      <c r="C41">
        <v>4</v>
      </c>
      <c r="D41" s="2">
        <v>961608</v>
      </c>
      <c r="E41" s="2"/>
      <c r="F41" s="2">
        <v>5345572</v>
      </c>
      <c r="G41" s="2">
        <v>475630</v>
      </c>
      <c r="H41" s="2">
        <v>798993</v>
      </c>
      <c r="I41" s="2">
        <v>5572</v>
      </c>
      <c r="J41" s="2">
        <v>15263</v>
      </c>
      <c r="K41" s="2">
        <v>21086</v>
      </c>
      <c r="L41" s="2">
        <v>500</v>
      </c>
      <c r="M41" s="2">
        <v>-2668</v>
      </c>
      <c r="N41" s="2"/>
      <c r="O41" s="2">
        <v>61898</v>
      </c>
      <c r="P41" s="2">
        <v>107075</v>
      </c>
      <c r="Q41" s="2">
        <f t="shared" si="1"/>
        <v>7790529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5">
        <f t="shared" si="0"/>
        <v>38108</v>
      </c>
      <c r="B42">
        <v>2004</v>
      </c>
      <c r="C42">
        <v>5</v>
      </c>
      <c r="D42" s="2">
        <v>375582</v>
      </c>
      <c r="E42" s="2"/>
      <c r="F42" s="2">
        <v>6952535</v>
      </c>
      <c r="G42" s="2">
        <v>462859</v>
      </c>
      <c r="H42" s="2">
        <v>786513</v>
      </c>
      <c r="I42" s="2">
        <v>5572</v>
      </c>
      <c r="J42" s="2">
        <v>15081</v>
      </c>
      <c r="K42" s="2">
        <v>26424</v>
      </c>
      <c r="L42" s="2">
        <v>1749</v>
      </c>
      <c r="M42" s="2">
        <v>-749</v>
      </c>
      <c r="N42" s="2"/>
      <c r="O42" s="2">
        <v>72252</v>
      </c>
      <c r="P42" s="2">
        <v>80572</v>
      </c>
      <c r="Q42" s="2">
        <f t="shared" si="1"/>
        <v>8778390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5">
        <f t="shared" si="0"/>
        <v>38139</v>
      </c>
      <c r="B43">
        <v>2004</v>
      </c>
      <c r="C43">
        <v>6</v>
      </c>
      <c r="D43" s="2">
        <v>675233</v>
      </c>
      <c r="E43" s="2"/>
      <c r="F43" s="2">
        <v>7762178</v>
      </c>
      <c r="G43" s="2">
        <v>161755</v>
      </c>
      <c r="H43" s="2">
        <v>770478</v>
      </c>
      <c r="I43" s="2">
        <v>5572</v>
      </c>
      <c r="J43" s="2">
        <v>15274</v>
      </c>
      <c r="K43" s="2">
        <v>25452</v>
      </c>
      <c r="L43" s="2">
        <v>3328</v>
      </c>
      <c r="M43" s="2">
        <v>-33</v>
      </c>
      <c r="N43" s="2"/>
      <c r="O43" s="2">
        <v>47960</v>
      </c>
      <c r="P43" s="2">
        <v>99804</v>
      </c>
      <c r="Q43" s="2">
        <f t="shared" si="1"/>
        <v>9567001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5">
        <f t="shared" si="0"/>
        <v>38169</v>
      </c>
      <c r="B44">
        <v>2004</v>
      </c>
      <c r="C44">
        <v>7</v>
      </c>
      <c r="D44" s="2">
        <v>868861</v>
      </c>
      <c r="E44" s="2"/>
      <c r="F44" s="2">
        <v>5863390</v>
      </c>
      <c r="G44" s="2">
        <v>1007106</v>
      </c>
      <c r="H44" s="2">
        <v>771274</v>
      </c>
      <c r="I44" s="2">
        <v>5572</v>
      </c>
      <c r="J44" s="2">
        <v>15997</v>
      </c>
      <c r="K44" s="2">
        <v>28493</v>
      </c>
      <c r="L44" s="2">
        <v>1469</v>
      </c>
      <c r="M44" s="2">
        <v>0</v>
      </c>
      <c r="N44" s="2"/>
      <c r="O44" s="2">
        <v>39256</v>
      </c>
      <c r="P44" s="2">
        <v>132929</v>
      </c>
      <c r="Q44" s="2">
        <f t="shared" si="1"/>
        <v>8734347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5">
        <f t="shared" si="0"/>
        <v>38200</v>
      </c>
      <c r="B45">
        <v>2004</v>
      </c>
      <c r="C45">
        <v>8</v>
      </c>
      <c r="D45" s="2">
        <v>986909</v>
      </c>
      <c r="E45" s="2"/>
      <c r="F45" s="2">
        <v>5620917</v>
      </c>
      <c r="G45" s="2">
        <v>1222665</v>
      </c>
      <c r="H45" s="2">
        <v>206315</v>
      </c>
      <c r="I45" s="2">
        <v>5572</v>
      </c>
      <c r="J45" s="2">
        <v>15476</v>
      </c>
      <c r="K45" s="2">
        <v>27098</v>
      </c>
      <c r="L45" s="2">
        <v>5609</v>
      </c>
      <c r="M45" s="2">
        <v>0</v>
      </c>
      <c r="N45" s="2"/>
      <c r="O45" s="2">
        <v>46538</v>
      </c>
      <c r="P45" s="2">
        <v>121790</v>
      </c>
      <c r="Q45" s="2">
        <f t="shared" si="1"/>
        <v>8258889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5">
        <f t="shared" si="0"/>
        <v>38231</v>
      </c>
      <c r="B46">
        <v>2004</v>
      </c>
      <c r="C46">
        <v>9</v>
      </c>
      <c r="D46" s="2">
        <v>974584</v>
      </c>
      <c r="E46" s="2"/>
      <c r="F46" s="2">
        <v>4963403</v>
      </c>
      <c r="G46" s="2">
        <v>849516</v>
      </c>
      <c r="H46" s="2">
        <v>791277</v>
      </c>
      <c r="I46" s="2">
        <v>5572</v>
      </c>
      <c r="J46" s="2">
        <v>15203</v>
      </c>
      <c r="K46" s="2">
        <v>27267</v>
      </c>
      <c r="L46" s="2">
        <v>1216</v>
      </c>
      <c r="M46" s="2">
        <v>0</v>
      </c>
      <c r="N46" s="2"/>
      <c r="O46" s="2">
        <v>56924</v>
      </c>
      <c r="P46" s="2">
        <v>118368</v>
      </c>
      <c r="Q46" s="2">
        <f t="shared" si="1"/>
        <v>7803330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5">
        <f t="shared" si="0"/>
        <v>38261</v>
      </c>
      <c r="B47">
        <v>2004</v>
      </c>
      <c r="C47">
        <v>10</v>
      </c>
      <c r="D47" s="2">
        <v>1000950</v>
      </c>
      <c r="E47" s="2"/>
      <c r="F47" s="2">
        <v>5237472</v>
      </c>
      <c r="G47" s="2">
        <v>761614</v>
      </c>
      <c r="H47" s="2">
        <v>821930</v>
      </c>
      <c r="I47" s="2">
        <v>5572</v>
      </c>
      <c r="J47" s="2">
        <v>15557</v>
      </c>
      <c r="K47" s="2">
        <v>27126</v>
      </c>
      <c r="L47" s="2">
        <v>6476</v>
      </c>
      <c r="M47" s="2">
        <v>0</v>
      </c>
      <c r="N47" s="2"/>
      <c r="O47" s="2">
        <v>65254</v>
      </c>
      <c r="P47" s="2">
        <v>125007</v>
      </c>
      <c r="Q47" s="2">
        <f t="shared" si="1"/>
        <v>8066958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5">
        <f t="shared" si="0"/>
        <v>38292</v>
      </c>
      <c r="B48">
        <v>2004</v>
      </c>
      <c r="C48">
        <v>11</v>
      </c>
      <c r="D48" s="2">
        <v>923817</v>
      </c>
      <c r="E48" s="2"/>
      <c r="F48" s="2">
        <v>5801256</v>
      </c>
      <c r="G48" s="2">
        <v>768526</v>
      </c>
      <c r="H48" s="2">
        <v>796763</v>
      </c>
      <c r="I48" s="2">
        <v>5572</v>
      </c>
      <c r="J48" s="2">
        <v>15484</v>
      </c>
      <c r="K48" s="2">
        <v>25511</v>
      </c>
      <c r="L48" s="2">
        <v>9913</v>
      </c>
      <c r="M48" s="2">
        <v>0</v>
      </c>
      <c r="N48" s="2"/>
      <c r="O48" s="2">
        <v>57578</v>
      </c>
      <c r="P48" s="2">
        <v>125716</v>
      </c>
      <c r="Q48" s="2">
        <f t="shared" si="1"/>
        <v>8530136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5">
        <f t="shared" si="0"/>
        <v>38322</v>
      </c>
      <c r="B49">
        <v>2004</v>
      </c>
      <c r="C49">
        <v>12</v>
      </c>
      <c r="D49" s="2">
        <v>827964</v>
      </c>
      <c r="E49" s="2"/>
      <c r="F49" s="2">
        <v>7106326</v>
      </c>
      <c r="G49" s="2">
        <v>658215</v>
      </c>
      <c r="H49" s="2">
        <v>828490</v>
      </c>
      <c r="I49" s="2">
        <v>5572</v>
      </c>
      <c r="J49" s="2">
        <v>15489</v>
      </c>
      <c r="K49" s="2">
        <v>26355</v>
      </c>
      <c r="L49" s="2">
        <v>6704</v>
      </c>
      <c r="M49" s="2">
        <v>0</v>
      </c>
      <c r="N49" s="2"/>
      <c r="O49" s="2">
        <v>75230</v>
      </c>
      <c r="P49" s="2">
        <v>132534</v>
      </c>
      <c r="Q49" s="2">
        <f t="shared" si="1"/>
        <v>9682879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5">
        <f t="shared" si="0"/>
        <v>38353</v>
      </c>
      <c r="B50">
        <v>2005</v>
      </c>
      <c r="C50">
        <v>1</v>
      </c>
      <c r="D50" s="2">
        <v>969926</v>
      </c>
      <c r="E50" s="2"/>
      <c r="F50" s="2">
        <v>6652308</v>
      </c>
      <c r="G50" s="2">
        <v>857412</v>
      </c>
      <c r="H50" s="2">
        <v>829313</v>
      </c>
      <c r="I50" s="2">
        <v>5068</v>
      </c>
      <c r="J50" s="2">
        <v>14858</v>
      </c>
      <c r="K50" s="2">
        <v>26161</v>
      </c>
      <c r="L50" s="2">
        <v>9117</v>
      </c>
      <c r="M50" s="2">
        <v>357</v>
      </c>
      <c r="N50" s="2"/>
      <c r="O50" s="2">
        <v>29818</v>
      </c>
      <c r="P50" s="2">
        <v>136625</v>
      </c>
      <c r="Q50" s="2">
        <f t="shared" si="1"/>
        <v>9530963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5">
        <f t="shared" si="0"/>
        <v>38384</v>
      </c>
      <c r="B51">
        <v>2005</v>
      </c>
      <c r="C51">
        <v>2</v>
      </c>
      <c r="D51" s="2">
        <v>807402</v>
      </c>
      <c r="E51" s="2"/>
      <c r="F51" s="2">
        <v>5816101</v>
      </c>
      <c r="G51" s="2">
        <v>718816</v>
      </c>
      <c r="H51" s="2">
        <v>736839</v>
      </c>
      <c r="I51" s="2">
        <v>4521</v>
      </c>
      <c r="J51" s="2">
        <v>13827</v>
      </c>
      <c r="K51" s="2">
        <v>24114</v>
      </c>
      <c r="L51" s="2">
        <v>5281</v>
      </c>
      <c r="M51" s="2">
        <v>357</v>
      </c>
      <c r="N51" s="2"/>
      <c r="O51" s="2">
        <v>22959</v>
      </c>
      <c r="P51" s="2">
        <v>124168</v>
      </c>
      <c r="Q51" s="2">
        <f t="shared" si="1"/>
        <v>8274385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5">
        <f t="shared" si="0"/>
        <v>38412</v>
      </c>
      <c r="B52">
        <v>2005</v>
      </c>
      <c r="C52">
        <v>3</v>
      </c>
      <c r="D52" s="2">
        <v>988094</v>
      </c>
      <c r="E52" s="2"/>
      <c r="F52" s="2">
        <v>5706658</v>
      </c>
      <c r="G52" s="2">
        <v>649762</v>
      </c>
      <c r="H52" s="2">
        <v>816109</v>
      </c>
      <c r="I52" s="2">
        <v>5164</v>
      </c>
      <c r="J52" s="2">
        <v>16047</v>
      </c>
      <c r="K52" s="2">
        <v>26836</v>
      </c>
      <c r="L52" s="2">
        <v>4856</v>
      </c>
      <c r="M52" s="2">
        <v>455</v>
      </c>
      <c r="N52" s="2"/>
      <c r="O52" s="2">
        <v>56127</v>
      </c>
      <c r="P52" s="2">
        <v>126325</v>
      </c>
      <c r="Q52" s="2">
        <f t="shared" si="1"/>
        <v>8396433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5">
        <f t="shared" si="0"/>
        <v>38443</v>
      </c>
      <c r="B53">
        <v>2005</v>
      </c>
      <c r="C53">
        <v>4</v>
      </c>
      <c r="D53" s="2">
        <v>846617</v>
      </c>
      <c r="E53" s="2"/>
      <c r="F53" s="2">
        <v>5266373</v>
      </c>
      <c r="G53" s="2">
        <v>573990</v>
      </c>
      <c r="H53" s="2">
        <v>782298</v>
      </c>
      <c r="I53" s="2">
        <v>5153</v>
      </c>
      <c r="J53" s="2">
        <v>15603</v>
      </c>
      <c r="K53" s="2">
        <v>25592</v>
      </c>
      <c r="L53" s="2">
        <v>3424</v>
      </c>
      <c r="M53" s="2">
        <v>0</v>
      </c>
      <c r="N53" s="2"/>
      <c r="O53" s="2">
        <v>41823</v>
      </c>
      <c r="P53" s="2">
        <v>109607</v>
      </c>
      <c r="Q53" s="2">
        <f t="shared" si="1"/>
        <v>7670480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5">
        <f t="shared" si="0"/>
        <v>38473</v>
      </c>
      <c r="B54">
        <v>2005</v>
      </c>
      <c r="C54">
        <v>5</v>
      </c>
      <c r="D54" s="2">
        <v>335523</v>
      </c>
      <c r="E54" s="2"/>
      <c r="F54" s="2">
        <v>7634291</v>
      </c>
      <c r="G54" s="2">
        <v>228894</v>
      </c>
      <c r="H54" s="2">
        <v>142600</v>
      </c>
      <c r="I54" s="2">
        <v>5665</v>
      </c>
      <c r="J54" s="2">
        <v>16078</v>
      </c>
      <c r="K54" s="2">
        <v>27587</v>
      </c>
      <c r="L54" s="2">
        <v>5994</v>
      </c>
      <c r="M54" s="2">
        <v>2610</v>
      </c>
      <c r="N54" s="2"/>
      <c r="O54" s="2">
        <v>47824</v>
      </c>
      <c r="P54" s="2">
        <v>73032</v>
      </c>
      <c r="Q54" s="2">
        <f t="shared" si="1"/>
        <v>8520098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5">
        <f t="shared" si="0"/>
        <v>38504</v>
      </c>
      <c r="B55">
        <v>2005</v>
      </c>
      <c r="C55">
        <v>6</v>
      </c>
      <c r="D55" s="2">
        <v>844523</v>
      </c>
      <c r="E55" s="2"/>
      <c r="F55" s="2">
        <v>7282193</v>
      </c>
      <c r="G55" s="2">
        <v>321013</v>
      </c>
      <c r="H55" s="2">
        <v>76023</v>
      </c>
      <c r="I55" s="2">
        <v>5612</v>
      </c>
      <c r="J55" s="2">
        <v>16453</v>
      </c>
      <c r="K55" s="2">
        <v>30193</v>
      </c>
      <c r="L55" s="2">
        <v>6133</v>
      </c>
      <c r="M55" s="2">
        <v>75</v>
      </c>
      <c r="N55" s="2"/>
      <c r="O55" s="2">
        <v>62999</v>
      </c>
      <c r="P55" s="2">
        <v>87477</v>
      </c>
      <c r="Q55" s="2">
        <f t="shared" si="1"/>
        <v>8732694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5">
        <f t="shared" si="0"/>
        <v>38534</v>
      </c>
      <c r="B56">
        <v>2005</v>
      </c>
      <c r="C56">
        <v>7</v>
      </c>
      <c r="D56" s="2">
        <v>935619</v>
      </c>
      <c r="E56" s="2"/>
      <c r="F56" s="2">
        <v>6858590</v>
      </c>
      <c r="G56" s="2">
        <v>936805</v>
      </c>
      <c r="H56" s="2">
        <v>769051</v>
      </c>
      <c r="I56" s="2">
        <v>5811</v>
      </c>
      <c r="J56" s="2">
        <v>17645</v>
      </c>
      <c r="K56" s="2">
        <v>29113</v>
      </c>
      <c r="L56" s="2">
        <v>4487</v>
      </c>
      <c r="M56" s="2">
        <v>973</v>
      </c>
      <c r="N56" s="2"/>
      <c r="O56" s="2">
        <v>33923</v>
      </c>
      <c r="P56" s="2">
        <v>133833</v>
      </c>
      <c r="Q56" s="2">
        <f t="shared" si="1"/>
        <v>9725850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5">
        <f t="shared" si="0"/>
        <v>38565</v>
      </c>
      <c r="B57">
        <v>2005</v>
      </c>
      <c r="C57">
        <v>8</v>
      </c>
      <c r="D57" s="2">
        <v>961557</v>
      </c>
      <c r="E57" s="2"/>
      <c r="F57" s="2">
        <v>5760641</v>
      </c>
      <c r="G57" s="2">
        <v>1349331</v>
      </c>
      <c r="H57" s="2">
        <v>826390</v>
      </c>
      <c r="I57" s="2">
        <v>5785</v>
      </c>
      <c r="J57" s="2">
        <v>17203</v>
      </c>
      <c r="K57" s="2">
        <v>27677</v>
      </c>
      <c r="L57" s="2">
        <v>6102</v>
      </c>
      <c r="M57" s="2">
        <v>107</v>
      </c>
      <c r="N57" s="2"/>
      <c r="O57" s="2">
        <v>38285</v>
      </c>
      <c r="P57" s="2">
        <v>135618</v>
      </c>
      <c r="Q57" s="2">
        <f t="shared" si="1"/>
        <v>9128696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5">
        <f t="shared" si="0"/>
        <v>38596</v>
      </c>
      <c r="B58">
        <v>2005</v>
      </c>
      <c r="C58">
        <v>9</v>
      </c>
      <c r="D58" s="2">
        <v>962844</v>
      </c>
      <c r="E58" s="2"/>
      <c r="F58" s="2">
        <v>4162031</v>
      </c>
      <c r="G58" s="2">
        <v>771153</v>
      </c>
      <c r="H58" s="2">
        <v>801911</v>
      </c>
      <c r="I58" s="2">
        <v>5449</v>
      </c>
      <c r="J58" s="2">
        <v>15675</v>
      </c>
      <c r="K58" s="2">
        <v>25557</v>
      </c>
      <c r="L58" s="2">
        <v>3341</v>
      </c>
      <c r="M58" s="2">
        <v>0</v>
      </c>
      <c r="N58" s="2"/>
      <c r="O58" s="2">
        <v>39536</v>
      </c>
      <c r="P58" s="2">
        <v>132664</v>
      </c>
      <c r="Q58" s="2">
        <f t="shared" si="1"/>
        <v>6920161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5">
        <f t="shared" si="0"/>
        <v>38626</v>
      </c>
      <c r="B59">
        <v>2005</v>
      </c>
      <c r="C59">
        <v>10</v>
      </c>
      <c r="D59" s="2">
        <v>1026318</v>
      </c>
      <c r="E59" s="2"/>
      <c r="F59" s="2">
        <v>5038951</v>
      </c>
      <c r="G59" s="2">
        <v>533198</v>
      </c>
      <c r="H59" s="2">
        <v>835588</v>
      </c>
      <c r="I59" s="2">
        <v>5501</v>
      </c>
      <c r="J59" s="2">
        <v>14438</v>
      </c>
      <c r="K59" s="2">
        <v>25534</v>
      </c>
      <c r="L59" s="2">
        <v>5314</v>
      </c>
      <c r="M59" s="2">
        <v>0</v>
      </c>
      <c r="N59" s="2"/>
      <c r="O59" s="2">
        <v>44419</v>
      </c>
      <c r="P59" s="2">
        <v>117570</v>
      </c>
      <c r="Q59" s="2">
        <f t="shared" si="1"/>
        <v>7646831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5">
        <f t="shared" si="0"/>
        <v>38657</v>
      </c>
      <c r="B60">
        <v>2005</v>
      </c>
      <c r="C60">
        <v>11</v>
      </c>
      <c r="D60" s="2">
        <v>943613</v>
      </c>
      <c r="E60" s="2"/>
      <c r="F60" s="2">
        <v>5837084</v>
      </c>
      <c r="G60" s="2">
        <v>610411</v>
      </c>
      <c r="H60" s="2">
        <v>781728</v>
      </c>
      <c r="I60" s="2">
        <v>5540</v>
      </c>
      <c r="J60" s="2">
        <v>16944</v>
      </c>
      <c r="K60" s="2">
        <v>23970</v>
      </c>
      <c r="L60" s="2">
        <v>5206</v>
      </c>
      <c r="M60" s="2">
        <v>156</v>
      </c>
      <c r="N60" s="2"/>
      <c r="O60" s="2">
        <v>49375</v>
      </c>
      <c r="P60" s="2">
        <v>118362</v>
      </c>
      <c r="Q60" s="2">
        <f t="shared" si="1"/>
        <v>8392389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5">
        <f t="shared" si="0"/>
        <v>38687</v>
      </c>
      <c r="B61">
        <v>2005</v>
      </c>
      <c r="C61">
        <v>12</v>
      </c>
      <c r="D61" s="2">
        <v>872371</v>
      </c>
      <c r="E61" s="2"/>
      <c r="F61" s="2">
        <v>6059429</v>
      </c>
      <c r="G61" s="2">
        <v>1027762</v>
      </c>
      <c r="H61" s="2">
        <v>844423</v>
      </c>
      <c r="I61" s="2">
        <v>5553</v>
      </c>
      <c r="J61" s="2">
        <v>15619</v>
      </c>
      <c r="K61" s="2">
        <v>29389</v>
      </c>
      <c r="L61" s="2">
        <v>8040</v>
      </c>
      <c r="M61" s="2">
        <v>3383</v>
      </c>
      <c r="N61" s="2"/>
      <c r="O61" s="2">
        <v>31382</v>
      </c>
      <c r="P61" s="2">
        <v>129521</v>
      </c>
      <c r="Q61" s="2">
        <f t="shared" si="1"/>
        <v>9026872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5">
        <f t="shared" si="0"/>
        <v>38718</v>
      </c>
      <c r="B62">
        <v>2006</v>
      </c>
      <c r="C62">
        <v>1</v>
      </c>
      <c r="D62" s="2">
        <v>565029</v>
      </c>
      <c r="E62" s="2"/>
      <c r="F62" s="2">
        <v>7655425</v>
      </c>
      <c r="G62" s="2">
        <v>319010</v>
      </c>
      <c r="H62" s="2">
        <v>806571</v>
      </c>
      <c r="I62" s="2">
        <v>5107</v>
      </c>
      <c r="J62" s="2">
        <v>15832</v>
      </c>
      <c r="K62" s="2">
        <v>26511</v>
      </c>
      <c r="L62" s="2">
        <v>6529</v>
      </c>
      <c r="M62" s="2">
        <v>456</v>
      </c>
      <c r="N62" s="2"/>
      <c r="O62" s="2">
        <v>151245</v>
      </c>
      <c r="P62" s="2">
        <v>121042</v>
      </c>
      <c r="Q62" s="2">
        <f t="shared" si="1"/>
        <v>9672757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5">
        <f t="shared" si="0"/>
        <v>38749</v>
      </c>
      <c r="B63">
        <v>2006</v>
      </c>
      <c r="C63">
        <v>2</v>
      </c>
      <c r="D63" s="2">
        <v>571091</v>
      </c>
      <c r="E63" s="2"/>
      <c r="F63" s="2">
        <v>6848055</v>
      </c>
      <c r="G63" s="2">
        <v>455600</v>
      </c>
      <c r="H63" s="2">
        <v>721682</v>
      </c>
      <c r="I63" s="2">
        <v>4729</v>
      </c>
      <c r="J63" s="2">
        <v>13986</v>
      </c>
      <c r="K63" s="2">
        <v>24787</v>
      </c>
      <c r="L63" s="2">
        <v>6719</v>
      </c>
      <c r="M63" s="2">
        <v>9464</v>
      </c>
      <c r="N63" s="2"/>
      <c r="O63" s="2">
        <v>80937</v>
      </c>
      <c r="P63" s="2">
        <v>106374</v>
      </c>
      <c r="Q63" s="2">
        <f t="shared" si="1"/>
        <v>8843424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5">
        <f t="shared" si="0"/>
        <v>38777</v>
      </c>
      <c r="B64">
        <v>2006</v>
      </c>
      <c r="C64">
        <v>3</v>
      </c>
      <c r="D64" s="2">
        <v>756659</v>
      </c>
      <c r="E64" s="2"/>
      <c r="F64" s="2">
        <v>6425193</v>
      </c>
      <c r="G64" s="2">
        <v>156625</v>
      </c>
      <c r="H64" s="2">
        <v>810623</v>
      </c>
      <c r="I64" s="2">
        <v>5026</v>
      </c>
      <c r="J64" s="2">
        <v>15525</v>
      </c>
      <c r="K64" s="2">
        <v>27238</v>
      </c>
      <c r="L64" s="2">
        <v>2966</v>
      </c>
      <c r="M64" s="2">
        <v>5498</v>
      </c>
      <c r="N64" s="2"/>
      <c r="O64" s="2">
        <v>85225</v>
      </c>
      <c r="P64" s="2">
        <v>100510</v>
      </c>
      <c r="Q64" s="2">
        <f t="shared" si="1"/>
        <v>8391088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5">
        <f t="shared" si="0"/>
        <v>38808</v>
      </c>
      <c r="B65">
        <v>2006</v>
      </c>
      <c r="C65">
        <v>4</v>
      </c>
      <c r="D65" s="2">
        <v>160995</v>
      </c>
      <c r="E65" s="2"/>
      <c r="F65" s="2">
        <v>8739013</v>
      </c>
      <c r="G65" s="2">
        <v>100004</v>
      </c>
      <c r="H65" s="2">
        <v>801217</v>
      </c>
      <c r="I65" s="2">
        <v>5154</v>
      </c>
      <c r="J65" s="2">
        <v>14423</v>
      </c>
      <c r="K65" s="2">
        <v>25245</v>
      </c>
      <c r="L65" s="2">
        <v>1778</v>
      </c>
      <c r="M65" s="2">
        <v>6333</v>
      </c>
      <c r="N65" s="2"/>
      <c r="O65" s="2">
        <v>76677</v>
      </c>
      <c r="P65" s="2">
        <v>81936</v>
      </c>
      <c r="Q65" s="2">
        <f t="shared" si="1"/>
        <v>10012775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5">
        <f t="shared" si="0"/>
        <v>38838</v>
      </c>
      <c r="B66">
        <v>2006</v>
      </c>
      <c r="C66">
        <v>5</v>
      </c>
      <c r="D66" s="2">
        <v>1459</v>
      </c>
      <c r="E66" s="2"/>
      <c r="F66" s="2">
        <v>9319094</v>
      </c>
      <c r="G66" s="2">
        <v>100962</v>
      </c>
      <c r="H66" s="2">
        <v>787703</v>
      </c>
      <c r="I66" s="2">
        <v>5418</v>
      </c>
      <c r="J66" s="2">
        <v>15383</v>
      </c>
      <c r="K66" s="2">
        <v>34947</v>
      </c>
      <c r="L66" s="2">
        <v>1082</v>
      </c>
      <c r="M66" s="2">
        <v>2088</v>
      </c>
      <c r="N66" s="2"/>
      <c r="O66" s="2">
        <v>72614</v>
      </c>
      <c r="P66" s="2">
        <v>103094</v>
      </c>
      <c r="Q66" s="2">
        <f t="shared" si="1"/>
        <v>10443844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5">
        <f t="shared" ref="A67:A130" si="2">DATE(B67,C67,1)</f>
        <v>38869</v>
      </c>
      <c r="B67">
        <v>2006</v>
      </c>
      <c r="C67">
        <v>6</v>
      </c>
      <c r="D67" s="2">
        <v>1663</v>
      </c>
      <c r="E67" s="2"/>
      <c r="F67" s="2">
        <v>9619624</v>
      </c>
      <c r="G67" s="2">
        <v>220667</v>
      </c>
      <c r="H67" s="2">
        <v>747664</v>
      </c>
      <c r="I67" s="2">
        <v>5281</v>
      </c>
      <c r="J67" s="2">
        <v>15579</v>
      </c>
      <c r="K67" s="2">
        <v>31732</v>
      </c>
      <c r="L67" s="2">
        <v>1151</v>
      </c>
      <c r="M67" s="2">
        <v>16012</v>
      </c>
      <c r="N67" s="2"/>
      <c r="O67" s="2">
        <v>59248</v>
      </c>
      <c r="P67" s="2">
        <v>83093</v>
      </c>
      <c r="Q67" s="2">
        <f t="shared" ref="Q67:Q130" si="3">SUM(D67:P67)</f>
        <v>10801714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5">
        <f t="shared" si="2"/>
        <v>38899</v>
      </c>
      <c r="B68">
        <v>2006</v>
      </c>
      <c r="C68">
        <v>7</v>
      </c>
      <c r="D68" s="2">
        <v>634568</v>
      </c>
      <c r="E68" s="2"/>
      <c r="F68" s="2">
        <v>7126333</v>
      </c>
      <c r="G68" s="2">
        <v>857154</v>
      </c>
      <c r="H68" s="2">
        <v>793942</v>
      </c>
      <c r="I68" s="2">
        <v>5468</v>
      </c>
      <c r="J68" s="2">
        <v>16223</v>
      </c>
      <c r="K68" s="2">
        <v>33493</v>
      </c>
      <c r="L68" s="2">
        <v>3736</v>
      </c>
      <c r="M68" s="2">
        <v>2382</v>
      </c>
      <c r="N68" s="2"/>
      <c r="O68" s="2">
        <v>80800</v>
      </c>
      <c r="P68" s="2">
        <v>119120</v>
      </c>
      <c r="Q68" s="2">
        <f t="shared" si="3"/>
        <v>9673219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5">
        <f t="shared" si="2"/>
        <v>38930</v>
      </c>
      <c r="B69">
        <v>2006</v>
      </c>
      <c r="C69">
        <v>8</v>
      </c>
      <c r="D69" s="2">
        <v>592330</v>
      </c>
      <c r="E69" s="2"/>
      <c r="F69" s="2">
        <v>5587814</v>
      </c>
      <c r="G69" s="2">
        <v>1262165</v>
      </c>
      <c r="H69" s="2">
        <v>814262</v>
      </c>
      <c r="I69" s="2">
        <v>5432</v>
      </c>
      <c r="J69" s="2">
        <v>15723</v>
      </c>
      <c r="K69" s="2">
        <v>35947</v>
      </c>
      <c r="L69" s="2">
        <v>2495</v>
      </c>
      <c r="M69" s="2">
        <v>4866</v>
      </c>
      <c r="N69" s="2"/>
      <c r="O69" s="2">
        <v>52627</v>
      </c>
      <c r="P69" s="2">
        <v>122967</v>
      </c>
      <c r="Q69" s="2">
        <f t="shared" si="3"/>
        <v>8496628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5">
        <f t="shared" si="2"/>
        <v>38961</v>
      </c>
      <c r="B70">
        <v>2006</v>
      </c>
      <c r="C70">
        <v>9</v>
      </c>
      <c r="D70" s="2">
        <v>585153</v>
      </c>
      <c r="E70" s="2"/>
      <c r="F70" s="2">
        <v>4139390</v>
      </c>
      <c r="G70" s="2">
        <v>1312831</v>
      </c>
      <c r="H70" s="2">
        <v>803113</v>
      </c>
      <c r="I70" s="2">
        <v>5016</v>
      </c>
      <c r="J70" s="2">
        <v>14265</v>
      </c>
      <c r="K70" s="2">
        <v>26218</v>
      </c>
      <c r="L70" s="2">
        <v>3044</v>
      </c>
      <c r="M70" s="2">
        <v>0</v>
      </c>
      <c r="N70" s="2"/>
      <c r="O70" s="2">
        <v>48994</v>
      </c>
      <c r="P70" s="2">
        <v>117497</v>
      </c>
      <c r="Q70" s="2">
        <f t="shared" si="3"/>
        <v>7055521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5">
        <f t="shared" si="2"/>
        <v>38991</v>
      </c>
      <c r="B71">
        <v>2006</v>
      </c>
      <c r="C71">
        <v>10</v>
      </c>
      <c r="D71" s="2">
        <v>949809</v>
      </c>
      <c r="E71" s="2"/>
      <c r="F71" s="2">
        <v>4459915</v>
      </c>
      <c r="G71" s="2">
        <v>1304411</v>
      </c>
      <c r="H71" s="2">
        <v>815969</v>
      </c>
      <c r="I71" s="2">
        <v>5136</v>
      </c>
      <c r="J71" s="2">
        <v>15602</v>
      </c>
      <c r="K71" s="2">
        <v>29017</v>
      </c>
      <c r="L71" s="2">
        <v>773</v>
      </c>
      <c r="M71" s="2">
        <v>0</v>
      </c>
      <c r="N71" s="2"/>
      <c r="O71" s="2">
        <v>62996</v>
      </c>
      <c r="P71" s="2">
        <v>120086</v>
      </c>
      <c r="Q71" s="2">
        <f t="shared" si="3"/>
        <v>7763714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5">
        <f t="shared" si="2"/>
        <v>39022</v>
      </c>
      <c r="B72">
        <v>2006</v>
      </c>
      <c r="C72">
        <v>11</v>
      </c>
      <c r="D72" s="2">
        <v>731722</v>
      </c>
      <c r="E72" s="2"/>
      <c r="F72" s="2">
        <v>5661187</v>
      </c>
      <c r="G72" s="2">
        <v>628974</v>
      </c>
      <c r="H72" s="2">
        <v>594308</v>
      </c>
      <c r="I72" s="2">
        <v>5190</v>
      </c>
      <c r="J72" s="2">
        <v>15647</v>
      </c>
      <c r="K72" s="2">
        <v>27139</v>
      </c>
      <c r="L72" s="2">
        <v>4843</v>
      </c>
      <c r="M72" s="2">
        <v>0</v>
      </c>
      <c r="N72" s="2"/>
      <c r="O72" s="2">
        <v>184141</v>
      </c>
      <c r="P72" s="2">
        <v>102978</v>
      </c>
      <c r="Q72" s="2">
        <f t="shared" si="3"/>
        <v>7956129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5">
        <f t="shared" si="2"/>
        <v>39052</v>
      </c>
      <c r="B73">
        <v>2006</v>
      </c>
      <c r="C73">
        <v>12</v>
      </c>
      <c r="D73" s="2">
        <v>822344</v>
      </c>
      <c r="E73" s="2"/>
      <c r="F73" s="2">
        <v>6426586</v>
      </c>
      <c r="G73" s="2">
        <v>777007</v>
      </c>
      <c r="H73" s="2">
        <v>831223</v>
      </c>
      <c r="I73" s="2">
        <v>5228</v>
      </c>
      <c r="J73" s="2">
        <v>15826</v>
      </c>
      <c r="K73" s="2">
        <v>26376</v>
      </c>
      <c r="L73" s="2">
        <v>3114</v>
      </c>
      <c r="M73" s="2">
        <v>0</v>
      </c>
      <c r="N73" s="2"/>
      <c r="O73" s="2">
        <v>82147</v>
      </c>
      <c r="P73" s="2">
        <v>102492</v>
      </c>
      <c r="Q73" s="2">
        <f t="shared" si="3"/>
        <v>9092343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5">
        <f t="shared" si="2"/>
        <v>39083</v>
      </c>
      <c r="B74">
        <v>2007</v>
      </c>
      <c r="C74">
        <v>1</v>
      </c>
      <c r="D74" s="2">
        <v>721663</v>
      </c>
      <c r="E74" s="2"/>
      <c r="F74" s="2">
        <v>7684371</v>
      </c>
      <c r="G74" s="2">
        <v>558986</v>
      </c>
      <c r="H74" s="2">
        <v>838202</v>
      </c>
      <c r="I74" s="2">
        <v>4757</v>
      </c>
      <c r="J74" s="2">
        <v>13433</v>
      </c>
      <c r="K74" s="2">
        <v>28032</v>
      </c>
      <c r="L74" s="2">
        <v>2532</v>
      </c>
      <c r="M74" s="2">
        <v>0</v>
      </c>
      <c r="N74" s="2"/>
      <c r="O74" s="2">
        <v>151210</v>
      </c>
      <c r="P74" s="2">
        <v>83507</v>
      </c>
      <c r="Q74" s="2">
        <f t="shared" si="3"/>
        <v>10086693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5">
        <f t="shared" si="2"/>
        <v>39114</v>
      </c>
      <c r="B75">
        <v>2007</v>
      </c>
      <c r="C75">
        <v>2</v>
      </c>
      <c r="D75" s="2">
        <v>630628</v>
      </c>
      <c r="E75" s="2"/>
      <c r="F75" s="2">
        <v>5424465</v>
      </c>
      <c r="G75" s="2">
        <v>421047</v>
      </c>
      <c r="H75" s="2">
        <v>758783</v>
      </c>
      <c r="I75" s="2">
        <v>4213</v>
      </c>
      <c r="J75" s="2">
        <v>12541</v>
      </c>
      <c r="K75" s="2">
        <v>28234</v>
      </c>
      <c r="L75" s="2">
        <v>1453</v>
      </c>
      <c r="M75" s="2">
        <v>0</v>
      </c>
      <c r="N75" s="2"/>
      <c r="O75" s="2">
        <v>154833</v>
      </c>
      <c r="P75" s="2">
        <v>79781</v>
      </c>
      <c r="Q75" s="2">
        <f t="shared" si="3"/>
        <v>7515978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5">
        <f t="shared" si="2"/>
        <v>39142</v>
      </c>
      <c r="B76">
        <v>2007</v>
      </c>
      <c r="C76">
        <v>3</v>
      </c>
      <c r="D76" s="2">
        <v>456583</v>
      </c>
      <c r="E76" s="2"/>
      <c r="F76" s="2">
        <v>8057600</v>
      </c>
      <c r="G76" s="2">
        <v>187362</v>
      </c>
      <c r="H76" s="2">
        <v>811071</v>
      </c>
      <c r="I76" s="2">
        <v>5836</v>
      </c>
      <c r="J76" s="2">
        <v>14296</v>
      </c>
      <c r="K76" s="2">
        <v>24478</v>
      </c>
      <c r="L76" s="2">
        <v>4007</v>
      </c>
      <c r="M76" s="2">
        <v>0</v>
      </c>
      <c r="N76" s="2"/>
      <c r="O76" s="2">
        <v>210651</v>
      </c>
      <c r="P76" s="2">
        <v>74742</v>
      </c>
      <c r="Q76" s="2">
        <f t="shared" si="3"/>
        <v>9846626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5">
        <f t="shared" si="2"/>
        <v>39173</v>
      </c>
      <c r="B77">
        <v>2007</v>
      </c>
      <c r="C77">
        <v>4</v>
      </c>
      <c r="D77" s="2">
        <v>618059</v>
      </c>
      <c r="E77" s="2"/>
      <c r="F77" s="2">
        <v>8316076</v>
      </c>
      <c r="G77" s="2">
        <v>86687</v>
      </c>
      <c r="H77" s="2">
        <v>619520</v>
      </c>
      <c r="I77" s="2">
        <v>5920</v>
      </c>
      <c r="J77" s="2">
        <v>16883</v>
      </c>
      <c r="K77" s="2">
        <v>22554</v>
      </c>
      <c r="L77" s="2">
        <v>2893</v>
      </c>
      <c r="M77" s="2">
        <v>0</v>
      </c>
      <c r="N77" s="2"/>
      <c r="O77" s="2">
        <v>196938</v>
      </c>
      <c r="P77" s="2">
        <v>101151</v>
      </c>
      <c r="Q77" s="2">
        <f t="shared" si="3"/>
        <v>9986681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5">
        <f t="shared" si="2"/>
        <v>39203</v>
      </c>
      <c r="B78">
        <v>2007</v>
      </c>
      <c r="C78">
        <v>5</v>
      </c>
      <c r="D78" s="2">
        <v>459075</v>
      </c>
      <c r="E78" s="2"/>
      <c r="F78" s="2">
        <v>8999000</v>
      </c>
      <c r="G78" s="2">
        <v>128557</v>
      </c>
      <c r="H78" s="2">
        <v>254847</v>
      </c>
      <c r="I78" s="2">
        <v>6008</v>
      </c>
      <c r="J78" s="2">
        <v>13756</v>
      </c>
      <c r="K78" s="2">
        <v>31541</v>
      </c>
      <c r="L78" s="2">
        <v>1984</v>
      </c>
      <c r="M78" s="2">
        <v>0</v>
      </c>
      <c r="N78" s="2"/>
      <c r="O78" s="2">
        <v>182810</v>
      </c>
      <c r="P78" s="2">
        <v>91479</v>
      </c>
      <c r="Q78" s="2">
        <f t="shared" si="3"/>
        <v>10169057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5">
        <f t="shared" si="2"/>
        <v>39234</v>
      </c>
      <c r="B79">
        <v>2007</v>
      </c>
      <c r="C79">
        <v>6</v>
      </c>
      <c r="D79" s="2">
        <v>616918</v>
      </c>
      <c r="E79" s="2"/>
      <c r="F79" s="2">
        <v>7663841</v>
      </c>
      <c r="G79" s="2">
        <v>169362</v>
      </c>
      <c r="H79" s="2">
        <v>42400</v>
      </c>
      <c r="I79" s="2">
        <v>3770</v>
      </c>
      <c r="J79" s="2">
        <v>10098</v>
      </c>
      <c r="K79" s="2">
        <v>27774</v>
      </c>
      <c r="L79" s="2">
        <v>4486</v>
      </c>
      <c r="M79" s="2">
        <v>0</v>
      </c>
      <c r="N79" s="2"/>
      <c r="O79" s="2">
        <v>210675</v>
      </c>
      <c r="P79" s="2">
        <v>76284</v>
      </c>
      <c r="Q79" s="2">
        <f t="shared" si="3"/>
        <v>8825608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5">
        <f t="shared" si="2"/>
        <v>39264</v>
      </c>
      <c r="B80">
        <v>2007</v>
      </c>
      <c r="C80">
        <v>7</v>
      </c>
      <c r="D80" s="2">
        <v>840541</v>
      </c>
      <c r="E80" s="2"/>
      <c r="F80" s="2">
        <v>7269903</v>
      </c>
      <c r="G80" s="2">
        <v>857151</v>
      </c>
      <c r="H80" s="2">
        <v>768651</v>
      </c>
      <c r="I80" s="2">
        <v>5391</v>
      </c>
      <c r="J80" s="2">
        <v>17480</v>
      </c>
      <c r="K80" s="2">
        <v>36015</v>
      </c>
      <c r="L80" s="2">
        <v>3285</v>
      </c>
      <c r="M80" s="2">
        <v>0</v>
      </c>
      <c r="N80" s="2"/>
      <c r="O80" s="2">
        <v>155546</v>
      </c>
      <c r="P80" s="2">
        <v>100528</v>
      </c>
      <c r="Q80" s="2">
        <f t="shared" si="3"/>
        <v>10054491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5">
        <f t="shared" si="2"/>
        <v>39295</v>
      </c>
      <c r="B81">
        <v>2007</v>
      </c>
      <c r="C81">
        <v>8</v>
      </c>
      <c r="D81" s="2">
        <v>897797</v>
      </c>
      <c r="E81" s="2"/>
      <c r="F81" s="2">
        <v>5966235</v>
      </c>
      <c r="G81" s="2">
        <v>991298</v>
      </c>
      <c r="H81" s="2">
        <v>764693</v>
      </c>
      <c r="I81" s="2">
        <v>5263</v>
      </c>
      <c r="J81" s="2">
        <v>16540</v>
      </c>
      <c r="K81" s="2">
        <v>32706</v>
      </c>
      <c r="L81" s="2">
        <v>1993</v>
      </c>
      <c r="M81" s="2">
        <v>10381</v>
      </c>
      <c r="N81" s="2"/>
      <c r="O81" s="2">
        <v>200004</v>
      </c>
      <c r="P81" s="2">
        <v>83077</v>
      </c>
      <c r="Q81" s="2">
        <f t="shared" si="3"/>
        <v>8969987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5">
        <f t="shared" si="2"/>
        <v>39326</v>
      </c>
      <c r="B82">
        <v>2007</v>
      </c>
      <c r="C82">
        <v>9</v>
      </c>
      <c r="D82" s="2">
        <v>800441</v>
      </c>
      <c r="E82" s="2"/>
      <c r="F82" s="2">
        <v>3843282</v>
      </c>
      <c r="G82" s="2">
        <v>1093881</v>
      </c>
      <c r="H82" s="2">
        <v>783552</v>
      </c>
      <c r="I82" s="2">
        <v>5145</v>
      </c>
      <c r="J82" s="2">
        <v>13345</v>
      </c>
      <c r="K82" s="2">
        <v>31764</v>
      </c>
      <c r="L82" s="2">
        <v>2291</v>
      </c>
      <c r="M82" s="2">
        <v>0</v>
      </c>
      <c r="N82" s="2"/>
      <c r="O82" s="2">
        <v>201381</v>
      </c>
      <c r="P82" s="2">
        <v>99091</v>
      </c>
      <c r="Q82" s="2">
        <f t="shared" si="3"/>
        <v>6874173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5">
        <f t="shared" si="2"/>
        <v>39356</v>
      </c>
      <c r="B83">
        <v>2007</v>
      </c>
      <c r="C83">
        <v>10</v>
      </c>
      <c r="D83" s="2">
        <v>785190</v>
      </c>
      <c r="E83" s="2"/>
      <c r="F83" s="2">
        <v>4498124</v>
      </c>
      <c r="G83" s="2">
        <v>1195325</v>
      </c>
      <c r="H83" s="2">
        <v>831062</v>
      </c>
      <c r="I83" s="2">
        <v>4611</v>
      </c>
      <c r="J83" s="2">
        <v>16341</v>
      </c>
      <c r="K83" s="2">
        <v>22241</v>
      </c>
      <c r="L83" s="2">
        <v>3646</v>
      </c>
      <c r="M83" s="2">
        <v>182</v>
      </c>
      <c r="N83" s="2"/>
      <c r="O83" s="2">
        <v>206440</v>
      </c>
      <c r="P83" s="2">
        <v>120918</v>
      </c>
      <c r="Q83" s="2">
        <f t="shared" si="3"/>
        <v>7684080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5">
        <f t="shared" si="2"/>
        <v>39387</v>
      </c>
      <c r="B84">
        <v>2007</v>
      </c>
      <c r="C84">
        <v>11</v>
      </c>
      <c r="D84" s="2">
        <v>806759</v>
      </c>
      <c r="E84" s="2"/>
      <c r="F84" s="2">
        <v>5032384</v>
      </c>
      <c r="G84" s="2">
        <v>810546</v>
      </c>
      <c r="H84" s="2">
        <v>795942</v>
      </c>
      <c r="I84" s="2">
        <v>5853</v>
      </c>
      <c r="J84" s="2">
        <v>15130</v>
      </c>
      <c r="K84" s="2">
        <v>25432</v>
      </c>
      <c r="L84" s="2">
        <v>3665</v>
      </c>
      <c r="M84" s="2">
        <v>9607</v>
      </c>
      <c r="N84" s="2"/>
      <c r="O84" s="2">
        <v>195600</v>
      </c>
      <c r="P84" s="2">
        <v>103514</v>
      </c>
      <c r="Q84" s="2">
        <f t="shared" si="3"/>
        <v>7804432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5">
        <f t="shared" si="2"/>
        <v>39417</v>
      </c>
      <c r="B85">
        <v>2007</v>
      </c>
      <c r="C85">
        <v>12</v>
      </c>
      <c r="D85" s="2">
        <v>923162</v>
      </c>
      <c r="E85" s="2"/>
      <c r="F85" s="2">
        <v>6073915</v>
      </c>
      <c r="G85" s="2">
        <v>787192</v>
      </c>
      <c r="H85" s="2">
        <v>839837</v>
      </c>
      <c r="I85" s="2">
        <v>5604</v>
      </c>
      <c r="J85" s="2">
        <v>16508</v>
      </c>
      <c r="K85" s="2">
        <v>23003</v>
      </c>
      <c r="L85" s="2">
        <v>4806</v>
      </c>
      <c r="M85" s="2">
        <v>24342</v>
      </c>
      <c r="N85" s="2"/>
      <c r="O85" s="2">
        <v>371735</v>
      </c>
      <c r="P85" s="2">
        <v>102307</v>
      </c>
      <c r="Q85" s="2">
        <f t="shared" si="3"/>
        <v>9172411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5">
        <f t="shared" si="2"/>
        <v>39448</v>
      </c>
      <c r="B86">
        <v>2008</v>
      </c>
      <c r="C86">
        <v>1</v>
      </c>
      <c r="D86" s="2">
        <v>793136</v>
      </c>
      <c r="E86" s="2"/>
      <c r="F86" s="2">
        <v>6623586</v>
      </c>
      <c r="G86" s="2">
        <v>1068511</v>
      </c>
      <c r="H86" s="2">
        <v>822189</v>
      </c>
      <c r="I86" s="2">
        <v>5022</v>
      </c>
      <c r="J86" s="2">
        <v>14441</v>
      </c>
      <c r="K86" s="2">
        <v>25808</v>
      </c>
      <c r="L86" s="2">
        <v>3215</v>
      </c>
      <c r="M86" s="2">
        <v>4194</v>
      </c>
      <c r="N86" s="2">
        <v>0</v>
      </c>
      <c r="O86" s="2">
        <v>314223</v>
      </c>
      <c r="P86" s="2">
        <v>102080</v>
      </c>
      <c r="Q86" s="2">
        <f t="shared" si="3"/>
        <v>9776405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5">
        <f t="shared" si="2"/>
        <v>39479</v>
      </c>
      <c r="B87">
        <v>2008</v>
      </c>
      <c r="C87">
        <v>2</v>
      </c>
      <c r="D87" s="2">
        <v>834162</v>
      </c>
      <c r="E87" s="2"/>
      <c r="F87" s="2">
        <v>5409354</v>
      </c>
      <c r="G87" s="2">
        <v>837991</v>
      </c>
      <c r="H87" s="2">
        <v>781476</v>
      </c>
      <c r="I87" s="2">
        <v>2824</v>
      </c>
      <c r="J87" s="2">
        <v>9157</v>
      </c>
      <c r="K87" s="2">
        <v>20879</v>
      </c>
      <c r="L87" s="2">
        <v>3289</v>
      </c>
      <c r="M87" s="2">
        <v>4455</v>
      </c>
      <c r="N87" s="2">
        <v>0</v>
      </c>
      <c r="O87" s="2">
        <v>297356</v>
      </c>
      <c r="P87" s="2">
        <v>100620</v>
      </c>
      <c r="Q87" s="2">
        <f t="shared" si="3"/>
        <v>8301563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5">
        <f t="shared" si="2"/>
        <v>39508</v>
      </c>
      <c r="B88">
        <v>2008</v>
      </c>
      <c r="C88">
        <v>3</v>
      </c>
      <c r="D88" s="2">
        <v>849599</v>
      </c>
      <c r="E88" s="2"/>
      <c r="F88" s="2">
        <v>5767154</v>
      </c>
      <c r="G88" s="2">
        <v>850119</v>
      </c>
      <c r="H88" s="2">
        <v>805559</v>
      </c>
      <c r="I88" s="2">
        <v>6003</v>
      </c>
      <c r="J88" s="2">
        <v>17268</v>
      </c>
      <c r="K88" s="2">
        <v>30914</v>
      </c>
      <c r="L88" s="2">
        <v>3424</v>
      </c>
      <c r="M88" s="2">
        <v>-518</v>
      </c>
      <c r="N88" s="2">
        <v>0</v>
      </c>
      <c r="O88" s="2">
        <v>360743</v>
      </c>
      <c r="P88" s="2">
        <v>93487</v>
      </c>
      <c r="Q88" s="2">
        <f t="shared" si="3"/>
        <v>8783752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5">
        <f t="shared" si="2"/>
        <v>39539</v>
      </c>
      <c r="B89">
        <v>2008</v>
      </c>
      <c r="C89">
        <v>4</v>
      </c>
      <c r="D89" s="2">
        <v>531062</v>
      </c>
      <c r="E89" s="2"/>
      <c r="F89" s="2">
        <v>5537187</v>
      </c>
      <c r="G89" s="2">
        <v>1103813</v>
      </c>
      <c r="H89" s="2">
        <v>802816</v>
      </c>
      <c r="I89" s="2">
        <v>5009</v>
      </c>
      <c r="J89" s="2">
        <v>14250</v>
      </c>
      <c r="K89" s="2">
        <v>26981</v>
      </c>
      <c r="L89" s="2">
        <v>2155</v>
      </c>
      <c r="M89" s="2">
        <v>0</v>
      </c>
      <c r="N89" s="2">
        <v>0</v>
      </c>
      <c r="O89" s="2">
        <v>375080</v>
      </c>
      <c r="P89" s="2">
        <v>83984</v>
      </c>
      <c r="Q89" s="2">
        <f t="shared" si="3"/>
        <v>8482337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5">
        <f t="shared" si="2"/>
        <v>39569</v>
      </c>
      <c r="B90">
        <v>2008</v>
      </c>
      <c r="C90">
        <v>5</v>
      </c>
      <c r="D90" s="2">
        <v>329956</v>
      </c>
      <c r="E90" s="2"/>
      <c r="F90" s="2">
        <v>9146207</v>
      </c>
      <c r="G90" s="2">
        <v>162534</v>
      </c>
      <c r="H90" s="2">
        <v>751934</v>
      </c>
      <c r="I90" s="2">
        <v>5560</v>
      </c>
      <c r="J90" s="2">
        <v>16374</v>
      </c>
      <c r="K90" s="2">
        <v>24712</v>
      </c>
      <c r="L90" s="2">
        <v>1770</v>
      </c>
      <c r="M90" s="2">
        <v>713</v>
      </c>
      <c r="N90" s="2">
        <v>0</v>
      </c>
      <c r="O90" s="2">
        <v>330213</v>
      </c>
      <c r="P90" s="2">
        <v>69414</v>
      </c>
      <c r="Q90" s="2">
        <f t="shared" si="3"/>
        <v>10839387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5">
        <f t="shared" si="2"/>
        <v>39600</v>
      </c>
      <c r="B91">
        <v>2008</v>
      </c>
      <c r="C91">
        <v>6</v>
      </c>
      <c r="D91" s="2">
        <v>118026</v>
      </c>
      <c r="E91" s="2"/>
      <c r="F91" s="2">
        <v>11210102</v>
      </c>
      <c r="G91" s="2">
        <v>45630</v>
      </c>
      <c r="H91" s="2">
        <v>712652</v>
      </c>
      <c r="I91" s="2">
        <v>3654</v>
      </c>
      <c r="J91" s="2">
        <v>10628</v>
      </c>
      <c r="K91" s="2">
        <v>23484</v>
      </c>
      <c r="L91" s="2">
        <v>5128</v>
      </c>
      <c r="M91" s="2">
        <v>4417</v>
      </c>
      <c r="N91" s="2">
        <v>0</v>
      </c>
      <c r="O91" s="2">
        <v>396599</v>
      </c>
      <c r="P91" s="2">
        <v>74288</v>
      </c>
      <c r="Q91" s="2">
        <f t="shared" si="3"/>
        <v>12604608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5">
        <f t="shared" si="2"/>
        <v>39630</v>
      </c>
      <c r="B92">
        <v>2008</v>
      </c>
      <c r="C92">
        <v>7</v>
      </c>
      <c r="D92" s="2">
        <v>751962</v>
      </c>
      <c r="E92" s="2"/>
      <c r="F92" s="2">
        <v>8420170</v>
      </c>
      <c r="G92" s="2">
        <v>483470</v>
      </c>
      <c r="H92" s="2">
        <v>802249</v>
      </c>
      <c r="I92" s="2">
        <v>5031</v>
      </c>
      <c r="J92" s="2">
        <v>15534</v>
      </c>
      <c r="K92" s="2">
        <v>25187</v>
      </c>
      <c r="L92" s="2">
        <v>3608</v>
      </c>
      <c r="M92" s="2">
        <v>7152</v>
      </c>
      <c r="N92" s="2">
        <v>0</v>
      </c>
      <c r="O92" s="2">
        <v>306991</v>
      </c>
      <c r="P92" s="2">
        <v>90456</v>
      </c>
      <c r="Q92" s="2">
        <f t="shared" si="3"/>
        <v>10911810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">
      <c r="A93" s="5">
        <f t="shared" si="2"/>
        <v>39661</v>
      </c>
      <c r="B93">
        <v>2008</v>
      </c>
      <c r="C93">
        <v>8</v>
      </c>
      <c r="D93" s="2">
        <v>744576</v>
      </c>
      <c r="E93" s="2"/>
      <c r="F93" s="2">
        <v>5397235</v>
      </c>
      <c r="G93" s="2">
        <v>1549457</v>
      </c>
      <c r="H93" s="2">
        <v>718798</v>
      </c>
      <c r="I93" s="2">
        <v>5060</v>
      </c>
      <c r="J93" s="2">
        <v>15157</v>
      </c>
      <c r="K93" s="2">
        <v>22807</v>
      </c>
      <c r="L93" s="2">
        <v>3939</v>
      </c>
      <c r="M93" s="2">
        <v>6631</v>
      </c>
      <c r="N93" s="2">
        <v>0</v>
      </c>
      <c r="O93" s="2">
        <v>297020</v>
      </c>
      <c r="P93" s="2">
        <v>107657</v>
      </c>
      <c r="Q93" s="2">
        <f t="shared" si="3"/>
        <v>8868337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">
      <c r="A94" s="5">
        <f t="shared" si="2"/>
        <v>39692</v>
      </c>
      <c r="B94">
        <v>2008</v>
      </c>
      <c r="C94">
        <v>9</v>
      </c>
      <c r="D94" s="2">
        <v>940966</v>
      </c>
      <c r="E94" s="2"/>
      <c r="F94" s="2">
        <v>4207612</v>
      </c>
      <c r="G94" s="2">
        <v>1501883</v>
      </c>
      <c r="H94" s="2">
        <v>789085</v>
      </c>
      <c r="I94" s="2">
        <v>4155</v>
      </c>
      <c r="J94" s="2">
        <v>12770</v>
      </c>
      <c r="K94" s="2">
        <v>1467</v>
      </c>
      <c r="L94" s="2">
        <v>1839</v>
      </c>
      <c r="M94" s="2">
        <v>0</v>
      </c>
      <c r="N94" s="2">
        <v>0</v>
      </c>
      <c r="O94" s="2">
        <v>169659</v>
      </c>
      <c r="P94" s="2">
        <v>95778</v>
      </c>
      <c r="Q94" s="2">
        <f t="shared" si="3"/>
        <v>7725214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">
      <c r="A95" s="5">
        <f t="shared" si="2"/>
        <v>39722</v>
      </c>
      <c r="B95">
        <v>2008</v>
      </c>
      <c r="C95">
        <v>10</v>
      </c>
      <c r="D95" s="2">
        <v>1019736</v>
      </c>
      <c r="E95" s="2"/>
      <c r="F95" s="2">
        <v>4570905</v>
      </c>
      <c r="G95" s="2">
        <v>803204</v>
      </c>
      <c r="H95" s="2">
        <v>821604</v>
      </c>
      <c r="I95" s="2">
        <v>4175</v>
      </c>
      <c r="J95" s="2">
        <v>13092</v>
      </c>
      <c r="K95" s="2">
        <v>24716</v>
      </c>
      <c r="L95" s="2">
        <v>667</v>
      </c>
      <c r="M95" s="2">
        <v>-390</v>
      </c>
      <c r="N95" s="2">
        <v>0</v>
      </c>
      <c r="O95" s="2">
        <v>237552</v>
      </c>
      <c r="P95" s="2">
        <v>95790</v>
      </c>
      <c r="Q95" s="2">
        <f t="shared" si="3"/>
        <v>7591051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5">
        <f t="shared" si="2"/>
        <v>39753</v>
      </c>
      <c r="B96">
        <v>2008</v>
      </c>
      <c r="C96">
        <v>11</v>
      </c>
      <c r="D96" s="2">
        <v>876025</v>
      </c>
      <c r="E96" s="2"/>
      <c r="F96" s="2">
        <v>5077168</v>
      </c>
      <c r="G96" s="2">
        <v>596486</v>
      </c>
      <c r="H96" s="2">
        <v>632563</v>
      </c>
      <c r="I96" s="2">
        <v>5191</v>
      </c>
      <c r="J96" s="2">
        <v>15240</v>
      </c>
      <c r="K96" s="2">
        <v>22943</v>
      </c>
      <c r="L96" s="2">
        <v>3760</v>
      </c>
      <c r="M96" s="2">
        <v>9821</v>
      </c>
      <c r="N96" s="2">
        <v>0</v>
      </c>
      <c r="O96" s="2">
        <v>253045</v>
      </c>
      <c r="P96" s="2">
        <v>103085</v>
      </c>
      <c r="Q96" s="2">
        <f t="shared" si="3"/>
        <v>7595327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">
      <c r="A97" s="5">
        <f t="shared" si="2"/>
        <v>39783</v>
      </c>
      <c r="B97">
        <v>2008</v>
      </c>
      <c r="C97">
        <v>12</v>
      </c>
      <c r="D97" s="2">
        <v>972437</v>
      </c>
      <c r="E97" s="2"/>
      <c r="F97" s="2">
        <v>6270077</v>
      </c>
      <c r="G97" s="2">
        <v>806257</v>
      </c>
      <c r="H97" s="2">
        <v>828714</v>
      </c>
      <c r="I97" s="2">
        <v>4694</v>
      </c>
      <c r="J97" s="2">
        <v>13971</v>
      </c>
      <c r="K97" s="2">
        <v>22440</v>
      </c>
      <c r="L97" s="2">
        <v>2395</v>
      </c>
      <c r="M97" s="2">
        <v>12238</v>
      </c>
      <c r="N97" s="2">
        <v>0</v>
      </c>
      <c r="O97" s="2">
        <v>319003</v>
      </c>
      <c r="P97" s="2">
        <v>96435</v>
      </c>
      <c r="Q97" s="2">
        <f t="shared" si="3"/>
        <v>9348661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">
      <c r="A98" s="5">
        <f t="shared" si="2"/>
        <v>39814</v>
      </c>
      <c r="B98">
        <v>2009</v>
      </c>
      <c r="C98">
        <v>1</v>
      </c>
      <c r="D98" s="2">
        <v>938451</v>
      </c>
      <c r="E98" s="2"/>
      <c r="F98" s="2">
        <v>7328709</v>
      </c>
      <c r="G98" s="2">
        <v>349262</v>
      </c>
      <c r="H98" s="2">
        <v>804901</v>
      </c>
      <c r="I98" s="2">
        <v>4936</v>
      </c>
      <c r="J98" s="2">
        <v>14124</v>
      </c>
      <c r="K98" s="2">
        <v>24958</v>
      </c>
      <c r="L98" s="2">
        <v>2237</v>
      </c>
      <c r="M98" s="2">
        <v>1472</v>
      </c>
      <c r="N98" s="2">
        <v>0</v>
      </c>
      <c r="O98" s="2">
        <v>316368</v>
      </c>
      <c r="P98" s="2">
        <v>84720</v>
      </c>
      <c r="Q98" s="2">
        <f t="shared" si="3"/>
        <v>9870138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">
      <c r="A99" s="5">
        <f t="shared" si="2"/>
        <v>39845</v>
      </c>
      <c r="B99">
        <v>2009</v>
      </c>
      <c r="C99">
        <v>2</v>
      </c>
      <c r="D99" s="2">
        <v>835372</v>
      </c>
      <c r="E99" s="2"/>
      <c r="F99" s="2">
        <v>4975274</v>
      </c>
      <c r="G99" s="2">
        <v>1026433</v>
      </c>
      <c r="H99" s="2">
        <v>593407</v>
      </c>
      <c r="I99" s="2">
        <v>3122</v>
      </c>
      <c r="J99" s="2">
        <v>9416</v>
      </c>
      <c r="K99" s="2">
        <v>20166</v>
      </c>
      <c r="L99" s="2">
        <v>1877</v>
      </c>
      <c r="M99" s="2">
        <v>1499</v>
      </c>
      <c r="N99" s="2">
        <v>0</v>
      </c>
      <c r="O99" s="2">
        <v>144355</v>
      </c>
      <c r="P99" s="2">
        <v>98286</v>
      </c>
      <c r="Q99" s="2">
        <f t="shared" si="3"/>
        <v>7709207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">
      <c r="A100" s="5">
        <f t="shared" si="2"/>
        <v>39873</v>
      </c>
      <c r="B100">
        <v>2009</v>
      </c>
      <c r="C100">
        <v>3</v>
      </c>
      <c r="D100" s="2">
        <v>870756</v>
      </c>
      <c r="E100" s="2"/>
      <c r="F100" s="2">
        <v>5254813</v>
      </c>
      <c r="G100" s="2">
        <v>864427</v>
      </c>
      <c r="H100" s="2">
        <v>821820</v>
      </c>
      <c r="I100" s="2">
        <v>5162</v>
      </c>
      <c r="J100" s="2">
        <v>14368</v>
      </c>
      <c r="K100" s="2">
        <v>0</v>
      </c>
      <c r="L100" s="2">
        <v>2367</v>
      </c>
      <c r="M100" s="2">
        <v>5376</v>
      </c>
      <c r="N100" s="2">
        <v>0</v>
      </c>
      <c r="O100" s="2">
        <v>434708</v>
      </c>
      <c r="P100" s="2">
        <v>94019</v>
      </c>
      <c r="Q100" s="2">
        <f t="shared" si="3"/>
        <v>8367816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">
      <c r="A101" s="5">
        <f t="shared" si="2"/>
        <v>39904</v>
      </c>
      <c r="B101">
        <v>2009</v>
      </c>
      <c r="C101">
        <v>4</v>
      </c>
      <c r="D101" s="2">
        <v>388852</v>
      </c>
      <c r="E101" s="2"/>
      <c r="F101" s="2">
        <v>7199510</v>
      </c>
      <c r="G101" s="2">
        <v>232223</v>
      </c>
      <c r="H101" s="2">
        <v>709683</v>
      </c>
      <c r="I101" s="2">
        <v>5645</v>
      </c>
      <c r="J101" s="2">
        <v>16004</v>
      </c>
      <c r="K101" s="2">
        <v>11284</v>
      </c>
      <c r="L101" s="2">
        <v>3120</v>
      </c>
      <c r="M101" s="2">
        <v>5221</v>
      </c>
      <c r="N101" s="2">
        <v>0</v>
      </c>
      <c r="O101" s="2">
        <v>321906</v>
      </c>
      <c r="P101" s="2">
        <v>79017</v>
      </c>
      <c r="Q101" s="2">
        <f t="shared" si="3"/>
        <v>8972465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">
      <c r="A102" s="5">
        <f t="shared" si="2"/>
        <v>39934</v>
      </c>
      <c r="B102">
        <v>2009</v>
      </c>
      <c r="C102">
        <v>5</v>
      </c>
      <c r="D102" s="2">
        <v>3598</v>
      </c>
      <c r="E102" s="2"/>
      <c r="F102" s="2">
        <v>8500969</v>
      </c>
      <c r="G102" s="2">
        <v>124975</v>
      </c>
      <c r="H102" s="2">
        <v>167382</v>
      </c>
      <c r="I102" s="2">
        <v>5624</v>
      </c>
      <c r="J102" s="2">
        <v>15686</v>
      </c>
      <c r="K102" s="2">
        <v>15540</v>
      </c>
      <c r="L102" s="2">
        <v>1355</v>
      </c>
      <c r="M102" s="2">
        <v>10178</v>
      </c>
      <c r="N102" s="2">
        <v>0</v>
      </c>
      <c r="O102" s="2">
        <v>329865</v>
      </c>
      <c r="P102" s="2">
        <v>63448</v>
      </c>
      <c r="Q102" s="2">
        <f t="shared" si="3"/>
        <v>9238620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">
      <c r="A103" s="5">
        <f t="shared" si="2"/>
        <v>39965</v>
      </c>
      <c r="B103">
        <v>2009</v>
      </c>
      <c r="C103">
        <v>6</v>
      </c>
      <c r="D103" s="2">
        <v>9807</v>
      </c>
      <c r="E103" s="2"/>
      <c r="F103" s="2">
        <v>9436681</v>
      </c>
      <c r="G103" s="2">
        <v>158902</v>
      </c>
      <c r="H103" s="2">
        <v>19858</v>
      </c>
      <c r="I103" s="2">
        <v>5281</v>
      </c>
      <c r="J103" s="2">
        <v>14118</v>
      </c>
      <c r="K103" s="2">
        <v>23301</v>
      </c>
      <c r="L103" s="2">
        <v>2660</v>
      </c>
      <c r="M103" s="2">
        <v>3714</v>
      </c>
      <c r="N103" s="2">
        <v>0</v>
      </c>
      <c r="O103" s="2">
        <v>356267</v>
      </c>
      <c r="P103" s="2">
        <v>75408</v>
      </c>
      <c r="Q103" s="2">
        <f t="shared" si="3"/>
        <v>10105997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">
      <c r="A104" s="5">
        <f t="shared" si="2"/>
        <v>39995</v>
      </c>
      <c r="B104">
        <v>2009</v>
      </c>
      <c r="C104">
        <v>7</v>
      </c>
      <c r="D104" s="2">
        <v>768778</v>
      </c>
      <c r="E104" s="2"/>
      <c r="F104" s="2">
        <v>6412263</v>
      </c>
      <c r="G104" s="2">
        <v>1666680</v>
      </c>
      <c r="H104" s="2">
        <v>695488</v>
      </c>
      <c r="I104" s="2">
        <v>4985</v>
      </c>
      <c r="J104" s="2">
        <v>14426</v>
      </c>
      <c r="K104" s="2">
        <v>22166</v>
      </c>
      <c r="L104" s="2">
        <v>2835</v>
      </c>
      <c r="M104" s="2">
        <v>2233</v>
      </c>
      <c r="N104" s="2">
        <v>0</v>
      </c>
      <c r="O104" s="2">
        <v>239252</v>
      </c>
      <c r="P104" s="2">
        <v>124721</v>
      </c>
      <c r="Q104" s="2">
        <f t="shared" si="3"/>
        <v>9953827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">
      <c r="A105" s="5">
        <f t="shared" si="2"/>
        <v>40026</v>
      </c>
      <c r="B105">
        <v>2009</v>
      </c>
      <c r="C105">
        <v>8</v>
      </c>
      <c r="D105" s="2">
        <v>743388</v>
      </c>
      <c r="E105" s="2"/>
      <c r="F105" s="2">
        <v>4522103</v>
      </c>
      <c r="G105" s="2">
        <v>2025566</v>
      </c>
      <c r="H105" s="2">
        <v>105617</v>
      </c>
      <c r="I105" s="2">
        <v>4140</v>
      </c>
      <c r="J105" s="2">
        <v>12050</v>
      </c>
      <c r="K105" s="2">
        <v>23955</v>
      </c>
      <c r="L105" s="2">
        <v>3422</v>
      </c>
      <c r="M105" s="2">
        <v>6370</v>
      </c>
      <c r="N105" s="2">
        <v>0</v>
      </c>
      <c r="O105" s="2">
        <v>345142</v>
      </c>
      <c r="P105" s="2">
        <v>140056</v>
      </c>
      <c r="Q105" s="2">
        <f t="shared" si="3"/>
        <v>7931809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">
      <c r="A106" s="5">
        <f t="shared" si="2"/>
        <v>40057</v>
      </c>
      <c r="B106">
        <v>2009</v>
      </c>
      <c r="C106">
        <v>9</v>
      </c>
      <c r="D106" s="2">
        <v>741366</v>
      </c>
      <c r="E106" s="2"/>
      <c r="F106" s="2">
        <v>3626375</v>
      </c>
      <c r="G106" s="2">
        <v>1825331</v>
      </c>
      <c r="H106" s="2">
        <v>547254</v>
      </c>
      <c r="I106" s="2">
        <v>5239</v>
      </c>
      <c r="J106" s="2">
        <v>14957</v>
      </c>
      <c r="K106" s="2">
        <v>25113</v>
      </c>
      <c r="L106" s="2">
        <v>2225</v>
      </c>
      <c r="M106" s="2">
        <v>4103</v>
      </c>
      <c r="N106" s="2">
        <v>0</v>
      </c>
      <c r="O106" s="2">
        <v>281838</v>
      </c>
      <c r="P106" s="2">
        <v>124197</v>
      </c>
      <c r="Q106" s="2">
        <f t="shared" si="3"/>
        <v>7197998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">
      <c r="A107" s="5">
        <f t="shared" si="2"/>
        <v>40087</v>
      </c>
      <c r="B107">
        <v>2009</v>
      </c>
      <c r="C107">
        <v>10</v>
      </c>
      <c r="D107" s="2">
        <v>929168</v>
      </c>
      <c r="E107" s="2"/>
      <c r="F107" s="2">
        <v>4302662</v>
      </c>
      <c r="G107" s="2">
        <v>1538379</v>
      </c>
      <c r="H107" s="2">
        <v>721340</v>
      </c>
      <c r="I107" s="2">
        <v>5717</v>
      </c>
      <c r="J107" s="2">
        <v>15971</v>
      </c>
      <c r="K107" s="2">
        <v>25358</v>
      </c>
      <c r="L107" s="2">
        <v>1646</v>
      </c>
      <c r="M107" s="2">
        <v>-332</v>
      </c>
      <c r="N107" s="2">
        <v>0</v>
      </c>
      <c r="O107" s="2">
        <v>307453</v>
      </c>
      <c r="P107" s="2">
        <v>147937</v>
      </c>
      <c r="Q107" s="2">
        <f t="shared" si="3"/>
        <v>7995299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">
      <c r="A108" s="5">
        <f t="shared" si="2"/>
        <v>40118</v>
      </c>
      <c r="B108">
        <v>2009</v>
      </c>
      <c r="C108">
        <v>11</v>
      </c>
      <c r="D108" s="2">
        <v>391109</v>
      </c>
      <c r="E108" s="2"/>
      <c r="F108" s="2">
        <v>5214330</v>
      </c>
      <c r="G108" s="2">
        <v>894781</v>
      </c>
      <c r="H108" s="2">
        <v>612921</v>
      </c>
      <c r="I108" s="2">
        <v>5408</v>
      </c>
      <c r="J108" s="2">
        <v>14909</v>
      </c>
      <c r="K108" s="2">
        <v>26328</v>
      </c>
      <c r="L108" s="2">
        <v>4363</v>
      </c>
      <c r="M108" s="2">
        <v>-195</v>
      </c>
      <c r="N108" s="2">
        <v>0</v>
      </c>
      <c r="O108" s="2">
        <v>334358</v>
      </c>
      <c r="P108" s="2">
        <v>129246</v>
      </c>
      <c r="Q108" s="2">
        <f t="shared" si="3"/>
        <v>7627558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">
      <c r="A109" s="5">
        <f t="shared" si="2"/>
        <v>40148</v>
      </c>
      <c r="B109">
        <v>2009</v>
      </c>
      <c r="C109">
        <v>12</v>
      </c>
      <c r="D109" s="2">
        <v>857128</v>
      </c>
      <c r="E109" s="2"/>
      <c r="F109" s="2">
        <v>6159015</v>
      </c>
      <c r="G109" s="2">
        <v>1264183</v>
      </c>
      <c r="H109" s="2">
        <v>834343</v>
      </c>
      <c r="I109" s="2">
        <v>3696</v>
      </c>
      <c r="J109" s="2">
        <v>10993</v>
      </c>
      <c r="K109" s="2">
        <v>26720</v>
      </c>
      <c r="L109" s="2">
        <v>25498</v>
      </c>
      <c r="M109" s="2">
        <v>12744</v>
      </c>
      <c r="N109" s="2">
        <v>0</v>
      </c>
      <c r="O109" s="2">
        <v>160973</v>
      </c>
      <c r="P109" s="2">
        <v>144105</v>
      </c>
      <c r="Q109" s="2">
        <f t="shared" si="3"/>
        <v>9499398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">
      <c r="A110" s="5">
        <f t="shared" si="2"/>
        <v>40179</v>
      </c>
      <c r="B110">
        <v>2010</v>
      </c>
      <c r="C110">
        <v>1</v>
      </c>
      <c r="D110" s="2">
        <v>832049</v>
      </c>
      <c r="E110" s="2"/>
      <c r="F110" s="2">
        <v>5350248</v>
      </c>
      <c r="G110" s="2">
        <v>454091</v>
      </c>
      <c r="H110" s="2">
        <v>807674</v>
      </c>
      <c r="I110" s="2">
        <v>5921</v>
      </c>
      <c r="J110" s="2">
        <v>18647</v>
      </c>
      <c r="K110" s="2">
        <v>24411</v>
      </c>
      <c r="L110" s="2">
        <v>4222</v>
      </c>
      <c r="M110" s="2">
        <v>-176</v>
      </c>
      <c r="N110" s="2">
        <v>0</v>
      </c>
      <c r="O110" s="2">
        <v>221023</v>
      </c>
      <c r="P110" s="2">
        <v>140308</v>
      </c>
      <c r="Q110" s="2">
        <f t="shared" si="3"/>
        <v>7858418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">
      <c r="A111" s="5">
        <f t="shared" si="2"/>
        <v>40210</v>
      </c>
      <c r="B111">
        <v>2010</v>
      </c>
      <c r="C111">
        <v>2</v>
      </c>
      <c r="D111" s="2">
        <v>723059</v>
      </c>
      <c r="E111" s="2"/>
      <c r="F111" s="2">
        <v>4686925</v>
      </c>
      <c r="G111" s="2">
        <v>642590</v>
      </c>
      <c r="H111" s="2">
        <v>742828</v>
      </c>
      <c r="I111" s="2">
        <v>5294</v>
      </c>
      <c r="J111" s="2">
        <v>16532</v>
      </c>
      <c r="K111" s="2">
        <v>22446</v>
      </c>
      <c r="L111" s="2">
        <v>4255</v>
      </c>
      <c r="M111" s="2">
        <v>7478</v>
      </c>
      <c r="N111" s="2">
        <v>0</v>
      </c>
      <c r="O111" s="2">
        <v>129578</v>
      </c>
      <c r="P111" s="2">
        <v>135186</v>
      </c>
      <c r="Q111" s="2">
        <f t="shared" si="3"/>
        <v>7116171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">
      <c r="A112" s="5">
        <f t="shared" si="2"/>
        <v>40238</v>
      </c>
      <c r="B112">
        <v>2010</v>
      </c>
      <c r="C112">
        <v>3</v>
      </c>
      <c r="D112" s="2">
        <v>935838</v>
      </c>
      <c r="E112" s="2"/>
      <c r="F112" s="2">
        <v>4737081</v>
      </c>
      <c r="G112" s="2">
        <v>1162974</v>
      </c>
      <c r="H112" s="2">
        <v>782193</v>
      </c>
      <c r="I112" s="2">
        <v>5678</v>
      </c>
      <c r="J112" s="2">
        <v>17706</v>
      </c>
      <c r="K112" s="2">
        <v>24449</v>
      </c>
      <c r="L112" s="2">
        <v>3299</v>
      </c>
      <c r="M112" s="2">
        <v>14119</v>
      </c>
      <c r="N112" s="2">
        <v>0</v>
      </c>
      <c r="O112" s="2">
        <v>400693</v>
      </c>
      <c r="P112" s="2">
        <v>149546</v>
      </c>
      <c r="Q112" s="2">
        <f t="shared" si="3"/>
        <v>8233576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">
      <c r="A113" s="5">
        <f t="shared" si="2"/>
        <v>40269</v>
      </c>
      <c r="B113">
        <v>2010</v>
      </c>
      <c r="C113">
        <v>4</v>
      </c>
      <c r="D113" s="2">
        <v>567527</v>
      </c>
      <c r="E113" s="2"/>
      <c r="F113" s="2">
        <v>4586420</v>
      </c>
      <c r="G113" s="2">
        <v>1181098</v>
      </c>
      <c r="H113" s="2">
        <v>782654</v>
      </c>
      <c r="I113" s="2">
        <v>3929</v>
      </c>
      <c r="J113" s="2">
        <v>13184</v>
      </c>
      <c r="K113" s="2">
        <v>23222</v>
      </c>
      <c r="L113" s="2">
        <v>2260</v>
      </c>
      <c r="M113" s="2">
        <v>983</v>
      </c>
      <c r="N113" s="2">
        <v>0</v>
      </c>
      <c r="O113" s="2">
        <v>619198</v>
      </c>
      <c r="P113" s="2">
        <v>146727</v>
      </c>
      <c r="Q113" s="2">
        <f t="shared" si="3"/>
        <v>7927202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">
      <c r="A114" s="5">
        <f t="shared" si="2"/>
        <v>40299</v>
      </c>
      <c r="B114">
        <v>2010</v>
      </c>
      <c r="C114">
        <v>5</v>
      </c>
      <c r="D114" s="2">
        <v>316395</v>
      </c>
      <c r="E114" s="2"/>
      <c r="F114" s="2">
        <v>7110517</v>
      </c>
      <c r="G114" s="2">
        <v>227033</v>
      </c>
      <c r="H114" s="2">
        <v>806010</v>
      </c>
      <c r="I114" s="2">
        <v>5757</v>
      </c>
      <c r="J114" s="2">
        <v>17422</v>
      </c>
      <c r="K114" s="2">
        <v>23700</v>
      </c>
      <c r="L114" s="2">
        <v>3331</v>
      </c>
      <c r="M114" s="2">
        <v>3708</v>
      </c>
      <c r="N114" s="2">
        <v>0</v>
      </c>
      <c r="O114" s="2">
        <v>522239</v>
      </c>
      <c r="P114" s="2">
        <v>117697</v>
      </c>
      <c r="Q114" s="2">
        <f t="shared" si="3"/>
        <v>9153809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">
      <c r="A115" s="5">
        <f t="shared" si="2"/>
        <v>40330</v>
      </c>
      <c r="B115">
        <v>2010</v>
      </c>
      <c r="C115">
        <v>6</v>
      </c>
      <c r="D115" s="2">
        <v>67753</v>
      </c>
      <c r="E115" s="2"/>
      <c r="F115" s="2">
        <v>9467555</v>
      </c>
      <c r="G115" s="2">
        <v>64375</v>
      </c>
      <c r="H115" s="2">
        <v>567612</v>
      </c>
      <c r="I115" s="2">
        <v>5358</v>
      </c>
      <c r="J115" s="2">
        <v>16400</v>
      </c>
      <c r="K115" s="2">
        <v>25335</v>
      </c>
      <c r="L115" s="2">
        <v>2813</v>
      </c>
      <c r="M115" s="2">
        <v>5598</v>
      </c>
      <c r="N115" s="2">
        <v>0</v>
      </c>
      <c r="O115" s="2">
        <v>518823</v>
      </c>
      <c r="P115" s="2">
        <v>91965</v>
      </c>
      <c r="Q115" s="2">
        <f t="shared" si="3"/>
        <v>10833587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">
      <c r="A116" s="5">
        <f t="shared" si="2"/>
        <v>40360</v>
      </c>
      <c r="B116">
        <v>2010</v>
      </c>
      <c r="C116">
        <v>7</v>
      </c>
      <c r="D116" s="2">
        <v>857777</v>
      </c>
      <c r="E116" s="2"/>
      <c r="F116" s="2">
        <v>7186263</v>
      </c>
      <c r="G116" s="2">
        <v>981246</v>
      </c>
      <c r="H116" s="2">
        <v>765215</v>
      </c>
      <c r="I116" s="2">
        <v>5212</v>
      </c>
      <c r="J116" s="2">
        <v>16596</v>
      </c>
      <c r="K116" s="2">
        <v>24515</v>
      </c>
      <c r="L116" s="2">
        <v>602</v>
      </c>
      <c r="M116" s="2">
        <v>983</v>
      </c>
      <c r="N116" s="2">
        <v>0</v>
      </c>
      <c r="O116" s="2">
        <v>421865</v>
      </c>
      <c r="P116" s="2">
        <v>131208</v>
      </c>
      <c r="Q116" s="2">
        <f t="shared" si="3"/>
        <v>10391482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">
      <c r="A117" s="5">
        <f t="shared" si="2"/>
        <v>40391</v>
      </c>
      <c r="B117">
        <v>2010</v>
      </c>
      <c r="C117">
        <v>8</v>
      </c>
      <c r="D117" s="2">
        <v>959292</v>
      </c>
      <c r="E117" s="2"/>
      <c r="F117" s="2">
        <v>4970333</v>
      </c>
      <c r="G117" s="2">
        <v>1753074</v>
      </c>
      <c r="H117" s="2">
        <v>770477</v>
      </c>
      <c r="I117" s="2">
        <v>2347</v>
      </c>
      <c r="J117" s="2">
        <v>8601</v>
      </c>
      <c r="K117" s="2">
        <v>24630</v>
      </c>
      <c r="L117" s="2">
        <v>1548</v>
      </c>
      <c r="M117" s="2">
        <v>3934</v>
      </c>
      <c r="N117" s="2">
        <v>0</v>
      </c>
      <c r="O117" s="2">
        <v>470535</v>
      </c>
      <c r="P117" s="2">
        <v>161910</v>
      </c>
      <c r="Q117" s="2">
        <f t="shared" si="3"/>
        <v>9126681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">
      <c r="A118" s="5">
        <f t="shared" si="2"/>
        <v>40422</v>
      </c>
      <c r="B118">
        <v>2010</v>
      </c>
      <c r="C118">
        <v>9</v>
      </c>
      <c r="D118" s="2">
        <v>817474</v>
      </c>
      <c r="E118" s="2"/>
      <c r="F118" s="2">
        <v>3814403</v>
      </c>
      <c r="G118" s="2">
        <v>1507168</v>
      </c>
      <c r="H118" s="2">
        <v>791481</v>
      </c>
      <c r="I118" s="2">
        <v>5695</v>
      </c>
      <c r="J118" s="2">
        <v>17754</v>
      </c>
      <c r="K118" s="2">
        <v>24147</v>
      </c>
      <c r="L118" s="2">
        <v>492</v>
      </c>
      <c r="M118" s="2">
        <v>-158</v>
      </c>
      <c r="N118" s="2">
        <v>0</v>
      </c>
      <c r="O118" s="2">
        <v>361466</v>
      </c>
      <c r="P118" s="2">
        <v>154145</v>
      </c>
      <c r="Q118" s="2">
        <f t="shared" si="3"/>
        <v>7494067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5">
        <f t="shared" si="2"/>
        <v>40452</v>
      </c>
      <c r="B119">
        <v>2010</v>
      </c>
      <c r="C119">
        <v>10</v>
      </c>
      <c r="D119" s="2">
        <v>615425</v>
      </c>
      <c r="E119" s="2"/>
      <c r="F119" s="2">
        <v>4814018</v>
      </c>
      <c r="G119" s="2">
        <v>1118653</v>
      </c>
      <c r="H119" s="2">
        <v>819251</v>
      </c>
      <c r="I119" s="2">
        <v>5975</v>
      </c>
      <c r="J119" s="2">
        <v>18698</v>
      </c>
      <c r="K119" s="2">
        <v>24879</v>
      </c>
      <c r="L119" s="2">
        <v>3813</v>
      </c>
      <c r="M119" s="2">
        <v>-161</v>
      </c>
      <c r="N119" s="2">
        <v>0</v>
      </c>
      <c r="O119" s="2">
        <v>348410</v>
      </c>
      <c r="P119" s="2">
        <v>147168</v>
      </c>
      <c r="Q119" s="2">
        <f t="shared" si="3"/>
        <v>7916129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5">
        <f t="shared" si="2"/>
        <v>40483</v>
      </c>
      <c r="B120">
        <v>2010</v>
      </c>
      <c r="C120">
        <v>11</v>
      </c>
      <c r="D120" s="2">
        <v>898425</v>
      </c>
      <c r="E120" s="2"/>
      <c r="F120" s="2">
        <v>5572941</v>
      </c>
      <c r="G120" s="2">
        <v>684714</v>
      </c>
      <c r="H120" s="2">
        <v>797673</v>
      </c>
      <c r="I120" s="2">
        <v>5732</v>
      </c>
      <c r="J120" s="2">
        <v>17738</v>
      </c>
      <c r="K120" s="2">
        <v>26698</v>
      </c>
      <c r="L120" s="2">
        <v>2028</v>
      </c>
      <c r="M120" s="2">
        <v>9204</v>
      </c>
      <c r="N120" s="2">
        <v>0</v>
      </c>
      <c r="O120" s="2">
        <v>402319</v>
      </c>
      <c r="P120" s="2">
        <v>147971</v>
      </c>
      <c r="Q120" s="2">
        <f t="shared" si="3"/>
        <v>8565443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5">
        <f t="shared" si="2"/>
        <v>40513</v>
      </c>
      <c r="B121">
        <v>2010</v>
      </c>
      <c r="C121">
        <v>12</v>
      </c>
      <c r="D121" s="2">
        <v>935918</v>
      </c>
      <c r="E121" s="2"/>
      <c r="F121" s="2">
        <v>5991678</v>
      </c>
      <c r="G121" s="2">
        <v>582218</v>
      </c>
      <c r="H121" s="2">
        <v>808065</v>
      </c>
      <c r="I121" s="2">
        <v>5360</v>
      </c>
      <c r="J121" s="2">
        <v>17092</v>
      </c>
      <c r="K121" s="2">
        <v>23586</v>
      </c>
      <c r="L121" s="2">
        <v>3814</v>
      </c>
      <c r="M121" s="2">
        <v>7816</v>
      </c>
      <c r="N121" s="2">
        <v>0</v>
      </c>
      <c r="O121" s="2">
        <v>328528</v>
      </c>
      <c r="P121" s="2">
        <v>152084</v>
      </c>
      <c r="Q121" s="2">
        <f t="shared" si="3"/>
        <v>8856159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5">
        <f t="shared" si="2"/>
        <v>40544</v>
      </c>
      <c r="B122">
        <v>2011</v>
      </c>
      <c r="C122">
        <v>1</v>
      </c>
      <c r="D122" s="2">
        <v>649894</v>
      </c>
      <c r="E122" s="2"/>
      <c r="F122" s="2">
        <v>7970976</v>
      </c>
      <c r="G122" s="2">
        <v>455313</v>
      </c>
      <c r="H122" s="2">
        <v>822817</v>
      </c>
      <c r="I122" s="2">
        <v>9265</v>
      </c>
      <c r="J122" s="2">
        <v>9042</v>
      </c>
      <c r="K122" s="2">
        <v>22314</v>
      </c>
      <c r="L122" s="2">
        <v>4304</v>
      </c>
      <c r="M122" s="2">
        <v>15217</v>
      </c>
      <c r="N122" s="2">
        <v>31</v>
      </c>
      <c r="O122" s="2">
        <v>518645</v>
      </c>
      <c r="P122" s="2">
        <v>134096</v>
      </c>
      <c r="Q122" s="2">
        <f t="shared" si="3"/>
        <v>10611914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5">
        <f t="shared" si="2"/>
        <v>40575</v>
      </c>
      <c r="B123">
        <v>2011</v>
      </c>
      <c r="C123">
        <v>2</v>
      </c>
      <c r="D123" s="2">
        <v>55461</v>
      </c>
      <c r="E123" s="2"/>
      <c r="F123" s="2">
        <v>7980071</v>
      </c>
      <c r="G123" s="2">
        <v>167365</v>
      </c>
      <c r="H123" s="2">
        <v>745596</v>
      </c>
      <c r="I123" s="2">
        <v>13605</v>
      </c>
      <c r="J123" s="2">
        <v>11512</v>
      </c>
      <c r="K123" s="2">
        <v>20981</v>
      </c>
      <c r="L123" s="2">
        <v>4160</v>
      </c>
      <c r="M123" s="2">
        <v>18547</v>
      </c>
      <c r="N123" s="2">
        <v>51</v>
      </c>
      <c r="O123" s="2">
        <v>483975</v>
      </c>
      <c r="P123" s="2">
        <v>104989</v>
      </c>
      <c r="Q123" s="2">
        <f t="shared" si="3"/>
        <v>9606313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5">
        <f t="shared" si="2"/>
        <v>40603</v>
      </c>
      <c r="B124">
        <v>2011</v>
      </c>
      <c r="C124">
        <v>3</v>
      </c>
      <c r="D124" s="2">
        <v>115542</v>
      </c>
      <c r="E124" s="2"/>
      <c r="F124" s="2">
        <v>8477000</v>
      </c>
      <c r="G124" s="2">
        <v>99209</v>
      </c>
      <c r="H124" s="2">
        <v>814989</v>
      </c>
      <c r="I124" s="2">
        <v>14279</v>
      </c>
      <c r="J124" s="2">
        <v>11753</v>
      </c>
      <c r="K124" s="2">
        <v>23357</v>
      </c>
      <c r="L124" s="2">
        <v>2823</v>
      </c>
      <c r="M124" s="2">
        <v>17587</v>
      </c>
      <c r="N124" s="2">
        <v>56</v>
      </c>
      <c r="O124" s="2">
        <v>513424</v>
      </c>
      <c r="P124" s="2">
        <v>115503</v>
      </c>
      <c r="Q124" s="2">
        <f t="shared" si="3"/>
        <v>10205522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5">
        <f t="shared" si="2"/>
        <v>40634</v>
      </c>
      <c r="B125">
        <v>2011</v>
      </c>
      <c r="C125">
        <v>4</v>
      </c>
      <c r="D125" s="2">
        <v>1383</v>
      </c>
      <c r="E125" s="2"/>
      <c r="F125" s="2">
        <v>8766684</v>
      </c>
      <c r="G125" s="2">
        <v>125273</v>
      </c>
      <c r="H125" s="2">
        <v>22512</v>
      </c>
      <c r="I125" s="2">
        <v>11458</v>
      </c>
      <c r="J125" s="2">
        <v>9185</v>
      </c>
      <c r="K125" s="2">
        <v>23646</v>
      </c>
      <c r="L125" s="2">
        <v>1423</v>
      </c>
      <c r="M125" s="2">
        <v>-410</v>
      </c>
      <c r="N125" s="2">
        <v>84</v>
      </c>
      <c r="O125" s="2">
        <v>745466</v>
      </c>
      <c r="P125" s="2">
        <v>105916</v>
      </c>
      <c r="Q125" s="2">
        <f t="shared" si="3"/>
        <v>9812620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5">
        <f t="shared" si="2"/>
        <v>40664</v>
      </c>
      <c r="B126">
        <v>2011</v>
      </c>
      <c r="C126">
        <v>5</v>
      </c>
      <c r="D126" s="2">
        <v>2142</v>
      </c>
      <c r="E126" s="2"/>
      <c r="F126" s="2">
        <v>9311448</v>
      </c>
      <c r="G126" s="2">
        <v>71286</v>
      </c>
      <c r="H126" s="2"/>
      <c r="I126" s="2">
        <v>14183</v>
      </c>
      <c r="J126" s="2">
        <v>11646</v>
      </c>
      <c r="K126" s="2">
        <v>22698</v>
      </c>
      <c r="L126" s="2">
        <v>1583</v>
      </c>
      <c r="M126" s="2">
        <v>-462</v>
      </c>
      <c r="N126" s="2">
        <v>86</v>
      </c>
      <c r="O126" s="2">
        <v>557166</v>
      </c>
      <c r="P126" s="2">
        <v>112148</v>
      </c>
      <c r="Q126" s="2">
        <f t="shared" si="3"/>
        <v>10103924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5">
        <f t="shared" si="2"/>
        <v>40695</v>
      </c>
      <c r="B127">
        <v>2011</v>
      </c>
      <c r="C127">
        <v>6</v>
      </c>
      <c r="D127" s="2">
        <v>1572</v>
      </c>
      <c r="E127" s="2"/>
      <c r="F127" s="2">
        <v>9501807</v>
      </c>
      <c r="G127" s="2">
        <v>65093</v>
      </c>
      <c r="H127" s="2"/>
      <c r="I127" s="2">
        <v>13822</v>
      </c>
      <c r="J127" s="2">
        <v>11092</v>
      </c>
      <c r="K127" s="2">
        <v>21704</v>
      </c>
      <c r="L127" s="2">
        <v>2021</v>
      </c>
      <c r="M127" s="2">
        <v>1359</v>
      </c>
      <c r="N127" s="2">
        <v>99</v>
      </c>
      <c r="O127" s="2">
        <v>636905</v>
      </c>
      <c r="P127" s="2">
        <v>128444</v>
      </c>
      <c r="Q127" s="2">
        <f t="shared" si="3"/>
        <v>10383918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5">
        <f t="shared" si="2"/>
        <v>40725</v>
      </c>
      <c r="B128">
        <v>2011</v>
      </c>
      <c r="C128">
        <v>7</v>
      </c>
      <c r="D128" s="2">
        <v>58948</v>
      </c>
      <c r="E128" s="2"/>
      <c r="F128" s="2">
        <v>9832821</v>
      </c>
      <c r="G128" s="2">
        <v>163873</v>
      </c>
      <c r="H128" s="2"/>
      <c r="I128" s="2">
        <v>14219</v>
      </c>
      <c r="J128" s="2">
        <v>11508</v>
      </c>
      <c r="K128" s="2">
        <v>24596</v>
      </c>
      <c r="L128" s="2">
        <v>4213</v>
      </c>
      <c r="M128" s="2">
        <v>1053</v>
      </c>
      <c r="N128" s="2">
        <v>97</v>
      </c>
      <c r="O128" s="2">
        <v>529229</v>
      </c>
      <c r="P128" s="2">
        <v>127792</v>
      </c>
      <c r="Q128" s="2">
        <f t="shared" si="3"/>
        <v>10768349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5">
        <f t="shared" si="2"/>
        <v>40756</v>
      </c>
      <c r="B129">
        <v>2011</v>
      </c>
      <c r="C129">
        <v>8</v>
      </c>
      <c r="D129" s="2">
        <v>852031</v>
      </c>
      <c r="E129" s="2"/>
      <c r="F129" s="2">
        <v>7786741</v>
      </c>
      <c r="G129" s="2">
        <v>678398</v>
      </c>
      <c r="H129" s="2"/>
      <c r="I129" s="2">
        <v>14140</v>
      </c>
      <c r="J129" s="2">
        <v>12140</v>
      </c>
      <c r="K129" s="2">
        <v>27506</v>
      </c>
      <c r="L129" s="2">
        <v>5830</v>
      </c>
      <c r="M129" s="2">
        <v>-159</v>
      </c>
      <c r="N129" s="2">
        <v>105</v>
      </c>
      <c r="O129" s="2">
        <v>572491</v>
      </c>
      <c r="P129" s="2">
        <v>158459</v>
      </c>
      <c r="Q129" s="2">
        <f t="shared" si="3"/>
        <v>10107682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5">
        <f t="shared" si="2"/>
        <v>40787</v>
      </c>
      <c r="B130">
        <v>2011</v>
      </c>
      <c r="C130">
        <v>9</v>
      </c>
      <c r="D130" s="2">
        <v>929890</v>
      </c>
      <c r="E130" s="2"/>
      <c r="F130" s="2">
        <v>4976107</v>
      </c>
      <c r="G130" s="2">
        <v>930879</v>
      </c>
      <c r="H130" s="2">
        <v>13801</v>
      </c>
      <c r="I130" s="2">
        <v>10688</v>
      </c>
      <c r="J130" s="2">
        <v>9875</v>
      </c>
      <c r="K130" s="2">
        <v>24604</v>
      </c>
      <c r="L130" s="2">
        <v>3646</v>
      </c>
      <c r="M130" s="2">
        <v>-168</v>
      </c>
      <c r="N130" s="2">
        <v>84</v>
      </c>
      <c r="O130" s="2">
        <v>367253</v>
      </c>
      <c r="P130" s="2">
        <v>168070</v>
      </c>
      <c r="Q130" s="2">
        <f t="shared" si="3"/>
        <v>7434729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830098</v>
      </c>
      <c r="E131" s="2"/>
      <c r="F131" s="2">
        <v>5273646</v>
      </c>
      <c r="G131" s="2">
        <v>369680</v>
      </c>
      <c r="H131" s="2">
        <v>805467</v>
      </c>
      <c r="I131" s="2">
        <v>15071</v>
      </c>
      <c r="J131" s="2">
        <v>23280</v>
      </c>
      <c r="K131" s="2">
        <v>28945</v>
      </c>
      <c r="L131" s="2">
        <v>1950</v>
      </c>
      <c r="M131" s="2">
        <v>-145</v>
      </c>
      <c r="N131" s="2">
        <v>61</v>
      </c>
      <c r="O131" s="2">
        <v>496779</v>
      </c>
      <c r="P131" s="2">
        <v>139213</v>
      </c>
      <c r="Q131" s="2">
        <f t="shared" ref="Q131:Q194" si="5">SUM(D131:P131)</f>
        <v>7984045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5">
        <f t="shared" si="4"/>
        <v>40848</v>
      </c>
      <c r="B132">
        <v>2011</v>
      </c>
      <c r="C132">
        <v>11</v>
      </c>
      <c r="D132" s="2">
        <v>818541</v>
      </c>
      <c r="E132" s="2"/>
      <c r="F132" s="2">
        <v>5728717</v>
      </c>
      <c r="G132" s="2">
        <v>777105</v>
      </c>
      <c r="H132" s="2">
        <v>748464</v>
      </c>
      <c r="I132" s="2">
        <v>14609</v>
      </c>
      <c r="J132" s="2">
        <v>23878</v>
      </c>
      <c r="K132" s="2">
        <v>24563</v>
      </c>
      <c r="L132" s="2">
        <v>2167</v>
      </c>
      <c r="M132" s="2">
        <v>-218</v>
      </c>
      <c r="N132" s="2">
        <v>43</v>
      </c>
      <c r="O132" s="2">
        <v>499321</v>
      </c>
      <c r="P132" s="2">
        <v>137188</v>
      </c>
      <c r="Q132" s="2">
        <f t="shared" si="5"/>
        <v>8774378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5">
        <f t="shared" si="4"/>
        <v>40878</v>
      </c>
      <c r="B133">
        <v>2011</v>
      </c>
      <c r="C133">
        <v>12</v>
      </c>
      <c r="D133" s="2">
        <v>913084</v>
      </c>
      <c r="E133" s="2"/>
      <c r="F133" s="2">
        <v>6211684</v>
      </c>
      <c r="G133" s="2">
        <v>946032</v>
      </c>
      <c r="H133" s="2">
        <v>832632</v>
      </c>
      <c r="I133" s="2">
        <v>14576</v>
      </c>
      <c r="J133" s="2">
        <v>23961</v>
      </c>
      <c r="K133" s="2">
        <v>32296</v>
      </c>
      <c r="L133" s="2">
        <v>3026</v>
      </c>
      <c r="M133" s="2">
        <v>-285</v>
      </c>
      <c r="N133" s="2">
        <v>43</v>
      </c>
      <c r="O133" s="2">
        <v>341725</v>
      </c>
      <c r="P133" s="2">
        <v>150434</v>
      </c>
      <c r="Q133" s="2">
        <f t="shared" si="5"/>
        <v>9469208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5">
        <f t="shared" si="4"/>
        <v>40909</v>
      </c>
      <c r="B134">
        <v>2012</v>
      </c>
      <c r="C134">
        <v>1</v>
      </c>
      <c r="D134" s="2">
        <v>407280</v>
      </c>
      <c r="E134" s="2"/>
      <c r="F134" s="2">
        <v>6373371</v>
      </c>
      <c r="G134" s="2">
        <v>577556</v>
      </c>
      <c r="H134" s="2">
        <v>843673</v>
      </c>
      <c r="I134" s="2">
        <v>13109</v>
      </c>
      <c r="J134" s="2">
        <v>17576</v>
      </c>
      <c r="K134" s="2">
        <v>32107</v>
      </c>
      <c r="L134" s="2">
        <v>3403</v>
      </c>
      <c r="M134" s="2">
        <v>-294</v>
      </c>
      <c r="N134" s="2">
        <v>30</v>
      </c>
      <c r="O134" s="2">
        <v>531349</v>
      </c>
      <c r="P134" s="2">
        <v>145571</v>
      </c>
      <c r="Q134" s="2">
        <f t="shared" si="5"/>
        <v>8944731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5">
        <f t="shared" si="4"/>
        <v>40940</v>
      </c>
      <c r="B135">
        <v>2012</v>
      </c>
      <c r="C135">
        <v>2</v>
      </c>
      <c r="D135" s="2">
        <v>2328</v>
      </c>
      <c r="E135" s="2"/>
      <c r="F135" s="2">
        <v>5564329</v>
      </c>
      <c r="G135" s="2">
        <v>683083</v>
      </c>
      <c r="H135" s="2">
        <v>785874</v>
      </c>
      <c r="I135" s="2">
        <v>15030</v>
      </c>
      <c r="J135" s="2">
        <v>19595</v>
      </c>
      <c r="K135" s="2">
        <v>33479</v>
      </c>
      <c r="L135" s="2">
        <v>2530</v>
      </c>
      <c r="M135" s="2">
        <v>-265</v>
      </c>
      <c r="N135" s="2">
        <v>51</v>
      </c>
      <c r="O135" s="2">
        <v>511227</v>
      </c>
      <c r="P135" s="2">
        <v>133239</v>
      </c>
      <c r="Q135" s="2">
        <f t="shared" si="5"/>
        <v>7750500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A136" s="5">
        <f t="shared" si="4"/>
        <v>40969</v>
      </c>
      <c r="B136">
        <v>2012</v>
      </c>
      <c r="C136">
        <v>3</v>
      </c>
      <c r="D136" s="2">
        <v>4909</v>
      </c>
      <c r="E136" s="2"/>
      <c r="F136" s="2">
        <v>7931963</v>
      </c>
      <c r="G136" s="2">
        <v>399151</v>
      </c>
      <c r="H136" s="2">
        <v>826000</v>
      </c>
      <c r="I136" s="2">
        <v>12797</v>
      </c>
      <c r="J136" s="2">
        <v>21763</v>
      </c>
      <c r="K136" s="2">
        <v>34863</v>
      </c>
      <c r="L136" s="2">
        <v>2264</v>
      </c>
      <c r="M136" s="2">
        <v>16568</v>
      </c>
      <c r="N136" s="2">
        <v>59</v>
      </c>
      <c r="O136" s="2">
        <v>776618</v>
      </c>
      <c r="P136" s="2">
        <v>116469</v>
      </c>
      <c r="Q136" s="2">
        <f t="shared" si="5"/>
        <v>10143424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">
      <c r="A137" s="5">
        <f t="shared" si="4"/>
        <v>41000</v>
      </c>
      <c r="B137">
        <v>2012</v>
      </c>
      <c r="C137">
        <v>4</v>
      </c>
      <c r="D137" s="2">
        <v>1965</v>
      </c>
      <c r="E137" s="2"/>
      <c r="F137" s="2">
        <v>8903680</v>
      </c>
      <c r="G137" s="2">
        <v>154940</v>
      </c>
      <c r="H137" s="2">
        <v>785739</v>
      </c>
      <c r="I137" s="2">
        <v>12129</v>
      </c>
      <c r="J137" s="2">
        <v>20530</v>
      </c>
      <c r="K137" s="2">
        <v>32049</v>
      </c>
      <c r="L137" s="2">
        <v>3513</v>
      </c>
      <c r="M137" s="2">
        <v>4050</v>
      </c>
      <c r="N137" s="2">
        <v>80</v>
      </c>
      <c r="O137" s="2">
        <v>607409</v>
      </c>
      <c r="P137" s="2">
        <v>84649</v>
      </c>
      <c r="Q137" s="2">
        <f t="shared" si="5"/>
        <v>10610733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">
      <c r="A138" s="5">
        <f t="shared" si="4"/>
        <v>41030</v>
      </c>
      <c r="B138">
        <v>2012</v>
      </c>
      <c r="C138">
        <v>5</v>
      </c>
      <c r="D138" s="2">
        <v>2663</v>
      </c>
      <c r="E138" s="2"/>
      <c r="F138" s="2">
        <v>9929119</v>
      </c>
      <c r="G138" s="2">
        <v>85693</v>
      </c>
      <c r="H138" s="2">
        <v>500353</v>
      </c>
      <c r="I138" s="2">
        <v>11499</v>
      </c>
      <c r="J138" s="2">
        <v>22172</v>
      </c>
      <c r="K138" s="2">
        <v>36866</v>
      </c>
      <c r="L138" s="2">
        <v>1294</v>
      </c>
      <c r="M138" s="2">
        <v>1347</v>
      </c>
      <c r="N138" s="2">
        <v>87</v>
      </c>
      <c r="O138" s="2">
        <v>682260</v>
      </c>
      <c r="P138" s="2">
        <v>86606</v>
      </c>
      <c r="Q138" s="2">
        <f t="shared" si="5"/>
        <v>11359959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">
      <c r="A139" s="5">
        <f t="shared" si="4"/>
        <v>41061</v>
      </c>
      <c r="B139">
        <v>2012</v>
      </c>
      <c r="C139">
        <v>6</v>
      </c>
      <c r="D139" s="2">
        <v>916</v>
      </c>
      <c r="E139" s="2"/>
      <c r="F139" s="2">
        <v>9604310</v>
      </c>
      <c r="G139" s="2">
        <v>75718</v>
      </c>
      <c r="H139" s="2">
        <v>715548</v>
      </c>
      <c r="I139" s="2">
        <v>10493</v>
      </c>
      <c r="J139" s="2">
        <v>15754</v>
      </c>
      <c r="K139" s="2">
        <v>30890</v>
      </c>
      <c r="L139" s="2">
        <v>1022</v>
      </c>
      <c r="M139" s="2">
        <v>2199</v>
      </c>
      <c r="N139" s="2">
        <v>85</v>
      </c>
      <c r="O139" s="2">
        <v>724132</v>
      </c>
      <c r="P139" s="2">
        <v>72432</v>
      </c>
      <c r="Q139" s="2">
        <f t="shared" si="5"/>
        <v>11253499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">
      <c r="A140" s="5">
        <f t="shared" si="4"/>
        <v>41091</v>
      </c>
      <c r="B140">
        <v>2012</v>
      </c>
      <c r="C140">
        <v>7</v>
      </c>
      <c r="D140" s="2">
        <v>2138</v>
      </c>
      <c r="E140" s="2"/>
      <c r="F140" s="2">
        <v>9729283</v>
      </c>
      <c r="G140" s="2">
        <v>240602</v>
      </c>
      <c r="H140" s="2">
        <v>772557</v>
      </c>
      <c r="I140" s="2">
        <v>11728</v>
      </c>
      <c r="J140" s="2">
        <v>19628</v>
      </c>
      <c r="K140" s="2">
        <v>34696</v>
      </c>
      <c r="L140" s="2">
        <v>611</v>
      </c>
      <c r="M140" s="2">
        <v>6481</v>
      </c>
      <c r="N140" s="2">
        <v>104</v>
      </c>
      <c r="O140" s="2">
        <v>468517</v>
      </c>
      <c r="P140" s="2">
        <v>109331</v>
      </c>
      <c r="Q140" s="2">
        <f t="shared" si="5"/>
        <v>11395676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">
      <c r="A141" s="5">
        <f t="shared" si="4"/>
        <v>41122</v>
      </c>
      <c r="B141">
        <v>2012</v>
      </c>
      <c r="C141">
        <v>8</v>
      </c>
      <c r="D141" s="2">
        <v>554349</v>
      </c>
      <c r="E141" s="2"/>
      <c r="F141" s="2">
        <v>8222318</v>
      </c>
      <c r="G141" s="2">
        <v>767056</v>
      </c>
      <c r="H141" s="2">
        <v>826197</v>
      </c>
      <c r="I141" s="2">
        <v>11392</v>
      </c>
      <c r="J141" s="2">
        <v>20913</v>
      </c>
      <c r="K141" s="2">
        <v>36388</v>
      </c>
      <c r="L141" s="2">
        <v>3779</v>
      </c>
      <c r="M141" s="2">
        <v>8225</v>
      </c>
      <c r="N141" s="2">
        <v>100</v>
      </c>
      <c r="O141" s="2">
        <v>483704</v>
      </c>
      <c r="P141" s="2">
        <v>140732</v>
      </c>
      <c r="Q141" s="2">
        <f t="shared" si="5"/>
        <v>11075153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142" s="5">
        <f t="shared" si="4"/>
        <v>41153</v>
      </c>
      <c r="B142">
        <v>2012</v>
      </c>
      <c r="C142">
        <v>9</v>
      </c>
      <c r="D142" s="2">
        <v>690543</v>
      </c>
      <c r="E142" s="2"/>
      <c r="F142" s="2">
        <v>4912899</v>
      </c>
      <c r="G142" s="2">
        <v>859218</v>
      </c>
      <c r="H142" s="2">
        <v>798766</v>
      </c>
      <c r="I142" s="2">
        <v>10312</v>
      </c>
      <c r="J142" s="2">
        <v>21495</v>
      </c>
      <c r="K142" s="2">
        <v>37044</v>
      </c>
      <c r="L142" s="2">
        <v>2222</v>
      </c>
      <c r="M142" s="2">
        <v>-123</v>
      </c>
      <c r="N142" s="2">
        <v>87</v>
      </c>
      <c r="O142" s="2">
        <v>316103</v>
      </c>
      <c r="P142" s="2">
        <v>121768</v>
      </c>
      <c r="Q142" s="2">
        <f t="shared" si="5"/>
        <v>7770334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">
      <c r="A143" s="5">
        <f t="shared" si="4"/>
        <v>41183</v>
      </c>
      <c r="B143">
        <v>2012</v>
      </c>
      <c r="C143">
        <v>10</v>
      </c>
      <c r="D143" s="2">
        <v>742829</v>
      </c>
      <c r="E143" s="2"/>
      <c r="F143" s="2">
        <v>4394671</v>
      </c>
      <c r="G143" s="2">
        <v>891785</v>
      </c>
      <c r="H143" s="2">
        <v>833315</v>
      </c>
      <c r="I143" s="2">
        <v>13098</v>
      </c>
      <c r="J143" s="2">
        <v>20975</v>
      </c>
      <c r="K143" s="2">
        <v>32988</v>
      </c>
      <c r="L143" s="2">
        <v>1352</v>
      </c>
      <c r="M143" s="2">
        <v>765</v>
      </c>
      <c r="N143" s="2">
        <v>61</v>
      </c>
      <c r="O143" s="2">
        <v>515702</v>
      </c>
      <c r="P143" s="2">
        <v>129469</v>
      </c>
      <c r="Q143" s="2">
        <f t="shared" si="5"/>
        <v>7577010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5">
        <f t="shared" si="4"/>
        <v>41214</v>
      </c>
      <c r="B144">
        <v>2012</v>
      </c>
      <c r="C144">
        <v>11</v>
      </c>
      <c r="D144" s="2">
        <v>772167</v>
      </c>
      <c r="E144" s="2"/>
      <c r="F144" s="2">
        <v>5798873</v>
      </c>
      <c r="G144" s="2">
        <v>377221</v>
      </c>
      <c r="H144" s="2">
        <v>810062</v>
      </c>
      <c r="I144" s="2">
        <v>11074</v>
      </c>
      <c r="J144" s="2">
        <v>20682</v>
      </c>
      <c r="K144" s="2">
        <v>32758</v>
      </c>
      <c r="L144" s="2">
        <v>2227</v>
      </c>
      <c r="M144" s="2">
        <v>4818</v>
      </c>
      <c r="N144" s="2">
        <v>27</v>
      </c>
      <c r="O144" s="2">
        <v>344770</v>
      </c>
      <c r="P144" s="2">
        <v>112782</v>
      </c>
      <c r="Q144" s="2">
        <f t="shared" si="5"/>
        <v>8287461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5">
        <f t="shared" si="4"/>
        <v>41244</v>
      </c>
      <c r="B145">
        <v>2012</v>
      </c>
      <c r="C145">
        <v>12</v>
      </c>
      <c r="D145" s="2">
        <v>580870</v>
      </c>
      <c r="E145" s="2"/>
      <c r="F145" s="2">
        <v>8099539</v>
      </c>
      <c r="G145" s="2">
        <v>325569</v>
      </c>
      <c r="H145" s="2">
        <v>835625</v>
      </c>
      <c r="I145" s="2">
        <v>14250</v>
      </c>
      <c r="J145" s="2">
        <v>17906</v>
      </c>
      <c r="K145" s="2">
        <v>31208</v>
      </c>
      <c r="L145" s="2">
        <v>2495</v>
      </c>
      <c r="M145" s="2">
        <v>-220</v>
      </c>
      <c r="N145" s="2">
        <v>23</v>
      </c>
      <c r="O145" s="2">
        <v>637974</v>
      </c>
      <c r="P145" s="2">
        <v>121753</v>
      </c>
      <c r="Q145" s="2">
        <f t="shared" si="5"/>
        <v>10666992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">
      <c r="A146" s="5">
        <f t="shared" si="4"/>
        <v>41275</v>
      </c>
      <c r="B146">
        <v>2013</v>
      </c>
      <c r="C146">
        <v>1</v>
      </c>
      <c r="D146" s="2">
        <v>451794</v>
      </c>
      <c r="E146" s="2"/>
      <c r="F146" s="2">
        <v>7894951</v>
      </c>
      <c r="G146" s="2">
        <v>545605</v>
      </c>
      <c r="H146" s="2">
        <v>839101</v>
      </c>
      <c r="I146" s="2">
        <v>7306</v>
      </c>
      <c r="J146" s="2">
        <v>24482</v>
      </c>
      <c r="K146" s="2">
        <v>31590</v>
      </c>
      <c r="L146" s="2">
        <v>3345</v>
      </c>
      <c r="M146" s="2">
        <v>5616</v>
      </c>
      <c r="N146" s="2">
        <v>44</v>
      </c>
      <c r="O146" s="2">
        <v>502428</v>
      </c>
      <c r="P146" s="2">
        <v>131820</v>
      </c>
      <c r="Q146" s="2">
        <f t="shared" si="5"/>
        <v>10438082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">
      <c r="A147" s="5">
        <f t="shared" si="4"/>
        <v>41306</v>
      </c>
      <c r="B147">
        <v>2013</v>
      </c>
      <c r="C147">
        <v>2</v>
      </c>
      <c r="D147" s="2">
        <v>381670</v>
      </c>
      <c r="E147" s="2"/>
      <c r="F147" s="2">
        <v>5434978</v>
      </c>
      <c r="G147" s="2">
        <v>644526</v>
      </c>
      <c r="H147" s="2">
        <v>757369</v>
      </c>
      <c r="I147" s="2">
        <v>12398</v>
      </c>
      <c r="J147" s="2">
        <v>22427</v>
      </c>
      <c r="K147" s="2">
        <v>26618</v>
      </c>
      <c r="L147" s="2">
        <v>2315</v>
      </c>
      <c r="M147" s="2">
        <v>968</v>
      </c>
      <c r="N147" s="2">
        <v>54</v>
      </c>
      <c r="O147" s="2">
        <v>672275</v>
      </c>
      <c r="P147" s="2">
        <v>121327</v>
      </c>
      <c r="Q147" s="2">
        <f t="shared" si="5"/>
        <v>8076925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">
      <c r="A148" s="5">
        <f t="shared" si="4"/>
        <v>41334</v>
      </c>
      <c r="B148">
        <v>2013</v>
      </c>
      <c r="C148">
        <v>3</v>
      </c>
      <c r="D148" s="2">
        <v>851840</v>
      </c>
      <c r="E148" s="2"/>
      <c r="F148" s="2">
        <v>5114103</v>
      </c>
      <c r="G148" s="2">
        <v>942776</v>
      </c>
      <c r="H148" s="2">
        <v>820505</v>
      </c>
      <c r="I148" s="2">
        <v>11735</v>
      </c>
      <c r="J148" s="2">
        <v>24866</v>
      </c>
      <c r="K148" s="2">
        <v>25015</v>
      </c>
      <c r="L148" s="2">
        <v>1838</v>
      </c>
      <c r="M148" s="2">
        <v>230</v>
      </c>
      <c r="N148" s="2">
        <v>64</v>
      </c>
      <c r="O148" s="2">
        <v>648699</v>
      </c>
      <c r="P148" s="2">
        <v>140708</v>
      </c>
      <c r="Q148" s="2">
        <f t="shared" si="5"/>
        <v>8582379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">
      <c r="A149" s="5">
        <f t="shared" si="4"/>
        <v>41365</v>
      </c>
      <c r="B149">
        <v>2013</v>
      </c>
      <c r="C149">
        <v>4</v>
      </c>
      <c r="D149" s="2">
        <v>23798</v>
      </c>
      <c r="E149" s="2"/>
      <c r="F149" s="2">
        <v>7818040</v>
      </c>
      <c r="G149" s="2">
        <v>271162</v>
      </c>
      <c r="H149" s="2">
        <v>801738</v>
      </c>
      <c r="I149" s="2">
        <v>11036</v>
      </c>
      <c r="J149" s="2">
        <v>24614</v>
      </c>
      <c r="K149" s="2">
        <v>29229</v>
      </c>
      <c r="L149" s="2">
        <v>1058</v>
      </c>
      <c r="M149" s="2">
        <v>-492</v>
      </c>
      <c r="N149" s="2">
        <v>80</v>
      </c>
      <c r="O149" s="2">
        <v>889728</v>
      </c>
      <c r="P149" s="2">
        <v>113190</v>
      </c>
      <c r="Q149" s="2">
        <f t="shared" si="5"/>
        <v>9983181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">
      <c r="A150" s="5">
        <f t="shared" si="4"/>
        <v>41395</v>
      </c>
      <c r="B150">
        <v>2013</v>
      </c>
      <c r="C150">
        <v>5</v>
      </c>
      <c r="D150" s="2">
        <v>0</v>
      </c>
      <c r="E150" s="2"/>
      <c r="F150" s="2">
        <v>8959915</v>
      </c>
      <c r="G150" s="2">
        <v>252198</v>
      </c>
      <c r="H150" s="2">
        <v>254663</v>
      </c>
      <c r="I150" s="2">
        <v>10622</v>
      </c>
      <c r="J150" s="2">
        <v>23977</v>
      </c>
      <c r="K150" s="2">
        <v>30527</v>
      </c>
      <c r="L150" s="2">
        <v>1630</v>
      </c>
      <c r="M150" s="2">
        <v>-497</v>
      </c>
      <c r="N150" s="2">
        <v>57</v>
      </c>
      <c r="O150" s="2">
        <v>609976</v>
      </c>
      <c r="P150" s="2">
        <v>88371</v>
      </c>
      <c r="Q150" s="2">
        <f t="shared" si="5"/>
        <v>10231439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">
      <c r="A151" s="5">
        <f t="shared" si="4"/>
        <v>41426</v>
      </c>
      <c r="B151">
        <v>2013</v>
      </c>
      <c r="C151">
        <v>6</v>
      </c>
      <c r="D151" s="2">
        <v>109358</v>
      </c>
      <c r="E151" s="2"/>
      <c r="F151" s="2">
        <v>8596877</v>
      </c>
      <c r="G151" s="2">
        <v>588070</v>
      </c>
      <c r="H151" s="2">
        <v>78260</v>
      </c>
      <c r="I151" s="2">
        <v>10857</v>
      </c>
      <c r="J151" s="2">
        <v>19151</v>
      </c>
      <c r="K151" s="2">
        <v>36745</v>
      </c>
      <c r="L151" s="2">
        <v>3341</v>
      </c>
      <c r="M151" s="2">
        <v>-300</v>
      </c>
      <c r="N151" s="2">
        <v>52</v>
      </c>
      <c r="O151" s="2">
        <v>537373</v>
      </c>
      <c r="P151" s="2">
        <v>100859</v>
      </c>
      <c r="Q151" s="2">
        <f t="shared" si="5"/>
        <v>10080643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">
      <c r="A152" s="5">
        <f t="shared" si="4"/>
        <v>41456</v>
      </c>
      <c r="B152">
        <v>2013</v>
      </c>
      <c r="C152">
        <v>7</v>
      </c>
      <c r="D152" s="2">
        <v>723001</v>
      </c>
      <c r="E152" s="2"/>
      <c r="F152" s="2">
        <v>7877970</v>
      </c>
      <c r="G152" s="2">
        <v>1263762</v>
      </c>
      <c r="H152" s="2">
        <v>806046</v>
      </c>
      <c r="I152" s="2">
        <v>8686</v>
      </c>
      <c r="J152" s="2">
        <v>22807</v>
      </c>
      <c r="K152" s="2">
        <v>40762</v>
      </c>
      <c r="L152" s="2">
        <v>3172</v>
      </c>
      <c r="M152" s="2">
        <v>-351</v>
      </c>
      <c r="N152" s="2">
        <v>105</v>
      </c>
      <c r="O152" s="2">
        <v>568053</v>
      </c>
      <c r="P152" s="2">
        <v>138799</v>
      </c>
      <c r="Q152" s="2">
        <f t="shared" si="5"/>
        <v>11452812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">
      <c r="A153" s="5">
        <f t="shared" si="4"/>
        <v>41487</v>
      </c>
      <c r="B153">
        <v>2013</v>
      </c>
      <c r="C153">
        <v>8</v>
      </c>
      <c r="D153" s="2">
        <v>886351</v>
      </c>
      <c r="E153" s="2"/>
      <c r="F153" s="2">
        <v>6069325</v>
      </c>
      <c r="G153" s="2">
        <v>1680314</v>
      </c>
      <c r="H153" s="2">
        <v>821066</v>
      </c>
      <c r="I153" s="2">
        <v>13461</v>
      </c>
      <c r="J153" s="2">
        <v>25636</v>
      </c>
      <c r="K153" s="2">
        <v>36059</v>
      </c>
      <c r="L153" s="2">
        <v>1203</v>
      </c>
      <c r="M153" s="2">
        <v>664</v>
      </c>
      <c r="N153" s="2">
        <v>87</v>
      </c>
      <c r="O153" s="2">
        <v>456066</v>
      </c>
      <c r="P153" s="2">
        <v>144142</v>
      </c>
      <c r="Q153" s="2">
        <f t="shared" si="5"/>
        <v>10134374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">
      <c r="A154" s="5">
        <f t="shared" si="4"/>
        <v>41518</v>
      </c>
      <c r="B154">
        <v>2013</v>
      </c>
      <c r="C154">
        <v>9</v>
      </c>
      <c r="D154" s="2">
        <v>820675</v>
      </c>
      <c r="E154" s="2"/>
      <c r="F154" s="2">
        <v>4210269</v>
      </c>
      <c r="G154" s="2">
        <v>1356388</v>
      </c>
      <c r="H154" s="2">
        <v>792921</v>
      </c>
      <c r="I154" s="2">
        <v>9940</v>
      </c>
      <c r="J154" s="2">
        <v>24765</v>
      </c>
      <c r="K154" s="2">
        <v>39332</v>
      </c>
      <c r="L154" s="2">
        <v>1393</v>
      </c>
      <c r="M154" s="2">
        <v>-342</v>
      </c>
      <c r="N154" s="2">
        <v>70</v>
      </c>
      <c r="O154" s="2">
        <v>587329</v>
      </c>
      <c r="P154" s="2">
        <v>133709</v>
      </c>
      <c r="Q154" s="2">
        <f t="shared" si="5"/>
        <v>7976449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">
      <c r="A155" s="5">
        <f t="shared" si="4"/>
        <v>41548</v>
      </c>
      <c r="B155">
        <v>2013</v>
      </c>
      <c r="C155">
        <v>10</v>
      </c>
      <c r="D155" s="2">
        <v>911258</v>
      </c>
      <c r="E155" s="2"/>
      <c r="F155" s="2">
        <v>4944464</v>
      </c>
      <c r="G155" s="2">
        <v>1341989</v>
      </c>
      <c r="H155" s="2">
        <v>836946</v>
      </c>
      <c r="I155" s="2">
        <v>11952</v>
      </c>
      <c r="J155" s="2">
        <v>23108</v>
      </c>
      <c r="K155" s="2">
        <v>38558</v>
      </c>
      <c r="L155" s="2">
        <v>947</v>
      </c>
      <c r="M155" s="2">
        <v>2437</v>
      </c>
      <c r="N155" s="2">
        <v>74</v>
      </c>
      <c r="O155" s="2">
        <v>350266</v>
      </c>
      <c r="P155" s="2">
        <v>140332</v>
      </c>
      <c r="Q155" s="2">
        <f t="shared" si="5"/>
        <v>8602331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">
      <c r="A156" s="5">
        <f t="shared" si="4"/>
        <v>41579</v>
      </c>
      <c r="B156">
        <v>2013</v>
      </c>
      <c r="C156">
        <v>11</v>
      </c>
      <c r="D156" s="2">
        <v>737475</v>
      </c>
      <c r="E156" s="2"/>
      <c r="F156" s="2">
        <v>5292951</v>
      </c>
      <c r="G156" s="2">
        <v>1045872</v>
      </c>
      <c r="H156" s="2">
        <v>813660</v>
      </c>
      <c r="I156" s="2">
        <v>12020</v>
      </c>
      <c r="J156" s="2">
        <v>24798</v>
      </c>
      <c r="K156" s="2">
        <v>34591</v>
      </c>
      <c r="L156" s="2">
        <v>2579</v>
      </c>
      <c r="M156" s="2">
        <v>-372</v>
      </c>
      <c r="N156" s="2">
        <v>41</v>
      </c>
      <c r="O156" s="2">
        <v>504768</v>
      </c>
      <c r="P156" s="2">
        <v>135115</v>
      </c>
      <c r="Q156" s="2">
        <f t="shared" si="5"/>
        <v>8603498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">
      <c r="A157" s="5">
        <f t="shared" si="4"/>
        <v>41609</v>
      </c>
      <c r="B157">
        <v>2013</v>
      </c>
      <c r="C157">
        <v>12</v>
      </c>
      <c r="D157" s="2">
        <v>843203</v>
      </c>
      <c r="E157" s="2"/>
      <c r="F157" s="2">
        <v>5941244</v>
      </c>
      <c r="G157" s="2">
        <v>1491648</v>
      </c>
      <c r="H157" s="2">
        <v>838615</v>
      </c>
      <c r="I157" s="2">
        <v>9089</v>
      </c>
      <c r="J157" s="2">
        <v>23273</v>
      </c>
      <c r="K157" s="2">
        <v>40762</v>
      </c>
      <c r="L157" s="2">
        <v>1541</v>
      </c>
      <c r="M157" s="2">
        <v>-373</v>
      </c>
      <c r="N157" s="2">
        <v>34</v>
      </c>
      <c r="O157" s="2">
        <v>677402</v>
      </c>
      <c r="P157" s="2">
        <v>144362</v>
      </c>
      <c r="Q157" s="2">
        <f t="shared" si="5"/>
        <v>10010800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">
      <c r="A158" s="5">
        <f t="shared" si="4"/>
        <v>41640</v>
      </c>
      <c r="B158">
        <v>2014</v>
      </c>
      <c r="C158">
        <v>1</v>
      </c>
      <c r="D158" s="2">
        <v>948355</v>
      </c>
      <c r="E158" s="2"/>
      <c r="F158" s="2">
        <v>5878129</v>
      </c>
      <c r="G158" s="2">
        <v>1213308</v>
      </c>
      <c r="H158" s="2">
        <v>840118</v>
      </c>
      <c r="I158" s="2">
        <v>14893</v>
      </c>
      <c r="J158" s="2">
        <v>20705</v>
      </c>
      <c r="K158" s="2">
        <v>38821</v>
      </c>
      <c r="L158" s="2">
        <v>2201</v>
      </c>
      <c r="M158" s="2">
        <v>-367</v>
      </c>
      <c r="N158" s="2">
        <v>31</v>
      </c>
      <c r="O158" s="2">
        <v>448446</v>
      </c>
      <c r="P158" s="2">
        <v>124318</v>
      </c>
      <c r="Q158" s="2">
        <f t="shared" si="5"/>
        <v>9528958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">
      <c r="A159" s="5">
        <f t="shared" si="4"/>
        <v>41671</v>
      </c>
      <c r="B159">
        <v>2014</v>
      </c>
      <c r="C159">
        <v>2</v>
      </c>
      <c r="D159" s="2">
        <v>870190</v>
      </c>
      <c r="E159" s="2"/>
      <c r="F159" s="2">
        <v>4448704</v>
      </c>
      <c r="G159" s="2">
        <v>1039606</v>
      </c>
      <c r="H159" s="2">
        <v>745364</v>
      </c>
      <c r="I159" s="2">
        <v>11341</v>
      </c>
      <c r="J159" s="2">
        <v>17906</v>
      </c>
      <c r="K159" s="2">
        <v>28250</v>
      </c>
      <c r="L159" s="2">
        <v>2336</v>
      </c>
      <c r="M159" s="2">
        <v>-647</v>
      </c>
      <c r="N159" s="2">
        <v>30</v>
      </c>
      <c r="O159" s="2">
        <v>539479</v>
      </c>
      <c r="P159" s="2">
        <v>121641</v>
      </c>
      <c r="Q159" s="2">
        <f t="shared" si="5"/>
        <v>7824200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">
      <c r="A160" s="5">
        <f t="shared" si="4"/>
        <v>41699</v>
      </c>
      <c r="B160">
        <v>2014</v>
      </c>
      <c r="C160">
        <v>3</v>
      </c>
      <c r="D160" s="2">
        <v>306620</v>
      </c>
      <c r="E160" s="2"/>
      <c r="F160" s="2">
        <v>7644833</v>
      </c>
      <c r="G160" s="2">
        <v>535000</v>
      </c>
      <c r="H160" s="2">
        <v>835874</v>
      </c>
      <c r="I160" s="2">
        <v>13398</v>
      </c>
      <c r="J160" s="2">
        <v>21426</v>
      </c>
      <c r="K160" s="2">
        <v>2299</v>
      </c>
      <c r="L160" s="2">
        <v>2677</v>
      </c>
      <c r="M160" s="2">
        <v>-667</v>
      </c>
      <c r="N160" s="2">
        <v>70</v>
      </c>
      <c r="O160" s="2">
        <v>753191</v>
      </c>
      <c r="P160" s="2">
        <v>114705</v>
      </c>
      <c r="Q160" s="2">
        <f t="shared" si="5"/>
        <v>10229426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">
      <c r="A161" s="5">
        <f t="shared" si="4"/>
        <v>41730</v>
      </c>
      <c r="B161">
        <v>2014</v>
      </c>
      <c r="C161">
        <v>4</v>
      </c>
      <c r="D161" s="2">
        <v>191745</v>
      </c>
      <c r="E161" s="2"/>
      <c r="F161" s="2">
        <v>7692244</v>
      </c>
      <c r="G161" s="2">
        <v>306029</v>
      </c>
      <c r="H161" s="2">
        <v>811566</v>
      </c>
      <c r="I161" s="2">
        <v>11135</v>
      </c>
      <c r="J161" s="2">
        <v>20798</v>
      </c>
      <c r="K161" s="2">
        <v>7199</v>
      </c>
      <c r="L161" s="2">
        <v>891</v>
      </c>
      <c r="M161" s="2">
        <v>-710</v>
      </c>
      <c r="N161" s="2">
        <v>89</v>
      </c>
      <c r="O161" s="2">
        <v>769335</v>
      </c>
      <c r="P161" s="2">
        <v>127034</v>
      </c>
      <c r="Q161" s="2">
        <f t="shared" si="5"/>
        <v>9937355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">
      <c r="A162" s="5">
        <f t="shared" si="4"/>
        <v>41760</v>
      </c>
      <c r="B162">
        <v>2014</v>
      </c>
      <c r="C162">
        <v>5</v>
      </c>
      <c r="D162" s="2">
        <v>4544</v>
      </c>
      <c r="E162" s="2"/>
      <c r="F162" s="2">
        <v>8929683</v>
      </c>
      <c r="G162" s="2">
        <v>342061</v>
      </c>
      <c r="H162" s="2">
        <v>777212</v>
      </c>
      <c r="I162" s="2">
        <v>11165</v>
      </c>
      <c r="J162" s="2">
        <v>20706</v>
      </c>
      <c r="K162" s="2">
        <v>30414</v>
      </c>
      <c r="L162" s="2">
        <v>995</v>
      </c>
      <c r="M162" s="2">
        <v>-565</v>
      </c>
      <c r="N162" s="2">
        <v>98</v>
      </c>
      <c r="O162" s="2">
        <v>722682</v>
      </c>
      <c r="P162" s="2">
        <v>123288</v>
      </c>
      <c r="Q162" s="2">
        <f t="shared" si="5"/>
        <v>10962283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">
      <c r="A163" s="5">
        <f t="shared" si="4"/>
        <v>41791</v>
      </c>
      <c r="B163">
        <v>2014</v>
      </c>
      <c r="C163">
        <v>6</v>
      </c>
      <c r="D163" s="2">
        <v>182800</v>
      </c>
      <c r="E163" s="2"/>
      <c r="F163" s="2">
        <v>8938042</v>
      </c>
      <c r="G163" s="2">
        <v>302280</v>
      </c>
      <c r="H163" s="2">
        <v>799534</v>
      </c>
      <c r="I163" s="2">
        <v>8451</v>
      </c>
      <c r="J163" s="2">
        <v>20377</v>
      </c>
      <c r="K163" s="2">
        <v>32696</v>
      </c>
      <c r="L163" s="2">
        <v>3006</v>
      </c>
      <c r="M163" s="2">
        <v>-429</v>
      </c>
      <c r="N163" s="2">
        <v>92</v>
      </c>
      <c r="O163" s="2">
        <v>782244</v>
      </c>
      <c r="P163" s="2">
        <v>105665</v>
      </c>
      <c r="Q163" s="2">
        <f t="shared" si="5"/>
        <v>11174758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">
      <c r="A164" s="5">
        <f t="shared" si="4"/>
        <v>41821</v>
      </c>
      <c r="B164">
        <v>2014</v>
      </c>
      <c r="C164">
        <v>7</v>
      </c>
      <c r="D164" s="2">
        <v>751543</v>
      </c>
      <c r="E164" s="2"/>
      <c r="F164" s="2">
        <v>8179723</v>
      </c>
      <c r="G164" s="2">
        <v>1040892</v>
      </c>
      <c r="H164" s="2">
        <v>820147</v>
      </c>
      <c r="I164" s="2">
        <v>10256</v>
      </c>
      <c r="J164" s="2">
        <v>21114</v>
      </c>
      <c r="K164" s="2">
        <v>32771</v>
      </c>
      <c r="L164" s="2">
        <v>1671</v>
      </c>
      <c r="M164" s="2">
        <v>-435</v>
      </c>
      <c r="N164" s="2">
        <v>73</v>
      </c>
      <c r="O164" s="2">
        <v>551602</v>
      </c>
      <c r="P164" s="2">
        <v>130523</v>
      </c>
      <c r="Q164" s="2">
        <f t="shared" si="5"/>
        <v>11539880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5">
        <f t="shared" si="4"/>
        <v>41852</v>
      </c>
      <c r="B165">
        <v>2014</v>
      </c>
      <c r="C165">
        <v>8</v>
      </c>
      <c r="D165" s="2">
        <v>761696</v>
      </c>
      <c r="E165" s="2"/>
      <c r="F165" s="2">
        <v>5975481</v>
      </c>
      <c r="G165" s="2">
        <v>1580723</v>
      </c>
      <c r="H165" s="2">
        <v>598232</v>
      </c>
      <c r="I165" s="2">
        <v>11644</v>
      </c>
      <c r="J165" s="2">
        <v>21918</v>
      </c>
      <c r="K165" s="2">
        <v>33574</v>
      </c>
      <c r="L165" s="2">
        <v>2235</v>
      </c>
      <c r="M165" s="2">
        <v>155</v>
      </c>
      <c r="N165" s="2">
        <v>41</v>
      </c>
      <c r="O165" s="2">
        <v>490095</v>
      </c>
      <c r="P165" s="2">
        <v>148180</v>
      </c>
      <c r="Q165" s="2">
        <f t="shared" si="5"/>
        <v>9623974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">
      <c r="A166" s="5">
        <f t="shared" si="4"/>
        <v>41883</v>
      </c>
      <c r="B166">
        <v>2014</v>
      </c>
      <c r="C166">
        <v>9</v>
      </c>
      <c r="D166" s="2">
        <v>749092</v>
      </c>
      <c r="E166" s="2"/>
      <c r="F166" s="2">
        <v>3923074</v>
      </c>
      <c r="G166" s="2">
        <v>1559450</v>
      </c>
      <c r="H166" s="2">
        <v>800601</v>
      </c>
      <c r="I166" s="2">
        <v>9854</v>
      </c>
      <c r="J166" s="2">
        <v>20495</v>
      </c>
      <c r="K166" s="2">
        <v>31380</v>
      </c>
      <c r="L166" s="2">
        <v>891</v>
      </c>
      <c r="M166" s="2">
        <v>-320</v>
      </c>
      <c r="N166" s="2">
        <v>82</v>
      </c>
      <c r="O166" s="2">
        <v>516068</v>
      </c>
      <c r="P166" s="2">
        <v>125224</v>
      </c>
      <c r="Q166" s="2">
        <f t="shared" si="5"/>
        <v>7735891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">
      <c r="A167" s="5">
        <f t="shared" si="4"/>
        <v>41913</v>
      </c>
      <c r="B167">
        <v>2014</v>
      </c>
      <c r="C167">
        <v>10</v>
      </c>
      <c r="D167" s="2">
        <v>695322</v>
      </c>
      <c r="E167" s="2"/>
      <c r="F167" s="2">
        <v>4445576</v>
      </c>
      <c r="G167" s="2">
        <v>1293938</v>
      </c>
      <c r="H167" s="2">
        <v>828060</v>
      </c>
      <c r="I167" s="2">
        <v>11907</v>
      </c>
      <c r="J167" s="2">
        <v>22161</v>
      </c>
      <c r="K167" s="2">
        <v>33659</v>
      </c>
      <c r="L167" s="2">
        <v>1184</v>
      </c>
      <c r="M167" s="2">
        <v>-306</v>
      </c>
      <c r="N167" s="2">
        <v>48</v>
      </c>
      <c r="O167" s="2">
        <v>479747</v>
      </c>
      <c r="P167" s="2">
        <v>133796</v>
      </c>
      <c r="Q167" s="2">
        <f t="shared" si="5"/>
        <v>7945092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">
      <c r="A168" s="5">
        <f t="shared" si="4"/>
        <v>41944</v>
      </c>
      <c r="B168">
        <v>2014</v>
      </c>
      <c r="C168">
        <v>11</v>
      </c>
      <c r="D168" s="2">
        <v>700057</v>
      </c>
      <c r="E168" s="2"/>
      <c r="F168" s="2">
        <v>5562294</v>
      </c>
      <c r="G168" s="2">
        <v>845595</v>
      </c>
      <c r="H168" s="2">
        <v>804052</v>
      </c>
      <c r="I168" s="2">
        <v>12224</v>
      </c>
      <c r="J168" s="2">
        <v>22243</v>
      </c>
      <c r="K168" s="2">
        <v>31613</v>
      </c>
      <c r="L168" s="2">
        <v>3058</v>
      </c>
      <c r="M168" s="2">
        <v>-507</v>
      </c>
      <c r="N168" s="2">
        <v>45</v>
      </c>
      <c r="O168" s="2">
        <v>678692</v>
      </c>
      <c r="P168" s="2">
        <v>113113</v>
      </c>
      <c r="Q168" s="2">
        <f t="shared" si="5"/>
        <v>8772479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">
      <c r="A169" s="5">
        <f t="shared" si="4"/>
        <v>41974</v>
      </c>
      <c r="B169">
        <v>2014</v>
      </c>
      <c r="C169">
        <v>12</v>
      </c>
      <c r="D169" s="2">
        <v>557964</v>
      </c>
      <c r="E169" s="2"/>
      <c r="F169" s="2">
        <v>7082257</v>
      </c>
      <c r="G169" s="2">
        <v>861707</v>
      </c>
      <c r="H169" s="2">
        <v>836561</v>
      </c>
      <c r="I169" s="2">
        <v>14431</v>
      </c>
      <c r="J169" s="2">
        <v>21275</v>
      </c>
      <c r="K169" s="2">
        <v>34255</v>
      </c>
      <c r="L169" s="2">
        <v>2040</v>
      </c>
      <c r="M169" s="2">
        <v>45</v>
      </c>
      <c r="N169" s="2">
        <v>30</v>
      </c>
      <c r="O169" s="2">
        <v>532188</v>
      </c>
      <c r="P169" s="2">
        <v>145531</v>
      </c>
      <c r="Q169" s="2">
        <f t="shared" si="5"/>
        <v>10088284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">
      <c r="A170" s="5">
        <f t="shared" si="4"/>
        <v>42005</v>
      </c>
      <c r="B170">
        <v>2015</v>
      </c>
      <c r="C170">
        <v>1</v>
      </c>
      <c r="D170" s="2">
        <v>556057</v>
      </c>
      <c r="E170" s="2"/>
      <c r="F170" s="2">
        <v>8148736</v>
      </c>
      <c r="G170" s="2">
        <v>617671</v>
      </c>
      <c r="H170" s="2">
        <v>836137</v>
      </c>
      <c r="I170" s="2">
        <v>10109</v>
      </c>
      <c r="J170" s="2">
        <v>24783</v>
      </c>
      <c r="K170" s="2">
        <v>32764</v>
      </c>
      <c r="L170" s="2">
        <v>1926</v>
      </c>
      <c r="M170" s="2">
        <v>6068</v>
      </c>
      <c r="N170" s="2">
        <v>29</v>
      </c>
      <c r="O170" s="2">
        <v>303683</v>
      </c>
      <c r="P170" s="2">
        <v>135996</v>
      </c>
      <c r="Q170" s="2">
        <f t="shared" si="5"/>
        <v>10673959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">
      <c r="A171" s="5">
        <f t="shared" si="4"/>
        <v>42036</v>
      </c>
      <c r="B171">
        <v>2015</v>
      </c>
      <c r="C171">
        <v>2</v>
      </c>
      <c r="D171" s="2">
        <v>2491</v>
      </c>
      <c r="E171" s="2"/>
      <c r="F171" s="2">
        <v>8142677</v>
      </c>
      <c r="G171" s="2">
        <v>226269</v>
      </c>
      <c r="H171" s="2">
        <v>754720</v>
      </c>
      <c r="I171" s="2">
        <v>9998</v>
      </c>
      <c r="J171" s="2">
        <v>24985</v>
      </c>
      <c r="K171" s="2">
        <v>30144</v>
      </c>
      <c r="L171" s="2">
        <v>910</v>
      </c>
      <c r="M171" s="2">
        <v>2552</v>
      </c>
      <c r="N171" s="2">
        <v>46</v>
      </c>
      <c r="O171" s="2">
        <v>491854</v>
      </c>
      <c r="P171" s="2">
        <v>120435</v>
      </c>
      <c r="Q171" s="2">
        <f t="shared" si="5"/>
        <v>9807081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">
      <c r="A172" s="5">
        <f t="shared" si="4"/>
        <v>42064</v>
      </c>
      <c r="B172">
        <v>2015</v>
      </c>
      <c r="C172">
        <v>3</v>
      </c>
      <c r="D172" s="2">
        <v>3885</v>
      </c>
      <c r="E172" s="2"/>
      <c r="F172" s="2">
        <v>7982399</v>
      </c>
      <c r="G172" s="2">
        <v>590901</v>
      </c>
      <c r="H172" s="2">
        <v>822761</v>
      </c>
      <c r="I172" s="2">
        <v>10791</v>
      </c>
      <c r="J172" s="2">
        <v>27350</v>
      </c>
      <c r="K172" s="2">
        <v>29836</v>
      </c>
      <c r="L172" s="2">
        <v>545</v>
      </c>
      <c r="M172" s="2">
        <v>17514</v>
      </c>
      <c r="N172" s="2">
        <v>72</v>
      </c>
      <c r="O172" s="2">
        <v>572881</v>
      </c>
      <c r="P172" s="2">
        <v>137182</v>
      </c>
      <c r="Q172" s="2">
        <f t="shared" si="5"/>
        <v>10196117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">
      <c r="A173" s="5">
        <f t="shared" si="4"/>
        <v>42095</v>
      </c>
      <c r="B173">
        <v>2015</v>
      </c>
      <c r="C173">
        <v>4</v>
      </c>
      <c r="D173" s="2">
        <v>3418</v>
      </c>
      <c r="E173" s="2"/>
      <c r="F173" s="2">
        <v>6220671</v>
      </c>
      <c r="G173" s="2">
        <v>586284</v>
      </c>
      <c r="H173" s="2">
        <v>783078</v>
      </c>
      <c r="I173" s="2">
        <v>11242</v>
      </c>
      <c r="J173" s="2">
        <v>26617</v>
      </c>
      <c r="K173" s="2">
        <v>30245</v>
      </c>
      <c r="L173" s="2">
        <v>850</v>
      </c>
      <c r="M173" s="2">
        <v>828</v>
      </c>
      <c r="N173" s="2">
        <v>92</v>
      </c>
      <c r="O173" s="2">
        <v>680551</v>
      </c>
      <c r="P173" s="2">
        <v>146565</v>
      </c>
      <c r="Q173" s="2">
        <f t="shared" si="5"/>
        <v>8490441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">
      <c r="A174" s="5">
        <f t="shared" si="4"/>
        <v>42125</v>
      </c>
      <c r="B174">
        <v>2015</v>
      </c>
      <c r="C174">
        <v>5</v>
      </c>
      <c r="D174" s="2">
        <v>169574</v>
      </c>
      <c r="E174" s="2"/>
      <c r="F174" s="2">
        <v>6213538</v>
      </c>
      <c r="G174" s="2">
        <v>780749</v>
      </c>
      <c r="H174" s="2">
        <v>185997</v>
      </c>
      <c r="I174" s="2">
        <v>10655</v>
      </c>
      <c r="J174" s="2">
        <v>27886</v>
      </c>
      <c r="K174" s="2">
        <v>35030</v>
      </c>
      <c r="L174" s="2">
        <v>1928</v>
      </c>
      <c r="M174" s="2">
        <v>-493</v>
      </c>
      <c r="N174" s="2">
        <v>93</v>
      </c>
      <c r="O174" s="2">
        <v>523797</v>
      </c>
      <c r="P174" s="2">
        <v>141417</v>
      </c>
      <c r="Q174" s="2">
        <f t="shared" si="5"/>
        <v>8090171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">
      <c r="A175" s="5">
        <f t="shared" si="4"/>
        <v>42156</v>
      </c>
      <c r="B175">
        <v>2015</v>
      </c>
      <c r="C175">
        <v>6</v>
      </c>
      <c r="D175" s="2">
        <v>551682</v>
      </c>
      <c r="E175" s="2"/>
      <c r="F175" s="2">
        <v>5685963</v>
      </c>
      <c r="G175" s="2">
        <v>1367431</v>
      </c>
      <c r="H175" s="2">
        <v>20075</v>
      </c>
      <c r="I175" s="2">
        <v>8090</v>
      </c>
      <c r="J175" s="2">
        <v>16479</v>
      </c>
      <c r="K175" s="2">
        <v>31484</v>
      </c>
      <c r="L175" s="2">
        <v>2876</v>
      </c>
      <c r="M175" s="2">
        <v>1053</v>
      </c>
      <c r="N175" s="2">
        <v>98</v>
      </c>
      <c r="O175" s="2">
        <v>567023</v>
      </c>
      <c r="P175" s="2">
        <v>108771</v>
      </c>
      <c r="Q175" s="2">
        <f t="shared" si="5"/>
        <v>8361025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">
      <c r="A176" s="5">
        <f t="shared" si="4"/>
        <v>42186</v>
      </c>
      <c r="B176">
        <v>2015</v>
      </c>
      <c r="C176">
        <v>7</v>
      </c>
      <c r="D176" s="2">
        <v>661730</v>
      </c>
      <c r="E176" s="2"/>
      <c r="F176" s="2">
        <v>5387232</v>
      </c>
      <c r="G176" s="2">
        <v>1686862</v>
      </c>
      <c r="H176" s="2">
        <v>581011</v>
      </c>
      <c r="I176" s="2">
        <v>9470</v>
      </c>
      <c r="J176" s="2">
        <v>27274</v>
      </c>
      <c r="K176" s="2">
        <v>29785</v>
      </c>
      <c r="L176" s="2">
        <v>1408</v>
      </c>
      <c r="M176" s="2">
        <v>-470</v>
      </c>
      <c r="N176" s="2">
        <v>102</v>
      </c>
      <c r="O176" s="2">
        <v>772253</v>
      </c>
      <c r="P176" s="2">
        <v>157991</v>
      </c>
      <c r="Q176" s="2">
        <f t="shared" si="5"/>
        <v>9314648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">
      <c r="A177" s="5">
        <f t="shared" si="4"/>
        <v>42217</v>
      </c>
      <c r="B177">
        <v>2015</v>
      </c>
      <c r="C177">
        <v>8</v>
      </c>
      <c r="D177" s="2">
        <v>606822</v>
      </c>
      <c r="E177" s="2"/>
      <c r="F177" s="2">
        <v>5692327</v>
      </c>
      <c r="G177" s="2">
        <v>1482999</v>
      </c>
      <c r="H177" s="2">
        <v>836585</v>
      </c>
      <c r="I177" s="2">
        <v>7240</v>
      </c>
      <c r="J177" s="2">
        <v>26689</v>
      </c>
      <c r="K177" s="2">
        <v>34706</v>
      </c>
      <c r="L177" s="2">
        <v>908</v>
      </c>
      <c r="M177" s="2">
        <v>5698</v>
      </c>
      <c r="N177" s="2">
        <v>89</v>
      </c>
      <c r="O177" s="2">
        <v>716760</v>
      </c>
      <c r="P177" s="2">
        <v>155163</v>
      </c>
      <c r="Q177" s="2">
        <f t="shared" si="5"/>
        <v>9565986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">
      <c r="A178" s="5">
        <f t="shared" si="4"/>
        <v>42248</v>
      </c>
      <c r="B178">
        <v>2015</v>
      </c>
      <c r="C178">
        <v>9</v>
      </c>
      <c r="D178" s="2">
        <v>615816</v>
      </c>
      <c r="E178" s="2"/>
      <c r="F178" s="2">
        <v>4238520</v>
      </c>
      <c r="G178" s="2">
        <v>1476409</v>
      </c>
      <c r="H178" s="2">
        <v>823629</v>
      </c>
      <c r="I178" s="2">
        <v>4910</v>
      </c>
      <c r="J178" s="2">
        <v>25974</v>
      </c>
      <c r="K178" s="2">
        <v>35042</v>
      </c>
      <c r="L178" s="2">
        <v>1415</v>
      </c>
      <c r="M178" s="2">
        <v>-345</v>
      </c>
      <c r="N178" s="2">
        <v>51</v>
      </c>
      <c r="O178" s="2">
        <v>554268</v>
      </c>
      <c r="P178" s="2">
        <v>140920</v>
      </c>
      <c r="Q178" s="2">
        <f t="shared" si="5"/>
        <v>7916609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">
      <c r="A179" s="5">
        <f t="shared" si="4"/>
        <v>42278</v>
      </c>
      <c r="B179">
        <v>2015</v>
      </c>
      <c r="C179">
        <v>10</v>
      </c>
      <c r="D179" s="2">
        <v>652894</v>
      </c>
      <c r="E179" s="2"/>
      <c r="F179" s="2">
        <v>4422790</v>
      </c>
      <c r="G179" s="2">
        <v>1530072</v>
      </c>
      <c r="H179" s="2">
        <v>853373</v>
      </c>
      <c r="I179" s="2">
        <v>5307</v>
      </c>
      <c r="J179" s="2">
        <v>28239</v>
      </c>
      <c r="K179" s="2">
        <v>34148</v>
      </c>
      <c r="L179" s="2">
        <v>1108</v>
      </c>
      <c r="M179" s="2">
        <v>-306</v>
      </c>
      <c r="N179" s="2">
        <v>56</v>
      </c>
      <c r="O179" s="2">
        <v>577860</v>
      </c>
      <c r="P179" s="2">
        <v>156379</v>
      </c>
      <c r="Q179" s="2">
        <f t="shared" si="5"/>
        <v>8261920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2">
      <c r="A180" s="5">
        <f t="shared" si="4"/>
        <v>42309</v>
      </c>
      <c r="B180">
        <v>2015</v>
      </c>
      <c r="C180">
        <v>11</v>
      </c>
      <c r="D180" s="2">
        <v>507525</v>
      </c>
      <c r="E180" s="2"/>
      <c r="F180" s="2">
        <v>5376103</v>
      </c>
      <c r="G180" s="2">
        <v>1434582</v>
      </c>
      <c r="H180" s="2">
        <v>803927</v>
      </c>
      <c r="I180" s="2">
        <v>3628</v>
      </c>
      <c r="J180" s="2">
        <v>22353</v>
      </c>
      <c r="K180" s="2">
        <v>35982</v>
      </c>
      <c r="L180" s="2">
        <v>3401</v>
      </c>
      <c r="M180" s="2">
        <v>5705</v>
      </c>
      <c r="N180" s="2">
        <v>43</v>
      </c>
      <c r="O180" s="2">
        <v>607873</v>
      </c>
      <c r="P180" s="2">
        <v>149200</v>
      </c>
      <c r="Q180" s="2">
        <f t="shared" si="5"/>
        <v>8950322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2">
      <c r="A181" s="5">
        <f t="shared" si="4"/>
        <v>42339</v>
      </c>
      <c r="B181">
        <v>2015</v>
      </c>
      <c r="C181">
        <v>12</v>
      </c>
      <c r="D181" s="2">
        <v>720021</v>
      </c>
      <c r="E181" s="2"/>
      <c r="F181" s="2">
        <v>5893961</v>
      </c>
      <c r="G181" s="2">
        <v>1265698</v>
      </c>
      <c r="H181" s="2">
        <v>859619</v>
      </c>
      <c r="I181" s="2">
        <v>8276</v>
      </c>
      <c r="J181" s="2">
        <v>20318</v>
      </c>
      <c r="K181" s="2">
        <v>35839</v>
      </c>
      <c r="L181" s="2">
        <v>4396</v>
      </c>
      <c r="M181" s="2">
        <v>2217</v>
      </c>
      <c r="N181" s="2">
        <v>19</v>
      </c>
      <c r="O181" s="2">
        <v>706583</v>
      </c>
      <c r="P181" s="2">
        <v>142235</v>
      </c>
      <c r="Q181" s="2">
        <f t="shared" si="5"/>
        <v>9659182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2">
      <c r="A182" s="5">
        <f t="shared" si="4"/>
        <v>42370</v>
      </c>
      <c r="B182">
        <v>2016</v>
      </c>
      <c r="C182">
        <v>1</v>
      </c>
      <c r="D182" s="2">
        <v>374826</v>
      </c>
      <c r="E182" s="2"/>
      <c r="F182" s="2">
        <v>6230888</v>
      </c>
      <c r="G182" s="2">
        <v>1303073</v>
      </c>
      <c r="H182" s="2">
        <v>860813</v>
      </c>
      <c r="I182" s="2">
        <v>5418</v>
      </c>
      <c r="J182" s="2">
        <v>23409</v>
      </c>
      <c r="K182" s="2">
        <v>36173</v>
      </c>
      <c r="L182" s="2">
        <v>963</v>
      </c>
      <c r="M182" s="2">
        <v>-640</v>
      </c>
      <c r="N182" s="2">
        <v>21</v>
      </c>
      <c r="O182" s="2">
        <v>438808</v>
      </c>
      <c r="P182" s="2">
        <v>145824</v>
      </c>
      <c r="Q182" s="2">
        <f t="shared" si="5"/>
        <v>9419576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2">
      <c r="A183" s="5">
        <f t="shared" si="4"/>
        <v>42401</v>
      </c>
      <c r="B183">
        <v>2016</v>
      </c>
      <c r="C183">
        <v>2</v>
      </c>
      <c r="D183" s="2">
        <v>3977</v>
      </c>
      <c r="E183" s="2"/>
      <c r="F183" s="2">
        <v>6247073</v>
      </c>
      <c r="G183" s="2">
        <v>965261</v>
      </c>
      <c r="H183" s="2">
        <v>795433</v>
      </c>
      <c r="I183" s="2">
        <v>4845</v>
      </c>
      <c r="J183" s="2">
        <v>21064</v>
      </c>
      <c r="K183" s="2">
        <v>28498</v>
      </c>
      <c r="L183" s="2">
        <v>1538</v>
      </c>
      <c r="M183" s="2">
        <v>-492</v>
      </c>
      <c r="N183" s="2">
        <v>48</v>
      </c>
      <c r="O183" s="2">
        <v>631319</v>
      </c>
      <c r="P183" s="2">
        <v>144946</v>
      </c>
      <c r="Q183" s="2">
        <f t="shared" si="5"/>
        <v>8843510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2">
      <c r="A184" s="5">
        <f t="shared" si="4"/>
        <v>42430</v>
      </c>
      <c r="B184">
        <v>2016</v>
      </c>
      <c r="C184">
        <v>3</v>
      </c>
      <c r="D184" s="2">
        <v>2625</v>
      </c>
      <c r="E184" s="2"/>
      <c r="F184" s="2">
        <v>7671426</v>
      </c>
      <c r="G184" s="2">
        <v>549197</v>
      </c>
      <c r="H184" s="2">
        <v>744868</v>
      </c>
      <c r="I184" s="2">
        <v>4941</v>
      </c>
      <c r="J184" s="2">
        <v>21512</v>
      </c>
      <c r="K184" s="2">
        <v>37119</v>
      </c>
      <c r="L184" s="2">
        <v>905</v>
      </c>
      <c r="M184" s="2">
        <v>-487</v>
      </c>
      <c r="N184" s="2">
        <v>62</v>
      </c>
      <c r="O184" s="2">
        <v>818403</v>
      </c>
      <c r="P184" s="2">
        <v>139687</v>
      </c>
      <c r="Q184" s="2">
        <f t="shared" si="5"/>
        <v>9990258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">
      <c r="A185" s="5">
        <f t="shared" si="4"/>
        <v>42461</v>
      </c>
      <c r="B185">
        <v>2016</v>
      </c>
      <c r="C185">
        <v>4</v>
      </c>
      <c r="D185" s="2">
        <v>2670</v>
      </c>
      <c r="E185" s="2"/>
      <c r="F185" s="2">
        <v>7955420</v>
      </c>
      <c r="G185" s="2">
        <v>323114</v>
      </c>
      <c r="H185" s="2">
        <v>814036</v>
      </c>
      <c r="I185" s="2">
        <v>5089</v>
      </c>
      <c r="J185" s="2">
        <v>22434</v>
      </c>
      <c r="K185" s="2">
        <v>35921</v>
      </c>
      <c r="L185" s="2">
        <v>922</v>
      </c>
      <c r="M185" s="2">
        <v>-416</v>
      </c>
      <c r="N185" s="2">
        <v>82</v>
      </c>
      <c r="O185" s="2">
        <v>698969</v>
      </c>
      <c r="P185" s="2">
        <v>135317</v>
      </c>
      <c r="Q185" s="2">
        <f t="shared" si="5"/>
        <v>9993558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2">
      <c r="A186" s="5">
        <f t="shared" si="4"/>
        <v>42491</v>
      </c>
      <c r="B186">
        <v>2016</v>
      </c>
      <c r="C186">
        <v>5</v>
      </c>
      <c r="D186" s="2">
        <v>1665</v>
      </c>
      <c r="E186" s="2"/>
      <c r="F186" s="2">
        <v>7754881</v>
      </c>
      <c r="G186" s="2">
        <v>628481</v>
      </c>
      <c r="H186" s="2">
        <v>829788</v>
      </c>
      <c r="I186" s="2">
        <v>5514</v>
      </c>
      <c r="J186" s="2">
        <v>22967</v>
      </c>
      <c r="K186" s="2">
        <v>32924</v>
      </c>
      <c r="L186" s="2">
        <v>1208</v>
      </c>
      <c r="M186" s="2">
        <v>-404</v>
      </c>
      <c r="N186" s="2">
        <v>90</v>
      </c>
      <c r="O186" s="2">
        <v>796527</v>
      </c>
      <c r="P186" s="2">
        <v>111054</v>
      </c>
      <c r="Q186" s="2">
        <f t="shared" si="5"/>
        <v>10184695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2">
      <c r="A187" s="5">
        <f t="shared" si="4"/>
        <v>42522</v>
      </c>
      <c r="B187">
        <v>2016</v>
      </c>
      <c r="C187">
        <v>6</v>
      </c>
      <c r="D187" s="2">
        <v>176651</v>
      </c>
      <c r="E187" s="2"/>
      <c r="F187" s="2">
        <v>7095814</v>
      </c>
      <c r="G187" s="2">
        <v>790648</v>
      </c>
      <c r="H187" s="2">
        <v>814125</v>
      </c>
      <c r="I187" s="2">
        <v>5350</v>
      </c>
      <c r="J187" s="2">
        <v>22239</v>
      </c>
      <c r="K187" s="2">
        <v>31917</v>
      </c>
      <c r="L187" s="2">
        <v>4100</v>
      </c>
      <c r="M187" s="2">
        <v>-417</v>
      </c>
      <c r="N187" s="2">
        <v>95</v>
      </c>
      <c r="O187" s="2">
        <v>779383</v>
      </c>
      <c r="P187" s="2">
        <v>144207</v>
      </c>
      <c r="Q187" s="2">
        <f t="shared" si="5"/>
        <v>9864112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2">
      <c r="A188" s="5">
        <f t="shared" si="4"/>
        <v>42552</v>
      </c>
      <c r="B188">
        <v>2016</v>
      </c>
      <c r="C188">
        <v>7</v>
      </c>
      <c r="D188" s="2">
        <v>620280</v>
      </c>
      <c r="E188" s="2"/>
      <c r="F188" s="2">
        <v>5957975</v>
      </c>
      <c r="G188" s="2">
        <v>1301605</v>
      </c>
      <c r="H188" s="2">
        <v>830056</v>
      </c>
      <c r="I188" s="2">
        <v>5398</v>
      </c>
      <c r="J188" s="2">
        <v>23698</v>
      </c>
      <c r="K188" s="2">
        <v>35670</v>
      </c>
      <c r="L188" s="2">
        <v>2201</v>
      </c>
      <c r="M188" s="2">
        <v>-387</v>
      </c>
      <c r="N188" s="2">
        <v>95</v>
      </c>
      <c r="O188" s="2">
        <v>734630</v>
      </c>
      <c r="P188" s="2">
        <v>160374</v>
      </c>
      <c r="Q188" s="2">
        <f t="shared" si="5"/>
        <v>9671595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5">
        <f t="shared" si="4"/>
        <v>42583</v>
      </c>
      <c r="B189">
        <v>2016</v>
      </c>
      <c r="C189">
        <v>8</v>
      </c>
      <c r="D189" s="2">
        <v>812357</v>
      </c>
      <c r="E189" s="2"/>
      <c r="F189" s="2">
        <v>5225320</v>
      </c>
      <c r="G189" s="2">
        <v>1623809</v>
      </c>
      <c r="H189" s="2">
        <v>822608</v>
      </c>
      <c r="I189" s="2">
        <v>5446</v>
      </c>
      <c r="J189" s="2">
        <v>23427</v>
      </c>
      <c r="K189" s="2">
        <v>32230</v>
      </c>
      <c r="L189" s="2">
        <v>1785</v>
      </c>
      <c r="M189" s="2">
        <v>549</v>
      </c>
      <c r="N189" s="2">
        <v>93</v>
      </c>
      <c r="O189" s="2">
        <v>574279</v>
      </c>
      <c r="P189" s="2">
        <v>157106</v>
      </c>
      <c r="Q189" s="2">
        <f t="shared" si="5"/>
        <v>9279009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5">
        <f t="shared" si="4"/>
        <v>42614</v>
      </c>
      <c r="B190">
        <v>2016</v>
      </c>
      <c r="C190">
        <v>9</v>
      </c>
      <c r="D190" s="2">
        <v>789102</v>
      </c>
      <c r="E190" s="2"/>
      <c r="F190" s="2">
        <v>4082673</v>
      </c>
      <c r="G190" s="2">
        <v>1460836</v>
      </c>
      <c r="H190" s="2">
        <v>801132</v>
      </c>
      <c r="I190" s="2">
        <v>5099</v>
      </c>
      <c r="J190" s="2">
        <v>20893</v>
      </c>
      <c r="K190" s="2">
        <v>32594</v>
      </c>
      <c r="L190" s="2">
        <v>1276</v>
      </c>
      <c r="M190" s="2">
        <v>-299</v>
      </c>
      <c r="N190" s="2">
        <v>34</v>
      </c>
      <c r="O190" s="2">
        <v>683584</v>
      </c>
      <c r="P190" s="2">
        <v>153404</v>
      </c>
      <c r="Q190" s="2">
        <f t="shared" si="5"/>
        <v>8030328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">
      <c r="A191" s="5">
        <f t="shared" si="4"/>
        <v>42644</v>
      </c>
      <c r="B191">
        <v>2016</v>
      </c>
      <c r="C191">
        <v>10</v>
      </c>
      <c r="D191" s="2">
        <v>657609</v>
      </c>
      <c r="E191" s="2"/>
      <c r="F191" s="2">
        <v>5093171</v>
      </c>
      <c r="G191" s="2">
        <v>656730</v>
      </c>
      <c r="H191" s="2">
        <v>841002</v>
      </c>
      <c r="I191" s="2">
        <v>5059</v>
      </c>
      <c r="J191" s="2">
        <v>21816</v>
      </c>
      <c r="K191" s="2">
        <v>34408</v>
      </c>
      <c r="L191" s="2">
        <v>1555</v>
      </c>
      <c r="M191" s="2">
        <v>1588</v>
      </c>
      <c r="N191" s="2">
        <v>37</v>
      </c>
      <c r="O191" s="2">
        <v>606128</v>
      </c>
      <c r="P191" s="2">
        <v>152754</v>
      </c>
      <c r="Q191" s="2">
        <f t="shared" si="5"/>
        <v>8071857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">
      <c r="A192" s="5">
        <f t="shared" si="4"/>
        <v>42675</v>
      </c>
      <c r="B192">
        <v>2016</v>
      </c>
      <c r="C192">
        <v>11</v>
      </c>
      <c r="D192" s="2">
        <v>443451</v>
      </c>
      <c r="E192" s="2"/>
      <c r="F192" s="2">
        <v>6203142</v>
      </c>
      <c r="G192" s="2">
        <v>595187</v>
      </c>
      <c r="H192" s="2">
        <v>819180</v>
      </c>
      <c r="I192" s="2">
        <v>4874</v>
      </c>
      <c r="J192" s="2">
        <v>21693</v>
      </c>
      <c r="K192" s="2">
        <v>26876</v>
      </c>
      <c r="L192" s="2">
        <v>1211</v>
      </c>
      <c r="M192" s="2">
        <v>-317</v>
      </c>
      <c r="N192" s="2">
        <v>36</v>
      </c>
      <c r="O192" s="2">
        <v>605964</v>
      </c>
      <c r="P192" s="2">
        <v>147864</v>
      </c>
      <c r="Q192" s="2">
        <f t="shared" si="5"/>
        <v>8869161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">
      <c r="A193" s="5">
        <f t="shared" si="4"/>
        <v>42705</v>
      </c>
      <c r="B193">
        <v>2016</v>
      </c>
      <c r="C193">
        <v>12</v>
      </c>
      <c r="D193" s="2">
        <v>716514</v>
      </c>
      <c r="E193" s="2"/>
      <c r="F193" s="2">
        <v>7324973</v>
      </c>
      <c r="G193" s="2">
        <v>974214</v>
      </c>
      <c r="H193" s="2">
        <v>652581</v>
      </c>
      <c r="I193" s="2">
        <v>5527</v>
      </c>
      <c r="J193" s="2">
        <v>24202</v>
      </c>
      <c r="K193" s="2">
        <v>37313</v>
      </c>
      <c r="L193" s="2">
        <v>2721</v>
      </c>
      <c r="M193" s="2">
        <v>-596</v>
      </c>
      <c r="N193" s="2">
        <v>34</v>
      </c>
      <c r="O193" s="2">
        <v>673585</v>
      </c>
      <c r="P193" s="2">
        <v>154961</v>
      </c>
      <c r="Q193" s="2">
        <f t="shared" si="5"/>
        <v>10566029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">
      <c r="A194" s="5">
        <f t="shared" si="4"/>
        <v>42736</v>
      </c>
      <c r="B194">
        <v>2017</v>
      </c>
      <c r="C194">
        <v>1</v>
      </c>
      <c r="D194" s="2">
        <v>498912</v>
      </c>
      <c r="E194" s="2"/>
      <c r="F194" s="2">
        <v>7750397</v>
      </c>
      <c r="G194" s="2">
        <v>931602</v>
      </c>
      <c r="H194" s="2">
        <v>840627</v>
      </c>
      <c r="I194" s="2">
        <v>3641</v>
      </c>
      <c r="J194" s="2">
        <v>26993</v>
      </c>
      <c r="K194" s="2">
        <v>36727</v>
      </c>
      <c r="L194" s="2">
        <v>4883</v>
      </c>
      <c r="M194" s="2">
        <v>-711</v>
      </c>
      <c r="N194" s="2">
        <v>19</v>
      </c>
      <c r="O194" s="2">
        <v>511087</v>
      </c>
      <c r="P194" s="2">
        <v>142951</v>
      </c>
      <c r="Q194" s="2">
        <f t="shared" si="5"/>
        <v>10747128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316559</v>
      </c>
      <c r="E195" s="2"/>
      <c r="F195" s="2">
        <v>6717627</v>
      </c>
      <c r="G195" s="2">
        <v>418778</v>
      </c>
      <c r="H195" s="2">
        <v>756843</v>
      </c>
      <c r="I195" s="2">
        <v>2886</v>
      </c>
      <c r="J195" s="2">
        <v>24223</v>
      </c>
      <c r="K195" s="2">
        <v>22440</v>
      </c>
      <c r="L195" s="2">
        <v>1510</v>
      </c>
      <c r="M195" s="2">
        <v>-646</v>
      </c>
      <c r="N195" s="2">
        <v>0</v>
      </c>
      <c r="O195" s="2">
        <v>652672</v>
      </c>
      <c r="P195" s="2">
        <v>133738</v>
      </c>
      <c r="Q195" s="2">
        <f t="shared" ref="Q195:Q229" si="7">SUM(D195:P195)</f>
        <v>9046630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">
      <c r="A196" s="5">
        <f t="shared" si="6"/>
        <v>42795</v>
      </c>
      <c r="B196">
        <v>2017</v>
      </c>
      <c r="C196">
        <v>3</v>
      </c>
      <c r="D196" s="2">
        <v>448</v>
      </c>
      <c r="E196" s="2"/>
      <c r="F196" s="2">
        <v>8652782</v>
      </c>
      <c r="G196" s="2">
        <v>479396</v>
      </c>
      <c r="H196" s="2">
        <v>791639</v>
      </c>
      <c r="I196" s="2">
        <v>5583</v>
      </c>
      <c r="J196" s="2">
        <v>29602</v>
      </c>
      <c r="K196" s="2">
        <v>23113</v>
      </c>
      <c r="L196" s="2">
        <v>855</v>
      </c>
      <c r="M196" s="2">
        <v>-663</v>
      </c>
      <c r="N196" s="2">
        <v>0</v>
      </c>
      <c r="O196" s="2">
        <v>791835</v>
      </c>
      <c r="P196" s="2">
        <v>141227</v>
      </c>
      <c r="Q196" s="2">
        <f t="shared" si="7"/>
        <v>10915817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">
      <c r="A197" s="5">
        <f t="shared" si="6"/>
        <v>42826</v>
      </c>
      <c r="B197">
        <v>2017</v>
      </c>
      <c r="C197">
        <v>4</v>
      </c>
      <c r="D197" s="2">
        <v>2782</v>
      </c>
      <c r="E197" s="2"/>
      <c r="F197" s="2">
        <v>8547005</v>
      </c>
      <c r="G197" s="2">
        <v>449860</v>
      </c>
      <c r="H197" s="2">
        <v>551250</v>
      </c>
      <c r="I197" s="2">
        <v>5959</v>
      </c>
      <c r="J197" s="2">
        <v>29230</v>
      </c>
      <c r="K197" s="2">
        <v>21082</v>
      </c>
      <c r="L197" s="2">
        <v>976</v>
      </c>
      <c r="M197" s="2">
        <v>1094</v>
      </c>
      <c r="N197" s="2">
        <v>0</v>
      </c>
      <c r="O197" s="2">
        <v>825046</v>
      </c>
      <c r="P197" s="2">
        <v>122655</v>
      </c>
      <c r="Q197" s="2">
        <f t="shared" si="7"/>
        <v>10556939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">
      <c r="A198" s="5">
        <f t="shared" si="6"/>
        <v>42856</v>
      </c>
      <c r="B198">
        <v>2017</v>
      </c>
      <c r="C198">
        <v>5</v>
      </c>
      <c r="D198" s="2">
        <v>3101</v>
      </c>
      <c r="E198" s="2"/>
      <c r="F198" s="2">
        <v>9189301</v>
      </c>
      <c r="G198" s="2">
        <v>381828</v>
      </c>
      <c r="H198" s="2">
        <v>223028</v>
      </c>
      <c r="I198" s="2">
        <v>5827</v>
      </c>
      <c r="J198" s="2">
        <v>29748</v>
      </c>
      <c r="K198" s="2">
        <v>24995</v>
      </c>
      <c r="L198" s="2">
        <v>1209</v>
      </c>
      <c r="M198" s="2">
        <v>3491</v>
      </c>
      <c r="N198" s="2">
        <v>22</v>
      </c>
      <c r="O198" s="2">
        <v>598418</v>
      </c>
      <c r="P198" s="2">
        <v>127401</v>
      </c>
      <c r="Q198" s="2">
        <f t="shared" si="7"/>
        <v>10588369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">
      <c r="A199" s="5">
        <f t="shared" si="6"/>
        <v>42887</v>
      </c>
      <c r="B199">
        <v>2017</v>
      </c>
      <c r="C199">
        <v>6</v>
      </c>
      <c r="D199" s="2">
        <v>1088</v>
      </c>
      <c r="E199" s="2"/>
      <c r="F199" s="2">
        <v>9182076</v>
      </c>
      <c r="G199" s="2">
        <v>399699</v>
      </c>
      <c r="H199" s="2">
        <v>269717</v>
      </c>
      <c r="I199" s="2">
        <v>621</v>
      </c>
      <c r="J199" s="2">
        <v>20577</v>
      </c>
      <c r="K199" s="2">
        <v>31249</v>
      </c>
      <c r="L199" s="2">
        <v>951</v>
      </c>
      <c r="M199" s="2">
        <v>26</v>
      </c>
      <c r="N199" s="2">
        <v>82</v>
      </c>
      <c r="O199" s="2">
        <v>640845</v>
      </c>
      <c r="P199" s="2">
        <v>146474</v>
      </c>
      <c r="Q199" s="2">
        <f t="shared" si="7"/>
        <v>10693405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">
      <c r="A200" s="5">
        <f t="shared" si="6"/>
        <v>42917</v>
      </c>
      <c r="B200">
        <v>2017</v>
      </c>
      <c r="C200">
        <v>7</v>
      </c>
      <c r="D200" s="2">
        <v>486296</v>
      </c>
      <c r="E200" s="2"/>
      <c r="F200" s="2">
        <v>7046190</v>
      </c>
      <c r="G200" s="2">
        <v>1026915</v>
      </c>
      <c r="H200" s="2">
        <v>855834</v>
      </c>
      <c r="I200" s="2">
        <v>5708</v>
      </c>
      <c r="J200" s="2">
        <v>29869</v>
      </c>
      <c r="K200" s="2">
        <v>33159</v>
      </c>
      <c r="L200" s="2">
        <v>4361</v>
      </c>
      <c r="M200" s="2">
        <v>-450</v>
      </c>
      <c r="N200" s="2">
        <v>100</v>
      </c>
      <c r="O200" s="2">
        <v>521242</v>
      </c>
      <c r="P200" s="2">
        <v>160103</v>
      </c>
      <c r="Q200" s="2">
        <f t="shared" si="7"/>
        <v>10169327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">
      <c r="A201" s="5">
        <f t="shared" si="6"/>
        <v>42948</v>
      </c>
      <c r="B201">
        <v>2017</v>
      </c>
      <c r="C201">
        <v>8</v>
      </c>
      <c r="D201" s="2">
        <v>890358</v>
      </c>
      <c r="E201" s="2"/>
      <c r="F201" s="2">
        <v>5229882</v>
      </c>
      <c r="G201" s="2">
        <v>1277083</v>
      </c>
      <c r="H201" s="2">
        <v>537019</v>
      </c>
      <c r="I201" s="2">
        <v>5477</v>
      </c>
      <c r="J201" s="2">
        <v>29289</v>
      </c>
      <c r="K201" s="2">
        <v>35403</v>
      </c>
      <c r="L201" s="2">
        <v>1118</v>
      </c>
      <c r="M201" s="2">
        <v>1522</v>
      </c>
      <c r="N201" s="2">
        <v>88</v>
      </c>
      <c r="O201" s="2">
        <v>392171</v>
      </c>
      <c r="P201" s="2">
        <v>161821</v>
      </c>
      <c r="Q201" s="2">
        <f t="shared" si="7"/>
        <v>8561231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">
      <c r="A202" s="5">
        <f t="shared" si="6"/>
        <v>42979</v>
      </c>
      <c r="B202">
        <v>2017</v>
      </c>
      <c r="C202">
        <v>9</v>
      </c>
      <c r="D202" s="2">
        <v>862106</v>
      </c>
      <c r="E202" s="2"/>
      <c r="F202" s="2">
        <v>4688420</v>
      </c>
      <c r="G202" s="2">
        <v>922352</v>
      </c>
      <c r="H202" s="2">
        <v>735650</v>
      </c>
      <c r="I202" s="2">
        <v>5496</v>
      </c>
      <c r="J202" s="2">
        <v>26239</v>
      </c>
      <c r="K202" s="2">
        <v>33378</v>
      </c>
      <c r="L202" s="2">
        <v>1205</v>
      </c>
      <c r="M202" s="2">
        <v>196</v>
      </c>
      <c r="N202" s="2">
        <v>67</v>
      </c>
      <c r="O202" s="2">
        <v>460498</v>
      </c>
      <c r="P202" s="2">
        <v>133379</v>
      </c>
      <c r="Q202" s="2">
        <f t="shared" si="7"/>
        <v>7868986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5">
        <f t="shared" si="6"/>
        <v>43009</v>
      </c>
      <c r="B203">
        <v>2017</v>
      </c>
      <c r="C203">
        <v>10</v>
      </c>
      <c r="D203" s="2">
        <v>761101</v>
      </c>
      <c r="E203" s="2"/>
      <c r="F203" s="2">
        <v>4215241</v>
      </c>
      <c r="G203" s="2">
        <v>1008732</v>
      </c>
      <c r="H203" s="2">
        <v>858052</v>
      </c>
      <c r="I203" s="2">
        <v>5792</v>
      </c>
      <c r="J203" s="2">
        <v>27943</v>
      </c>
      <c r="K203" s="2">
        <v>31934</v>
      </c>
      <c r="L203" s="2">
        <v>2722</v>
      </c>
      <c r="M203" s="2">
        <v>-238</v>
      </c>
      <c r="N203" s="2">
        <v>66</v>
      </c>
      <c r="O203" s="2">
        <v>783340</v>
      </c>
      <c r="P203" s="2">
        <v>139397</v>
      </c>
      <c r="Q203" s="2">
        <f t="shared" si="7"/>
        <v>7834082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5">
        <f t="shared" si="6"/>
        <v>43040</v>
      </c>
      <c r="B204">
        <v>2017</v>
      </c>
      <c r="C204">
        <v>11</v>
      </c>
      <c r="D204" s="2">
        <v>814013</v>
      </c>
      <c r="E204" s="2"/>
      <c r="F204" s="2">
        <v>4986503</v>
      </c>
      <c r="G204" s="2">
        <v>795636</v>
      </c>
      <c r="H204" s="2">
        <v>841597</v>
      </c>
      <c r="I204" s="2">
        <v>4499</v>
      </c>
      <c r="J204" s="2">
        <v>27239</v>
      </c>
      <c r="K204" s="2">
        <v>28714</v>
      </c>
      <c r="L204" s="2">
        <v>1453</v>
      </c>
      <c r="M204" s="2">
        <v>-508</v>
      </c>
      <c r="N204" s="2">
        <v>24</v>
      </c>
      <c r="O204" s="2">
        <v>718635</v>
      </c>
      <c r="P204" s="2">
        <v>139165</v>
      </c>
      <c r="Q204" s="2">
        <f t="shared" si="7"/>
        <v>8356970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5">
        <f t="shared" si="6"/>
        <v>43070</v>
      </c>
      <c r="B205">
        <v>2017</v>
      </c>
      <c r="C205">
        <v>12</v>
      </c>
      <c r="D205" s="2">
        <v>851910</v>
      </c>
      <c r="E205" s="2"/>
      <c r="F205" s="2">
        <v>6619160</v>
      </c>
      <c r="G205" s="2">
        <v>985365</v>
      </c>
      <c r="H205" s="2">
        <v>867003</v>
      </c>
      <c r="I205" s="2">
        <v>5209</v>
      </c>
      <c r="J205" s="2">
        <v>30351</v>
      </c>
      <c r="K205" s="2">
        <v>33732</v>
      </c>
      <c r="L205" s="2">
        <v>1481</v>
      </c>
      <c r="M205" s="2">
        <v>-118</v>
      </c>
      <c r="N205" s="2">
        <v>13</v>
      </c>
      <c r="O205" s="2">
        <v>585647</v>
      </c>
      <c r="P205" s="2">
        <v>155767</v>
      </c>
      <c r="Q205" s="2">
        <f t="shared" si="7"/>
        <v>10135520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5">
        <f t="shared" si="6"/>
        <v>43101</v>
      </c>
      <c r="B206">
        <v>2018</v>
      </c>
      <c r="C206">
        <v>1</v>
      </c>
      <c r="D206" s="2">
        <v>657769</v>
      </c>
      <c r="E206" s="2"/>
      <c r="F206" s="2">
        <v>8095503</v>
      </c>
      <c r="G206" s="2">
        <v>866980</v>
      </c>
      <c r="H206" s="2">
        <v>862328</v>
      </c>
      <c r="I206" s="2">
        <v>5025</v>
      </c>
      <c r="J206" s="2">
        <v>30536</v>
      </c>
      <c r="K206" s="2">
        <v>35858</v>
      </c>
      <c r="L206" s="2">
        <v>882</v>
      </c>
      <c r="M206" s="2">
        <v>5584</v>
      </c>
      <c r="N206" s="2">
        <v>2</v>
      </c>
      <c r="O206" s="2">
        <v>706928</v>
      </c>
      <c r="P206" s="2">
        <v>142517</v>
      </c>
      <c r="Q206" s="2">
        <f t="shared" si="7"/>
        <v>11409912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5">
        <f t="shared" si="6"/>
        <v>43132</v>
      </c>
      <c r="B207">
        <v>2018</v>
      </c>
      <c r="C207">
        <v>2</v>
      </c>
      <c r="D207" s="2">
        <v>63944</v>
      </c>
      <c r="E207" s="2"/>
      <c r="F207" s="2">
        <v>8302769</v>
      </c>
      <c r="G207" s="2">
        <v>527533</v>
      </c>
      <c r="H207" s="2">
        <v>787939</v>
      </c>
      <c r="I207" s="2">
        <v>4657</v>
      </c>
      <c r="J207" s="2">
        <v>27592</v>
      </c>
      <c r="K207" s="2">
        <v>29735</v>
      </c>
      <c r="L207" s="2">
        <v>930</v>
      </c>
      <c r="M207" s="2">
        <v>13185</v>
      </c>
      <c r="N207" s="2">
        <v>4</v>
      </c>
      <c r="O207" s="2">
        <v>821334</v>
      </c>
      <c r="P207" s="2">
        <v>128670</v>
      </c>
      <c r="Q207" s="2">
        <f t="shared" si="7"/>
        <v>10708292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5">
        <f t="shared" si="6"/>
        <v>43160</v>
      </c>
      <c r="B208">
        <v>2018</v>
      </c>
      <c r="C208">
        <v>3</v>
      </c>
      <c r="D208" s="2">
        <v>1830</v>
      </c>
      <c r="E208" s="2"/>
      <c r="F208" s="2">
        <v>7599103</v>
      </c>
      <c r="G208" s="2">
        <v>764273</v>
      </c>
      <c r="H208" s="2">
        <v>866437</v>
      </c>
      <c r="I208" s="2">
        <v>5218</v>
      </c>
      <c r="J208" s="2">
        <v>29278</v>
      </c>
      <c r="K208" s="2">
        <v>35743</v>
      </c>
      <c r="L208" s="2">
        <v>945</v>
      </c>
      <c r="M208" s="2">
        <v>6613</v>
      </c>
      <c r="N208" s="2">
        <v>27</v>
      </c>
      <c r="O208" s="2">
        <v>746260</v>
      </c>
      <c r="P208" s="2">
        <v>138671</v>
      </c>
      <c r="Q208" s="2">
        <f t="shared" si="7"/>
        <v>10194398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5">
        <f t="shared" si="6"/>
        <v>43191</v>
      </c>
      <c r="B209">
        <v>2018</v>
      </c>
      <c r="C209">
        <v>4</v>
      </c>
      <c r="D209" s="2">
        <v>2877</v>
      </c>
      <c r="E209" s="2"/>
      <c r="F209" s="2">
        <v>7792856</v>
      </c>
      <c r="G209" s="2">
        <v>579019</v>
      </c>
      <c r="H209" s="2">
        <v>822479</v>
      </c>
      <c r="I209" s="2">
        <v>4484</v>
      </c>
      <c r="J209" s="2">
        <v>27430</v>
      </c>
      <c r="K209" s="2">
        <v>34075</v>
      </c>
      <c r="L209" s="2">
        <v>899</v>
      </c>
      <c r="M209" s="2">
        <v>-612</v>
      </c>
      <c r="N209" s="2">
        <v>78</v>
      </c>
      <c r="O209" s="2">
        <v>735022</v>
      </c>
      <c r="P209" s="2">
        <v>128412</v>
      </c>
      <c r="Q209" s="2">
        <f t="shared" si="7"/>
        <v>10127019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5">
        <f t="shared" si="6"/>
        <v>43221</v>
      </c>
      <c r="B210">
        <v>2018</v>
      </c>
      <c r="C210">
        <v>5</v>
      </c>
      <c r="D210" s="2">
        <v>710</v>
      </c>
      <c r="E210" s="2"/>
      <c r="F210" s="2">
        <v>9496744</v>
      </c>
      <c r="G210" s="2">
        <v>438041</v>
      </c>
      <c r="H210" s="2">
        <v>602753</v>
      </c>
      <c r="I210" s="2">
        <v>4270</v>
      </c>
      <c r="J210" s="2">
        <v>26158</v>
      </c>
      <c r="K210" s="2">
        <v>34673</v>
      </c>
      <c r="L210" s="2">
        <v>898</v>
      </c>
      <c r="M210" s="2">
        <v>-418</v>
      </c>
      <c r="N210" s="2">
        <v>76</v>
      </c>
      <c r="O210" s="2">
        <v>566900</v>
      </c>
      <c r="P210" s="2">
        <v>134290</v>
      </c>
      <c r="Q210" s="2">
        <f t="shared" si="7"/>
        <v>11305095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">
      <c r="A211" s="5">
        <f t="shared" si="6"/>
        <v>43252</v>
      </c>
      <c r="B211">
        <v>2018</v>
      </c>
      <c r="C211">
        <v>6</v>
      </c>
      <c r="D211" s="2">
        <v>86149</v>
      </c>
      <c r="E211" s="2"/>
      <c r="F211" s="2">
        <v>8654379</v>
      </c>
      <c r="G211" s="2">
        <v>779310</v>
      </c>
      <c r="H211" s="2">
        <v>723960</v>
      </c>
      <c r="I211" s="2">
        <v>5888</v>
      </c>
      <c r="J211" s="2">
        <v>14226</v>
      </c>
      <c r="K211" s="2">
        <v>32770</v>
      </c>
      <c r="L211" s="2">
        <v>1962</v>
      </c>
      <c r="M211" s="2">
        <v>2209</v>
      </c>
      <c r="N211" s="2">
        <v>80</v>
      </c>
      <c r="O211" s="2">
        <v>598754</v>
      </c>
      <c r="P211" s="2">
        <v>124935</v>
      </c>
      <c r="Q211" s="2">
        <f t="shared" si="7"/>
        <v>11024622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212" s="5">
        <f t="shared" si="6"/>
        <v>43282</v>
      </c>
      <c r="B212">
        <v>2018</v>
      </c>
      <c r="C212">
        <v>7</v>
      </c>
      <c r="D212" s="2">
        <v>678939</v>
      </c>
      <c r="E212" s="2"/>
      <c r="F212" s="2">
        <v>6838772</v>
      </c>
      <c r="G212" s="2">
        <v>1651415</v>
      </c>
      <c r="H212" s="2">
        <v>848521</v>
      </c>
      <c r="I212" s="2">
        <v>5615</v>
      </c>
      <c r="J212" s="2">
        <v>12353</v>
      </c>
      <c r="K212" s="2">
        <v>36380</v>
      </c>
      <c r="L212" s="2">
        <v>4644</v>
      </c>
      <c r="M212" s="2">
        <v>1768</v>
      </c>
      <c r="N212" s="2">
        <v>69</v>
      </c>
      <c r="O212" s="2">
        <v>494914</v>
      </c>
      <c r="P212" s="2">
        <v>128442</v>
      </c>
      <c r="Q212" s="2">
        <f t="shared" si="7"/>
        <v>10701832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">
      <c r="A213" s="5">
        <f t="shared" si="6"/>
        <v>43313</v>
      </c>
      <c r="B213">
        <v>2018</v>
      </c>
      <c r="C213">
        <v>8</v>
      </c>
      <c r="D213" s="2">
        <v>825816</v>
      </c>
      <c r="E213" s="2"/>
      <c r="F213" s="2">
        <v>5422911</v>
      </c>
      <c r="G213" s="2">
        <v>1645639</v>
      </c>
      <c r="H213" s="2">
        <v>849255</v>
      </c>
      <c r="I213" s="2">
        <v>4344</v>
      </c>
      <c r="J213" s="2">
        <v>11366</v>
      </c>
      <c r="K213" s="2">
        <v>47941</v>
      </c>
      <c r="L213" s="2">
        <v>2541</v>
      </c>
      <c r="M213" s="2">
        <v>2516</v>
      </c>
      <c r="N213" s="2">
        <v>46</v>
      </c>
      <c r="O213" s="2">
        <v>552951</v>
      </c>
      <c r="P213" s="2">
        <v>131857</v>
      </c>
      <c r="Q213" s="2">
        <f t="shared" si="7"/>
        <v>9497183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5">
        <f t="shared" si="6"/>
        <v>43344</v>
      </c>
      <c r="B214">
        <v>2018</v>
      </c>
      <c r="C214">
        <v>9</v>
      </c>
      <c r="D214" s="2">
        <v>780416</v>
      </c>
      <c r="E214" s="2"/>
      <c r="F214" s="2">
        <v>4082270</v>
      </c>
      <c r="G214" s="2">
        <v>1416895</v>
      </c>
      <c r="H214" s="2">
        <v>829277</v>
      </c>
      <c r="I214" s="2">
        <v>5875</v>
      </c>
      <c r="J214" s="2">
        <v>12495</v>
      </c>
      <c r="K214" s="2">
        <v>57670</v>
      </c>
      <c r="L214" s="2">
        <v>1417</v>
      </c>
      <c r="M214" s="2">
        <v>-285</v>
      </c>
      <c r="N214" s="2">
        <v>44</v>
      </c>
      <c r="O214" s="2">
        <v>470233</v>
      </c>
      <c r="P214" s="2">
        <v>125693</v>
      </c>
      <c r="Q214" s="2">
        <f t="shared" si="7"/>
        <v>7782000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">
      <c r="A215" s="5">
        <f t="shared" si="6"/>
        <v>43374</v>
      </c>
      <c r="B215">
        <v>2018</v>
      </c>
      <c r="C215">
        <v>10</v>
      </c>
      <c r="D215" s="2">
        <v>803019</v>
      </c>
      <c r="E215" s="2"/>
      <c r="F215" s="2">
        <v>4342614</v>
      </c>
      <c r="G215" s="2">
        <v>755361</v>
      </c>
      <c r="H215" s="2">
        <v>862462</v>
      </c>
      <c r="I215" s="2">
        <v>5895</v>
      </c>
      <c r="J215" s="2">
        <v>12997</v>
      </c>
      <c r="K215" s="2">
        <v>32571</v>
      </c>
      <c r="L215" s="2">
        <v>5855</v>
      </c>
      <c r="M215" s="2">
        <v>-41</v>
      </c>
      <c r="N215" s="2">
        <v>33</v>
      </c>
      <c r="O215" s="2">
        <v>481258</v>
      </c>
      <c r="P215" s="2">
        <v>127170</v>
      </c>
      <c r="Q215" s="2">
        <f t="shared" si="7"/>
        <v>7429194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2">
      <c r="A216" s="5">
        <f t="shared" si="6"/>
        <v>43405</v>
      </c>
      <c r="B216">
        <v>2018</v>
      </c>
      <c r="C216">
        <v>11</v>
      </c>
      <c r="D216" s="2">
        <v>736235</v>
      </c>
      <c r="E216" s="2"/>
      <c r="F216" s="2">
        <v>5488817</v>
      </c>
      <c r="G216" s="2">
        <v>386165</v>
      </c>
      <c r="H216" s="2">
        <v>840361</v>
      </c>
      <c r="I216" s="2">
        <v>3842</v>
      </c>
      <c r="J216" s="2">
        <v>11197</v>
      </c>
      <c r="K216" s="2">
        <v>27231</v>
      </c>
      <c r="L216" s="2">
        <v>1841</v>
      </c>
      <c r="M216" s="2">
        <v>-1141</v>
      </c>
      <c r="N216" s="2">
        <v>2503</v>
      </c>
      <c r="O216" s="2">
        <v>601263</v>
      </c>
      <c r="P216" s="2">
        <v>128882</v>
      </c>
      <c r="Q216" s="2">
        <f t="shared" si="7"/>
        <v>8227196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2">
      <c r="A217" s="5">
        <f t="shared" si="6"/>
        <v>43435</v>
      </c>
      <c r="B217">
        <v>2018</v>
      </c>
      <c r="C217">
        <v>12</v>
      </c>
      <c r="D217" s="2">
        <v>745160</v>
      </c>
      <c r="E217" s="2"/>
      <c r="F217" s="2">
        <v>5459331</v>
      </c>
      <c r="G217" s="2">
        <v>612453</v>
      </c>
      <c r="H217" s="2">
        <v>812669</v>
      </c>
      <c r="I217" s="2">
        <v>5229</v>
      </c>
      <c r="J217" s="2">
        <v>12615</v>
      </c>
      <c r="K217" s="2">
        <v>26193</v>
      </c>
      <c r="L217" s="2">
        <v>1835</v>
      </c>
      <c r="M217" s="2">
        <v>-1141</v>
      </c>
      <c r="N217" s="2">
        <v>1893</v>
      </c>
      <c r="O217" s="2">
        <v>579957</v>
      </c>
      <c r="P217" s="2">
        <v>129874</v>
      </c>
      <c r="Q217" s="2">
        <f t="shared" si="7"/>
        <v>8386068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2">
      <c r="A218" s="5">
        <f t="shared" si="6"/>
        <v>43466</v>
      </c>
      <c r="B218">
        <v>2019</v>
      </c>
      <c r="C218">
        <v>1</v>
      </c>
      <c r="D218" s="2">
        <v>683348</v>
      </c>
      <c r="E218" s="2"/>
      <c r="F218" s="2">
        <v>5896381</v>
      </c>
      <c r="G218" s="2">
        <v>1198989</v>
      </c>
      <c r="H218" s="2">
        <v>849557</v>
      </c>
      <c r="I218" s="2">
        <v>6455</v>
      </c>
      <c r="J218" s="2">
        <v>12356</v>
      </c>
      <c r="K218" s="2">
        <v>25122</v>
      </c>
      <c r="L218" s="2">
        <v>1641</v>
      </c>
      <c r="M218" s="2">
        <v>1130</v>
      </c>
      <c r="N218" s="2">
        <v>2212</v>
      </c>
      <c r="O218" s="2">
        <v>659595</v>
      </c>
      <c r="P218" s="2">
        <v>135454</v>
      </c>
      <c r="Q218" s="2">
        <f t="shared" si="7"/>
        <v>9472240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2">
      <c r="A219" s="5">
        <f t="shared" si="6"/>
        <v>43497</v>
      </c>
      <c r="B219">
        <v>2019</v>
      </c>
      <c r="C219">
        <v>2</v>
      </c>
      <c r="D219" s="2">
        <v>703253</v>
      </c>
      <c r="E219" s="2"/>
      <c r="F219" s="2">
        <v>5295580</v>
      </c>
      <c r="G219" s="2">
        <v>636139</v>
      </c>
      <c r="H219" s="2">
        <v>779746</v>
      </c>
      <c r="I219" s="2">
        <v>4717</v>
      </c>
      <c r="J219" s="2">
        <v>9742</v>
      </c>
      <c r="K219" s="2">
        <v>23659</v>
      </c>
      <c r="L219" s="2">
        <v>1019</v>
      </c>
      <c r="M219" s="2">
        <v>831</v>
      </c>
      <c r="N219" s="2">
        <v>2331</v>
      </c>
      <c r="O219" s="2">
        <v>573755</v>
      </c>
      <c r="P219" s="2">
        <v>119379</v>
      </c>
      <c r="Q219" s="2">
        <f t="shared" si="7"/>
        <v>8150151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2">
      <c r="A220" s="5">
        <f t="shared" si="6"/>
        <v>43525</v>
      </c>
      <c r="B220">
        <v>2019</v>
      </c>
      <c r="C220">
        <v>3</v>
      </c>
      <c r="D220" s="2">
        <v>645031</v>
      </c>
      <c r="E220" s="2"/>
      <c r="F220" s="2">
        <v>5292879</v>
      </c>
      <c r="G220" s="2">
        <v>804384</v>
      </c>
      <c r="H220" s="2">
        <v>861349</v>
      </c>
      <c r="I220" s="2">
        <v>6620</v>
      </c>
      <c r="J220" s="2">
        <v>12404</v>
      </c>
      <c r="K220" s="2">
        <v>0</v>
      </c>
      <c r="L220" s="2">
        <v>1599</v>
      </c>
      <c r="M220" s="2">
        <v>-14</v>
      </c>
      <c r="N220" s="2">
        <v>3527</v>
      </c>
      <c r="O220" s="2">
        <v>647121</v>
      </c>
      <c r="P220" s="2">
        <v>126104</v>
      </c>
      <c r="Q220" s="2">
        <f t="shared" si="7"/>
        <v>8401004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2">
      <c r="A221" s="5">
        <f t="shared" si="6"/>
        <v>43556</v>
      </c>
      <c r="B221">
        <v>2019</v>
      </c>
      <c r="C221">
        <v>4</v>
      </c>
      <c r="D221" s="2">
        <v>222043</v>
      </c>
      <c r="E221" s="2"/>
      <c r="F221" s="2">
        <v>5700023</v>
      </c>
      <c r="G221" s="2">
        <v>724961</v>
      </c>
      <c r="H221" s="2">
        <v>816440</v>
      </c>
      <c r="I221" s="2">
        <v>6031</v>
      </c>
      <c r="J221" s="2">
        <v>11369</v>
      </c>
      <c r="K221" s="2">
        <v>17233</v>
      </c>
      <c r="L221" s="2">
        <v>889</v>
      </c>
      <c r="M221" s="2">
        <v>-444</v>
      </c>
      <c r="N221" s="2">
        <v>4074</v>
      </c>
      <c r="O221" s="2">
        <v>869109</v>
      </c>
      <c r="P221" s="2">
        <v>112264</v>
      </c>
      <c r="Q221" s="2">
        <f t="shared" si="7"/>
        <v>8483992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2">
      <c r="A222" s="5">
        <f t="shared" si="6"/>
        <v>43586</v>
      </c>
      <c r="B222">
        <v>2019</v>
      </c>
      <c r="C222">
        <v>5</v>
      </c>
      <c r="D222" s="2">
        <v>1960</v>
      </c>
      <c r="E222" s="2"/>
      <c r="F222" s="2">
        <v>8300409</v>
      </c>
      <c r="G222" s="2">
        <v>362060</v>
      </c>
      <c r="H222" s="2">
        <v>243895</v>
      </c>
      <c r="I222" s="2">
        <v>3762</v>
      </c>
      <c r="J222" s="2">
        <v>9469</v>
      </c>
      <c r="K222" s="2">
        <v>32614</v>
      </c>
      <c r="L222" s="2">
        <v>962</v>
      </c>
      <c r="M222" s="2">
        <v>409</v>
      </c>
      <c r="N222" s="2">
        <v>4291</v>
      </c>
      <c r="O222" s="2">
        <v>651047</v>
      </c>
      <c r="P222" s="2">
        <v>125035</v>
      </c>
      <c r="Q222" s="2">
        <f t="shared" si="7"/>
        <v>9735913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2">
      <c r="A223" s="5">
        <f t="shared" si="6"/>
        <v>43617</v>
      </c>
      <c r="B223">
        <v>2019</v>
      </c>
      <c r="C223">
        <v>6</v>
      </c>
      <c r="D223" s="2">
        <v>123265</v>
      </c>
      <c r="E223" s="2"/>
      <c r="F223" s="2">
        <v>6816983</v>
      </c>
      <c r="G223" s="2">
        <v>914540</v>
      </c>
      <c r="H223" s="2">
        <v>244696</v>
      </c>
      <c r="I223" s="2">
        <v>5551</v>
      </c>
      <c r="J223" s="2">
        <v>10764</v>
      </c>
      <c r="K223" s="2">
        <v>30375</v>
      </c>
      <c r="L223" s="2">
        <v>3703</v>
      </c>
      <c r="M223" s="2">
        <v>247</v>
      </c>
      <c r="N223" s="2">
        <v>4671</v>
      </c>
      <c r="O223" s="2">
        <v>699432</v>
      </c>
      <c r="P223" s="2">
        <v>119926</v>
      </c>
      <c r="Q223" s="2">
        <f t="shared" si="7"/>
        <v>8974153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2">
      <c r="A224" s="5">
        <f t="shared" si="6"/>
        <v>43647</v>
      </c>
      <c r="B224">
        <v>2019</v>
      </c>
      <c r="C224">
        <v>7</v>
      </c>
      <c r="D224" s="2">
        <v>736451</v>
      </c>
      <c r="E224" s="2"/>
      <c r="F224" s="2">
        <v>5391788</v>
      </c>
      <c r="G224" s="2">
        <v>1762249</v>
      </c>
      <c r="H224" s="2">
        <v>838342</v>
      </c>
      <c r="I224" s="2">
        <v>5335</v>
      </c>
      <c r="J224" s="2">
        <v>10811</v>
      </c>
      <c r="K224" s="2">
        <v>34171</v>
      </c>
      <c r="L224" s="2">
        <v>1736</v>
      </c>
      <c r="M224" s="2">
        <v>-216</v>
      </c>
      <c r="N224" s="2">
        <v>4755</v>
      </c>
      <c r="O224" s="2">
        <v>559653</v>
      </c>
      <c r="P224" s="2">
        <v>124382</v>
      </c>
      <c r="Q224" s="2">
        <f t="shared" si="7"/>
        <v>9469457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2">
      <c r="A225" s="5">
        <f t="shared" si="6"/>
        <v>43678</v>
      </c>
      <c r="B225">
        <v>2019</v>
      </c>
      <c r="C225">
        <v>8</v>
      </c>
      <c r="D225" s="2">
        <v>842083</v>
      </c>
      <c r="E225" s="2"/>
      <c r="F225" s="2">
        <v>5312017</v>
      </c>
      <c r="G225" s="2">
        <v>1864247</v>
      </c>
      <c r="H225" s="2">
        <v>848354</v>
      </c>
      <c r="I225" s="2">
        <v>5123</v>
      </c>
      <c r="J225" s="2">
        <v>10650</v>
      </c>
      <c r="K225" s="2">
        <v>36373</v>
      </c>
      <c r="L225" s="2">
        <v>1372</v>
      </c>
      <c r="M225" s="2">
        <v>1922</v>
      </c>
      <c r="N225" s="2">
        <v>4545</v>
      </c>
      <c r="O225" s="2">
        <v>476827</v>
      </c>
      <c r="P225" s="2">
        <v>127812</v>
      </c>
      <c r="Q225" s="2">
        <f t="shared" si="7"/>
        <v>9531325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2">
      <c r="A226" s="5">
        <f t="shared" si="6"/>
        <v>43709</v>
      </c>
      <c r="B226">
        <v>2019</v>
      </c>
      <c r="C226">
        <v>9</v>
      </c>
      <c r="D226" s="2">
        <v>760583</v>
      </c>
      <c r="E226" s="2"/>
      <c r="F226" s="2">
        <v>3640788</v>
      </c>
      <c r="G226" s="2">
        <v>1586311</v>
      </c>
      <c r="H226" s="2">
        <v>822885</v>
      </c>
      <c r="I226" s="2">
        <v>5405</v>
      </c>
      <c r="J226" s="2">
        <v>10499</v>
      </c>
      <c r="K226" s="2">
        <v>34413</v>
      </c>
      <c r="L226" s="2">
        <v>1470</v>
      </c>
      <c r="M226" s="2">
        <v>1798</v>
      </c>
      <c r="N226" s="2">
        <v>3887</v>
      </c>
      <c r="O226" s="2">
        <v>611557</v>
      </c>
      <c r="P226" s="2">
        <v>115602</v>
      </c>
      <c r="Q226" s="2">
        <f t="shared" si="7"/>
        <v>7595198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2">
      <c r="A227" s="5">
        <f t="shared" si="6"/>
        <v>43739</v>
      </c>
      <c r="B227">
        <v>2019</v>
      </c>
      <c r="C227">
        <v>10</v>
      </c>
      <c r="D227" s="2">
        <v>794408</v>
      </c>
      <c r="E227" s="2"/>
      <c r="F227" s="2">
        <v>4009991</v>
      </c>
      <c r="G227" s="2">
        <v>1257275</v>
      </c>
      <c r="H227" s="2">
        <v>861659</v>
      </c>
      <c r="I227" s="2">
        <v>6606</v>
      </c>
      <c r="J227" s="2">
        <v>11877</v>
      </c>
      <c r="K227" s="2">
        <v>30040</v>
      </c>
      <c r="L227" s="2">
        <v>2341</v>
      </c>
      <c r="M227" s="2">
        <v>-414</v>
      </c>
      <c r="N227" s="2">
        <v>3487</v>
      </c>
      <c r="O227" s="2">
        <v>719259</v>
      </c>
      <c r="P227" s="2">
        <v>117740</v>
      </c>
      <c r="Q227" s="2">
        <f t="shared" si="7"/>
        <v>7814269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2">
      <c r="A228" s="5">
        <f t="shared" si="6"/>
        <v>43770</v>
      </c>
      <c r="B228">
        <v>2019</v>
      </c>
      <c r="C228">
        <v>11</v>
      </c>
      <c r="D228" s="2">
        <v>793184</v>
      </c>
      <c r="E228" s="2"/>
      <c r="F228" s="2">
        <v>5321878</v>
      </c>
      <c r="G228" s="2">
        <v>1097162</v>
      </c>
      <c r="H228" s="2">
        <v>839295</v>
      </c>
      <c r="I228" s="2">
        <v>4132</v>
      </c>
      <c r="J228" s="2">
        <v>9739</v>
      </c>
      <c r="K228" s="2">
        <v>27417</v>
      </c>
      <c r="L228" s="2">
        <v>1469</v>
      </c>
      <c r="M228" s="2">
        <v>1518</v>
      </c>
      <c r="N228" s="2">
        <v>2480</v>
      </c>
      <c r="O228" s="2">
        <v>615816</v>
      </c>
      <c r="P228" s="2">
        <v>119660</v>
      </c>
      <c r="Q228" s="2">
        <f t="shared" si="7"/>
        <v>8833750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2">
      <c r="A229" s="5">
        <f t="shared" si="6"/>
        <v>43800</v>
      </c>
      <c r="B229">
        <v>2019</v>
      </c>
      <c r="C229">
        <v>12</v>
      </c>
      <c r="D229" s="2">
        <v>864492</v>
      </c>
      <c r="E229" s="2"/>
      <c r="F229" s="2">
        <v>5202442</v>
      </c>
      <c r="G229" s="2">
        <v>1507933</v>
      </c>
      <c r="H229" s="2">
        <v>860281</v>
      </c>
      <c r="I229" s="2">
        <v>6764</v>
      </c>
      <c r="J229" s="2">
        <v>12564</v>
      </c>
      <c r="K229" s="2">
        <v>30774</v>
      </c>
      <c r="L229" s="2">
        <v>1465</v>
      </c>
      <c r="M229" s="2">
        <v>1771</v>
      </c>
      <c r="N229" s="2">
        <v>1839</v>
      </c>
      <c r="O229" s="2">
        <v>640575</v>
      </c>
      <c r="P229" s="2">
        <v>126150</v>
      </c>
      <c r="Q229" s="2">
        <f t="shared" si="7"/>
        <v>9257050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7" spans="1:28" x14ac:dyDescent="0.2">
      <c r="B247">
        <v>2001</v>
      </c>
      <c r="C247">
        <v>8760</v>
      </c>
      <c r="D247" s="2">
        <f>SUMIF($B$2:$B$241,$B247,D$2:D$241)/$C247</f>
        <v>1036.7988584474886</v>
      </c>
      <c r="E247" s="2">
        <f t="shared" ref="E247:Q262" si="8">SUMIF($B$2:$B$241,$B247,E$2:E$241)/$C247</f>
        <v>0</v>
      </c>
      <c r="F247" s="2">
        <f t="shared" si="8"/>
        <v>6248.1616438356168</v>
      </c>
      <c r="G247" s="2">
        <f t="shared" si="8"/>
        <v>1070.119292237443</v>
      </c>
      <c r="H247" s="2">
        <f t="shared" si="8"/>
        <v>941.82979452054792</v>
      </c>
      <c r="I247" s="2">
        <f t="shared" si="8"/>
        <v>7.5400684931506845</v>
      </c>
      <c r="J247" s="2">
        <f t="shared" si="8"/>
        <v>17.835273972602739</v>
      </c>
      <c r="K247" s="2">
        <f t="shared" si="8"/>
        <v>0</v>
      </c>
      <c r="L247" s="2">
        <f t="shared" si="8"/>
        <v>36.570662100456623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121.58618721461187</v>
      </c>
      <c r="Q247" s="2">
        <f>SUMIF($B$2:$B$241,$B247,Q$2:Q$241)/$C247</f>
        <v>9480.4417808219187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2">
      <c r="B248">
        <v>2002</v>
      </c>
      <c r="C248">
        <v>8760</v>
      </c>
      <c r="D248" s="2">
        <f t="shared" ref="D248:Q263" si="9">SUMIF($B$2:$B$241,$B248,D$2:D$241)/$C248</f>
        <v>988.67625570776261</v>
      </c>
      <c r="E248" s="2">
        <f t="shared" si="8"/>
        <v>0</v>
      </c>
      <c r="F248" s="2">
        <f t="shared" si="8"/>
        <v>8923.1352739726026</v>
      </c>
      <c r="G248" s="2">
        <f t="shared" si="8"/>
        <v>538.73413242009133</v>
      </c>
      <c r="H248" s="2">
        <f t="shared" si="8"/>
        <v>1032.9309360730595</v>
      </c>
      <c r="I248" s="2">
        <f t="shared" si="8"/>
        <v>7.330821917808219</v>
      </c>
      <c r="J248" s="2">
        <f t="shared" si="8"/>
        <v>20.712442922374429</v>
      </c>
      <c r="K248" s="2">
        <f t="shared" si="8"/>
        <v>35.689269406392697</v>
      </c>
      <c r="L248" s="2">
        <f t="shared" si="8"/>
        <v>8.367808219178082</v>
      </c>
      <c r="M248" s="2">
        <f t="shared" si="8"/>
        <v>-0.51735159817351595</v>
      </c>
      <c r="N248" s="2">
        <f t="shared" si="8"/>
        <v>0</v>
      </c>
      <c r="O248" s="2">
        <f t="shared" si="8"/>
        <v>47.554908675799084</v>
      </c>
      <c r="P248" s="2">
        <f t="shared" si="8"/>
        <v>128.5552511415525</v>
      </c>
      <c r="Q248" s="2">
        <f t="shared" si="8"/>
        <v>11731.169748858447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2">
      <c r="B249">
        <v>2003</v>
      </c>
      <c r="C249">
        <v>8760</v>
      </c>
      <c r="D249" s="2">
        <f t="shared" si="9"/>
        <v>1265.9586757990867</v>
      </c>
      <c r="E249" s="2">
        <f t="shared" si="8"/>
        <v>0</v>
      </c>
      <c r="F249" s="2">
        <f t="shared" si="8"/>
        <v>8191.4136986301373</v>
      </c>
      <c r="G249" s="2">
        <f t="shared" si="8"/>
        <v>808.51655251141551</v>
      </c>
      <c r="H249" s="2">
        <f t="shared" si="8"/>
        <v>869.25890410958903</v>
      </c>
      <c r="I249" s="2">
        <f t="shared" si="8"/>
        <v>6.3933789954337898</v>
      </c>
      <c r="J249" s="2">
        <f t="shared" si="8"/>
        <v>20.764840182648403</v>
      </c>
      <c r="K249" s="2">
        <f t="shared" si="8"/>
        <v>34.610502283105021</v>
      </c>
      <c r="L249" s="2">
        <f t="shared" si="8"/>
        <v>7.6014840182648404</v>
      </c>
      <c r="M249" s="2">
        <f t="shared" si="8"/>
        <v>-0.3759132420091324</v>
      </c>
      <c r="N249" s="2">
        <f t="shared" si="8"/>
        <v>0</v>
      </c>
      <c r="O249" s="2">
        <f t="shared" si="8"/>
        <v>68.912557077625564</v>
      </c>
      <c r="P249" s="2">
        <f t="shared" si="8"/>
        <v>153.28002283105022</v>
      </c>
      <c r="Q249" s="2">
        <f t="shared" si="8"/>
        <v>11426.334703196348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2">
      <c r="B250">
        <v>2004</v>
      </c>
      <c r="C250">
        <v>8784</v>
      </c>
      <c r="D250" s="2">
        <f t="shared" si="9"/>
        <v>1185.033014571949</v>
      </c>
      <c r="E250" s="2">
        <f t="shared" si="8"/>
        <v>0</v>
      </c>
      <c r="F250" s="2">
        <f t="shared" si="8"/>
        <v>8148.4174635701274</v>
      </c>
      <c r="G250" s="2">
        <f t="shared" si="8"/>
        <v>964.11657559198545</v>
      </c>
      <c r="H250" s="2">
        <f t="shared" si="8"/>
        <v>1022.4935109289618</v>
      </c>
      <c r="I250" s="2">
        <f t="shared" si="8"/>
        <v>7.6120218579234971</v>
      </c>
      <c r="J250" s="2">
        <f t="shared" si="8"/>
        <v>21.111680327868854</v>
      </c>
      <c r="K250" s="2">
        <f t="shared" si="8"/>
        <v>31.339480874316941</v>
      </c>
      <c r="L250" s="2">
        <f t="shared" si="8"/>
        <v>9.7774362477231325</v>
      </c>
      <c r="M250" s="2">
        <f t="shared" si="8"/>
        <v>-1.1177140255009108</v>
      </c>
      <c r="N250" s="2">
        <f t="shared" si="8"/>
        <v>0</v>
      </c>
      <c r="O250" s="2">
        <f t="shared" si="8"/>
        <v>83.854622040072854</v>
      </c>
      <c r="P250" s="2">
        <f t="shared" si="8"/>
        <v>158.1742941712204</v>
      </c>
      <c r="Q250" s="2">
        <f t="shared" si="8"/>
        <v>11630.812386156649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2">
      <c r="B251">
        <v>2005</v>
      </c>
      <c r="C251">
        <v>8760</v>
      </c>
      <c r="D251" s="2">
        <f t="shared" si="9"/>
        <v>1197.9916666666666</v>
      </c>
      <c r="E251" s="2">
        <f t="shared" si="8"/>
        <v>0</v>
      </c>
      <c r="F251" s="2">
        <f t="shared" si="8"/>
        <v>8227.6997716894984</v>
      </c>
      <c r="G251" s="2">
        <f t="shared" si="8"/>
        <v>979.28618721461191</v>
      </c>
      <c r="H251" s="2">
        <f t="shared" si="8"/>
        <v>940.89874429223744</v>
      </c>
      <c r="I251" s="2">
        <f t="shared" si="8"/>
        <v>7.399771689497717</v>
      </c>
      <c r="J251" s="2">
        <f t="shared" si="8"/>
        <v>21.734018264840184</v>
      </c>
      <c r="K251" s="2">
        <f t="shared" si="8"/>
        <v>36.726369863013701</v>
      </c>
      <c r="L251" s="2">
        <f t="shared" si="8"/>
        <v>7.6820776255707761</v>
      </c>
      <c r="M251" s="2">
        <f t="shared" si="8"/>
        <v>0.96723744292237446</v>
      </c>
      <c r="N251" s="2">
        <f t="shared" si="8"/>
        <v>0</v>
      </c>
      <c r="O251" s="2">
        <f t="shared" si="8"/>
        <v>56.902968036529678</v>
      </c>
      <c r="P251" s="2">
        <f t="shared" si="8"/>
        <v>162.6486301369863</v>
      </c>
      <c r="Q251" s="2">
        <f t="shared" si="8"/>
        <v>11639.937442922374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2">
      <c r="B252">
        <v>2006</v>
      </c>
      <c r="C252">
        <v>8760</v>
      </c>
      <c r="D252" s="2">
        <f t="shared" si="9"/>
        <v>727.49109589041097</v>
      </c>
      <c r="E252" s="2">
        <f t="shared" si="8"/>
        <v>0</v>
      </c>
      <c r="F252" s="2">
        <f t="shared" si="8"/>
        <v>9361.6014840182652</v>
      </c>
      <c r="G252" s="2">
        <f t="shared" si="8"/>
        <v>855.64041095890411</v>
      </c>
      <c r="H252" s="2">
        <f t="shared" si="8"/>
        <v>1064.8718036529681</v>
      </c>
      <c r="I252" s="2">
        <f t="shared" si="8"/>
        <v>7.0987442922374431</v>
      </c>
      <c r="J252" s="2">
        <f t="shared" si="8"/>
        <v>21.006164383561643</v>
      </c>
      <c r="K252" s="2">
        <f t="shared" si="8"/>
        <v>39.800228310502284</v>
      </c>
      <c r="L252" s="2">
        <f t="shared" si="8"/>
        <v>4.3641552511415522</v>
      </c>
      <c r="M252" s="2">
        <f t="shared" si="8"/>
        <v>5.3765981735159816</v>
      </c>
      <c r="N252" s="2">
        <f t="shared" si="8"/>
        <v>0</v>
      </c>
      <c r="O252" s="2">
        <f t="shared" si="8"/>
        <v>118.4533105022831</v>
      </c>
      <c r="P252" s="2">
        <f t="shared" si="8"/>
        <v>146.25445205479451</v>
      </c>
      <c r="Q252" s="2">
        <f t="shared" si="8"/>
        <v>12351.958447488585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2">
      <c r="B253">
        <v>2007</v>
      </c>
      <c r="C253">
        <v>8760</v>
      </c>
      <c r="D253" s="2">
        <f t="shared" si="9"/>
        <v>976.80547945205478</v>
      </c>
      <c r="E253" s="2">
        <f t="shared" si="8"/>
        <v>0</v>
      </c>
      <c r="F253" s="2">
        <f t="shared" si="8"/>
        <v>8998.7666666666664</v>
      </c>
      <c r="G253" s="2">
        <f t="shared" si="8"/>
        <v>831.89429223744287</v>
      </c>
      <c r="H253" s="2">
        <f t="shared" si="8"/>
        <v>925.634703196347</v>
      </c>
      <c r="I253" s="2">
        <f t="shared" si="8"/>
        <v>7.119977168949772</v>
      </c>
      <c r="J253" s="2">
        <f t="shared" si="8"/>
        <v>20.131392694063926</v>
      </c>
      <c r="K253" s="2">
        <f t="shared" si="8"/>
        <v>38.102054794520548</v>
      </c>
      <c r="L253" s="2">
        <f t="shared" si="8"/>
        <v>4.228424657534247</v>
      </c>
      <c r="M253" s="2">
        <f t="shared" si="8"/>
        <v>5.0812785388127857</v>
      </c>
      <c r="N253" s="2">
        <f t="shared" si="8"/>
        <v>0</v>
      </c>
      <c r="O253" s="2">
        <f t="shared" si="8"/>
        <v>278.29029680365295</v>
      </c>
      <c r="P253" s="2">
        <f t="shared" si="8"/>
        <v>127.44052511415525</v>
      </c>
      <c r="Q253" s="2">
        <f t="shared" si="8"/>
        <v>12213.495091324201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2">
      <c r="B254">
        <v>2008</v>
      </c>
      <c r="C254">
        <v>8784</v>
      </c>
      <c r="D254" s="2">
        <f t="shared" si="9"/>
        <v>997.45480418943532</v>
      </c>
      <c r="E254" s="2">
        <f t="shared" si="8"/>
        <v>0</v>
      </c>
      <c r="F254" s="2">
        <f t="shared" si="8"/>
        <v>8838.4286202185795</v>
      </c>
      <c r="G254" s="2">
        <f t="shared" si="8"/>
        <v>1116.7298497267759</v>
      </c>
      <c r="H254" s="2">
        <f t="shared" si="8"/>
        <v>1055.2867714025501</v>
      </c>
      <c r="I254" s="2">
        <f t="shared" si="8"/>
        <v>6.4182604735883428</v>
      </c>
      <c r="J254" s="2">
        <f t="shared" si="8"/>
        <v>19.112249544626593</v>
      </c>
      <c r="K254" s="2">
        <f t="shared" si="8"/>
        <v>31.00387067395264</v>
      </c>
      <c r="L254" s="2">
        <f t="shared" si="8"/>
        <v>4.0060336976320583</v>
      </c>
      <c r="M254" s="2">
        <f t="shared" si="8"/>
        <v>5.5456511839708558</v>
      </c>
      <c r="N254" s="2">
        <f t="shared" si="8"/>
        <v>0</v>
      </c>
      <c r="O254" s="2">
        <f t="shared" si="8"/>
        <v>416.3802367941712</v>
      </c>
      <c r="P254" s="2">
        <f t="shared" si="8"/>
        <v>126.71607468123861</v>
      </c>
      <c r="Q254" s="2">
        <f t="shared" si="8"/>
        <v>12617.082422586522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2">
      <c r="B255">
        <v>2009</v>
      </c>
      <c r="C255">
        <v>8760</v>
      </c>
      <c r="D255" s="2">
        <f t="shared" si="9"/>
        <v>853.62705479452052</v>
      </c>
      <c r="E255" s="2">
        <f t="shared" si="8"/>
        <v>0</v>
      </c>
      <c r="F255" s="2">
        <f t="shared" si="8"/>
        <v>8325.651141552511</v>
      </c>
      <c r="G255" s="2">
        <f t="shared" si="8"/>
        <v>1366.5687214611871</v>
      </c>
      <c r="H255" s="2">
        <f t="shared" si="8"/>
        <v>757.3075342465753</v>
      </c>
      <c r="I255" s="2">
        <f t="shared" si="8"/>
        <v>6.7300228310502286</v>
      </c>
      <c r="J255" s="2">
        <f t="shared" si="8"/>
        <v>19.066438356164383</v>
      </c>
      <c r="K255" s="2">
        <f t="shared" si="8"/>
        <v>27.955365296803652</v>
      </c>
      <c r="L255" s="2">
        <f t="shared" si="8"/>
        <v>6.1192922374429219</v>
      </c>
      <c r="M255" s="2">
        <f t="shared" si="8"/>
        <v>5.9797945205479452</v>
      </c>
      <c r="N255" s="2">
        <f t="shared" si="8"/>
        <v>0</v>
      </c>
      <c r="O255" s="2">
        <f t="shared" si="8"/>
        <v>407.8179223744292</v>
      </c>
      <c r="P255" s="2">
        <f t="shared" si="8"/>
        <v>148.99086757990867</v>
      </c>
      <c r="Q255" s="2">
        <f t="shared" si="8"/>
        <v>11925.814155251142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2">
      <c r="B256">
        <v>2010</v>
      </c>
      <c r="C256">
        <v>8760</v>
      </c>
      <c r="D256" s="2">
        <f t="shared" si="9"/>
        <v>973.39406392694059</v>
      </c>
      <c r="E256" s="2">
        <f t="shared" si="8"/>
        <v>0</v>
      </c>
      <c r="F256" s="2">
        <f t="shared" si="8"/>
        <v>7795.4773972602743</v>
      </c>
      <c r="G256" s="2">
        <f t="shared" si="8"/>
        <v>1182.5609589041096</v>
      </c>
      <c r="H256" s="2">
        <f t="shared" si="8"/>
        <v>1054.9238584474886</v>
      </c>
      <c r="I256" s="2">
        <f t="shared" si="8"/>
        <v>7.1070776255707759</v>
      </c>
      <c r="J256" s="2">
        <f t="shared" si="8"/>
        <v>22.416666666666668</v>
      </c>
      <c r="K256" s="2">
        <f t="shared" si="8"/>
        <v>33.335388127853882</v>
      </c>
      <c r="L256" s="2">
        <f t="shared" si="8"/>
        <v>3.707420091324201</v>
      </c>
      <c r="M256" s="2">
        <f t="shared" si="8"/>
        <v>6.087671232876712</v>
      </c>
      <c r="N256" s="2">
        <f t="shared" si="8"/>
        <v>0</v>
      </c>
      <c r="O256" s="2">
        <f t="shared" si="8"/>
        <v>541.62979452054799</v>
      </c>
      <c r="P256" s="2">
        <f t="shared" si="8"/>
        <v>191.31449771689498</v>
      </c>
      <c r="Q256" s="2">
        <f t="shared" si="8"/>
        <v>11811.954794520549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2:42" x14ac:dyDescent="0.2">
      <c r="B257">
        <v>2011</v>
      </c>
      <c r="C257">
        <v>8760</v>
      </c>
      <c r="D257" s="2">
        <f t="shared" si="9"/>
        <v>596.87054794520543</v>
      </c>
      <c r="E257" s="2">
        <f t="shared" si="8"/>
        <v>0</v>
      </c>
      <c r="F257" s="2">
        <f t="shared" si="8"/>
        <v>10481.472831050229</v>
      </c>
      <c r="G257" s="2">
        <f t="shared" si="8"/>
        <v>553.59657534246571</v>
      </c>
      <c r="H257" s="2">
        <f t="shared" si="8"/>
        <v>548.66187214611875</v>
      </c>
      <c r="I257" s="2">
        <f t="shared" si="8"/>
        <v>18.25513698630137</v>
      </c>
      <c r="J257" s="2">
        <f t="shared" si="8"/>
        <v>19.277625570776255</v>
      </c>
      <c r="K257" s="2">
        <f t="shared" si="8"/>
        <v>33.928082191780824</v>
      </c>
      <c r="L257" s="2">
        <f t="shared" si="8"/>
        <v>4.2404109589041097</v>
      </c>
      <c r="M257" s="2">
        <f t="shared" si="8"/>
        <v>5.9264840182648406</v>
      </c>
      <c r="N257" s="2">
        <f t="shared" si="8"/>
        <v>9.5890410958904104E-2</v>
      </c>
      <c r="O257" s="2">
        <f t="shared" si="8"/>
        <v>714.88344748858447</v>
      </c>
      <c r="P257" s="2">
        <f t="shared" si="8"/>
        <v>180.62237442922375</v>
      </c>
      <c r="Q257" s="2">
        <f t="shared" si="8"/>
        <v>13157.831278538813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2:42" x14ac:dyDescent="0.2">
      <c r="B258">
        <v>2012</v>
      </c>
      <c r="C258">
        <v>8784</v>
      </c>
      <c r="D258" s="2">
        <f t="shared" si="9"/>
        <v>428.38763661202188</v>
      </c>
      <c r="E258" s="2">
        <f t="shared" si="8"/>
        <v>0</v>
      </c>
      <c r="F258" s="2">
        <f t="shared" si="8"/>
        <v>10184.922017304189</v>
      </c>
      <c r="G258" s="2">
        <f t="shared" si="8"/>
        <v>619.03369763205831</v>
      </c>
      <c r="H258" s="2">
        <f t="shared" si="8"/>
        <v>1062.5807149362477</v>
      </c>
      <c r="I258" s="2">
        <f t="shared" si="8"/>
        <v>16.724840619307834</v>
      </c>
      <c r="J258" s="2">
        <f t="shared" si="8"/>
        <v>27.207308743169399</v>
      </c>
      <c r="K258" s="2">
        <f t="shared" si="8"/>
        <v>46.144808743169399</v>
      </c>
      <c r="L258" s="2">
        <f t="shared" si="8"/>
        <v>3.040983606557377</v>
      </c>
      <c r="M258" s="2">
        <f t="shared" si="8"/>
        <v>4.9579918032786887</v>
      </c>
      <c r="N258" s="2">
        <f t="shared" si="8"/>
        <v>9.0391621129326041E-2</v>
      </c>
      <c r="O258" s="2">
        <f t="shared" si="8"/>
        <v>751.33936703096538</v>
      </c>
      <c r="P258" s="2">
        <f t="shared" si="8"/>
        <v>156.51195355191257</v>
      </c>
      <c r="Q258" s="2">
        <f t="shared" si="8"/>
        <v>13300.941712204007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2:42" x14ac:dyDescent="0.2">
      <c r="B259">
        <v>2013</v>
      </c>
      <c r="C259">
        <v>8760</v>
      </c>
      <c r="D259" s="2">
        <f t="shared" si="9"/>
        <v>769.45468036529678</v>
      </c>
      <c r="E259" s="2">
        <f t="shared" si="8"/>
        <v>0</v>
      </c>
      <c r="F259" s="2">
        <f t="shared" si="8"/>
        <v>8921.8135844748867</v>
      </c>
      <c r="G259" s="2">
        <f t="shared" si="8"/>
        <v>1304.1449771689497</v>
      </c>
      <c r="H259" s="2">
        <f t="shared" si="8"/>
        <v>965.85502283105018</v>
      </c>
      <c r="I259" s="2">
        <f t="shared" si="8"/>
        <v>14.737671232876712</v>
      </c>
      <c r="J259" s="2">
        <f t="shared" si="8"/>
        <v>32.409132420091325</v>
      </c>
      <c r="K259" s="2">
        <f t="shared" si="8"/>
        <v>46.779452054794518</v>
      </c>
      <c r="L259" s="2">
        <f t="shared" si="8"/>
        <v>2.7810502283105021</v>
      </c>
      <c r="M259" s="2">
        <f t="shared" si="8"/>
        <v>0.82054794520547947</v>
      </c>
      <c r="N259" s="2">
        <f t="shared" si="8"/>
        <v>8.6986301369863017E-2</v>
      </c>
      <c r="O259" s="2">
        <f t="shared" si="8"/>
        <v>799.58481735159819</v>
      </c>
      <c r="P259" s="2">
        <f t="shared" si="8"/>
        <v>174.96963470319633</v>
      </c>
      <c r="Q259" s="2">
        <f t="shared" si="8"/>
        <v>13033.437557077626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2:42" x14ac:dyDescent="0.2">
      <c r="B260">
        <v>2014</v>
      </c>
      <c r="C260">
        <v>8760</v>
      </c>
      <c r="D260" s="2">
        <f t="shared" si="9"/>
        <v>767.11506849315072</v>
      </c>
      <c r="E260" s="2">
        <f t="shared" si="8"/>
        <v>0</v>
      </c>
      <c r="F260" s="2">
        <f t="shared" si="8"/>
        <v>8984.022831050228</v>
      </c>
      <c r="G260" s="2">
        <f t="shared" si="8"/>
        <v>1246.6425799086758</v>
      </c>
      <c r="H260" s="2">
        <f t="shared" si="8"/>
        <v>1084.1690639269407</v>
      </c>
      <c r="I260" s="2">
        <f t="shared" si="8"/>
        <v>16.061529680365297</v>
      </c>
      <c r="J260" s="2">
        <f t="shared" si="8"/>
        <v>28.667123287671235</v>
      </c>
      <c r="K260" s="2">
        <f t="shared" si="8"/>
        <v>38.462442922374429</v>
      </c>
      <c r="L260" s="2">
        <f t="shared" si="8"/>
        <v>2.6466894977168951</v>
      </c>
      <c r="M260" s="2">
        <f t="shared" si="8"/>
        <v>-0.54257990867579908</v>
      </c>
      <c r="N260" s="2">
        <f t="shared" si="8"/>
        <v>8.3219178082191786E-2</v>
      </c>
      <c r="O260" s="2">
        <f t="shared" si="8"/>
        <v>829.19737442922371</v>
      </c>
      <c r="P260" s="2">
        <f t="shared" si="8"/>
        <v>172.71894977168949</v>
      </c>
      <c r="Q260" s="2">
        <f t="shared" si="8"/>
        <v>13169.244292237443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2:42" x14ac:dyDescent="0.2">
      <c r="B261">
        <v>2015</v>
      </c>
      <c r="C261">
        <v>8760</v>
      </c>
      <c r="D261" s="2">
        <f t="shared" si="9"/>
        <v>576.70262557077626</v>
      </c>
      <c r="E261" s="2">
        <f t="shared" si="8"/>
        <v>0</v>
      </c>
      <c r="F261" s="2">
        <f t="shared" si="8"/>
        <v>8379.5567351598165</v>
      </c>
      <c r="G261" s="2">
        <f t="shared" si="8"/>
        <v>1489.2610730593608</v>
      </c>
      <c r="H261" s="2">
        <f t="shared" si="8"/>
        <v>931.61095890410957</v>
      </c>
      <c r="I261" s="2">
        <f t="shared" si="8"/>
        <v>11.38310502283105</v>
      </c>
      <c r="J261" s="2">
        <f t="shared" si="8"/>
        <v>34.1263698630137</v>
      </c>
      <c r="K261" s="2">
        <f t="shared" si="8"/>
        <v>45.091894977168948</v>
      </c>
      <c r="L261" s="2">
        <f t="shared" si="8"/>
        <v>2.4738584474885843</v>
      </c>
      <c r="M261" s="2">
        <f t="shared" si="8"/>
        <v>4.568607305936073</v>
      </c>
      <c r="N261" s="2">
        <f t="shared" si="8"/>
        <v>9.0182648401826479E-2</v>
      </c>
      <c r="O261" s="2">
        <f t="shared" si="8"/>
        <v>807.6924657534247</v>
      </c>
      <c r="P261" s="2">
        <f t="shared" si="8"/>
        <v>193.1796803652968</v>
      </c>
      <c r="Q261" s="2">
        <f t="shared" si="8"/>
        <v>12475.737557077626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2:42" x14ac:dyDescent="0.2">
      <c r="B262">
        <v>2016</v>
      </c>
      <c r="C262">
        <v>8784</v>
      </c>
      <c r="D262" s="2">
        <f t="shared" si="9"/>
        <v>523.87602459016398</v>
      </c>
      <c r="E262" s="2">
        <f t="shared" si="8"/>
        <v>0</v>
      </c>
      <c r="F262" s="2">
        <f t="shared" si="8"/>
        <v>8748.0368852459014</v>
      </c>
      <c r="G262" s="2">
        <f t="shared" si="8"/>
        <v>1271.8755692167576</v>
      </c>
      <c r="H262" s="2">
        <f t="shared" si="8"/>
        <v>1095.8130692167576</v>
      </c>
      <c r="I262" s="2">
        <f t="shared" si="8"/>
        <v>7.1220400728597451</v>
      </c>
      <c r="J262" s="2">
        <f t="shared" si="8"/>
        <v>30.664162112932605</v>
      </c>
      <c r="K262" s="2">
        <f t="shared" si="8"/>
        <v>45.724385245901637</v>
      </c>
      <c r="L262" s="2">
        <f t="shared" si="8"/>
        <v>2.3206967213114753</v>
      </c>
      <c r="M262" s="2">
        <f t="shared" si="8"/>
        <v>-0.2638888888888889</v>
      </c>
      <c r="N262" s="2">
        <f t="shared" si="8"/>
        <v>8.2764116575591989E-2</v>
      </c>
      <c r="O262" s="2">
        <f t="shared" si="8"/>
        <v>915.48030510018214</v>
      </c>
      <c r="P262" s="2">
        <f t="shared" si="8"/>
        <v>198.94102914389799</v>
      </c>
      <c r="Q262" s="2">
        <f t="shared" si="8"/>
        <v>12839.673041894353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2:42" x14ac:dyDescent="0.2">
      <c r="B263">
        <v>2017</v>
      </c>
      <c r="C263">
        <v>8760</v>
      </c>
      <c r="D263" s="2">
        <f t="shared" si="9"/>
        <v>626.56095890410961</v>
      </c>
      <c r="E263" s="2">
        <f t="shared" si="9"/>
        <v>0</v>
      </c>
      <c r="F263" s="2">
        <f t="shared" si="9"/>
        <v>9454.8611872146121</v>
      </c>
      <c r="G263" s="2">
        <f t="shared" si="9"/>
        <v>1036.215296803653</v>
      </c>
      <c r="H263" s="2">
        <f t="shared" si="9"/>
        <v>927.88344748858447</v>
      </c>
      <c r="I263" s="2">
        <f t="shared" si="9"/>
        <v>6.472374429223744</v>
      </c>
      <c r="J263" s="2">
        <f t="shared" si="9"/>
        <v>37.819977168949769</v>
      </c>
      <c r="K263" s="2">
        <f t="shared" si="9"/>
        <v>40.63082191780822</v>
      </c>
      <c r="L263" s="2">
        <f t="shared" si="9"/>
        <v>2.5940639269406391</v>
      </c>
      <c r="M263" s="2">
        <f t="shared" si="9"/>
        <v>0.34189497716894979</v>
      </c>
      <c r="N263" s="2">
        <f t="shared" si="9"/>
        <v>5.4908675799086759E-2</v>
      </c>
      <c r="O263" s="2">
        <f t="shared" si="9"/>
        <v>854.04520547945208</v>
      </c>
      <c r="P263" s="2">
        <f t="shared" si="9"/>
        <v>194.52945205479452</v>
      </c>
      <c r="Q263" s="2">
        <f t="shared" si="9"/>
        <v>13182.009589041096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2:42" x14ac:dyDescent="0.2">
      <c r="B264">
        <v>2018</v>
      </c>
      <c r="C264">
        <v>8760</v>
      </c>
      <c r="D264" s="2">
        <f t="shared" ref="D264:Q265" si="10">SUMIF($B$2:$B$241,$B264,D$2:D$241)/$C264</f>
        <v>614.48219178082195</v>
      </c>
      <c r="E264" s="2">
        <f t="shared" si="10"/>
        <v>0</v>
      </c>
      <c r="F264" s="2">
        <f t="shared" si="10"/>
        <v>9312.336643835617</v>
      </c>
      <c r="G264" s="2">
        <f t="shared" si="10"/>
        <v>1189.8497716894976</v>
      </c>
      <c r="H264" s="2">
        <f t="shared" si="10"/>
        <v>1108.2695205479451</v>
      </c>
      <c r="I264" s="2">
        <f t="shared" si="10"/>
        <v>6.8883561643835618</v>
      </c>
      <c r="J264" s="2">
        <f t="shared" si="10"/>
        <v>26.05513698630137</v>
      </c>
      <c r="K264" s="2">
        <f t="shared" si="10"/>
        <v>49.182648401826484</v>
      </c>
      <c r="L264" s="2">
        <f t="shared" si="10"/>
        <v>2.8138127853881278</v>
      </c>
      <c r="M264" s="2">
        <f t="shared" si="10"/>
        <v>3.2234018264840181</v>
      </c>
      <c r="N264" s="2">
        <f t="shared" si="10"/>
        <v>0.55422374429223742</v>
      </c>
      <c r="O264" s="2">
        <f t="shared" si="10"/>
        <v>839.70022831050233</v>
      </c>
      <c r="P264" s="2">
        <f t="shared" si="10"/>
        <v>179.15673515981734</v>
      </c>
      <c r="Q264" s="2">
        <f t="shared" si="10"/>
        <v>13332.512671232877</v>
      </c>
      <c r="R264" s="2"/>
      <c r="S264" s="2">
        <v>10274.633675799087</v>
      </c>
      <c r="T264" s="2"/>
      <c r="U264" s="2"/>
      <c r="V264" s="2"/>
      <c r="W264" s="2"/>
      <c r="X264" s="2"/>
      <c r="Y264" s="2"/>
      <c r="Z264" s="2"/>
      <c r="AA264" s="2"/>
      <c r="AB264" s="2"/>
    </row>
    <row r="265" spans="2:42" x14ac:dyDescent="0.2">
      <c r="B265">
        <v>2019</v>
      </c>
      <c r="C265">
        <v>8760</v>
      </c>
      <c r="D265" s="2">
        <f t="shared" si="10"/>
        <v>818.50468036529685</v>
      </c>
      <c r="E265" s="2">
        <f t="shared" si="10"/>
        <v>0</v>
      </c>
      <c r="F265" s="2">
        <f t="shared" si="10"/>
        <v>7554.9268264840184</v>
      </c>
      <c r="G265" s="2">
        <f t="shared" si="10"/>
        <v>1565.7819634703196</v>
      </c>
      <c r="H265" s="2">
        <f t="shared" si="10"/>
        <v>1012.1574200913242</v>
      </c>
      <c r="I265" s="2">
        <f t="shared" si="10"/>
        <v>7.5914383561643834</v>
      </c>
      <c r="J265" s="2">
        <f t="shared" si="10"/>
        <v>15.09634703196347</v>
      </c>
      <c r="K265" s="2">
        <f t="shared" si="10"/>
        <v>36.779794520547945</v>
      </c>
      <c r="L265" s="2">
        <f t="shared" si="10"/>
        <v>2.2449771689497715</v>
      </c>
      <c r="M265" s="2">
        <f t="shared" si="10"/>
        <v>0.97465753424657531</v>
      </c>
      <c r="N265" s="2">
        <f t="shared" si="10"/>
        <v>4.8058219178082195</v>
      </c>
      <c r="O265" s="2">
        <f t="shared" si="10"/>
        <v>881.7061643835616</v>
      </c>
      <c r="P265" s="2">
        <f t="shared" si="10"/>
        <v>167.75205479452055</v>
      </c>
      <c r="Q265" s="2">
        <f t="shared" si="10"/>
        <v>12068.322146118722</v>
      </c>
      <c r="R265" s="2"/>
      <c r="S265" s="2">
        <v>10323.005989393869</v>
      </c>
      <c r="T265" s="2"/>
      <c r="U265" s="2"/>
      <c r="V265" s="2"/>
      <c r="W265" s="2"/>
      <c r="X265" s="2"/>
      <c r="Y265" s="2"/>
      <c r="Z265" s="2"/>
      <c r="AA265" s="2"/>
      <c r="AB265" s="2"/>
    </row>
    <row r="266" spans="2:42" s="13" customFormat="1" x14ac:dyDescent="0.2">
      <c r="B266" s="13">
        <v>2020</v>
      </c>
      <c r="C266" s="11">
        <v>8784</v>
      </c>
      <c r="R266" s="14"/>
      <c r="S266" s="14">
        <v>10371.606036725574</v>
      </c>
      <c r="T266" s="14"/>
      <c r="U266" s="14"/>
      <c r="V266" s="14"/>
      <c r="W266" s="14"/>
      <c r="X266" s="14"/>
      <c r="Y266" s="14"/>
      <c r="Z266" s="14"/>
      <c r="AA266" s="14"/>
      <c r="AB266" s="14"/>
      <c r="AD266" s="14" t="s">
        <v>295</v>
      </c>
      <c r="AE266" s="14" t="s">
        <v>296</v>
      </c>
      <c r="AF266" s="14" t="s">
        <v>297</v>
      </c>
      <c r="AG266" s="14" t="s">
        <v>298</v>
      </c>
      <c r="AH266" s="14" t="s">
        <v>299</v>
      </c>
      <c r="AI266" s="14" t="s">
        <v>300</v>
      </c>
      <c r="AJ266" s="14" t="s">
        <v>301</v>
      </c>
      <c r="AK266" s="14" t="s">
        <v>302</v>
      </c>
      <c r="AL266" s="14" t="s">
        <v>303</v>
      </c>
      <c r="AM266" s="14" t="s">
        <v>304</v>
      </c>
      <c r="AN266" s="14" t="s">
        <v>305</v>
      </c>
      <c r="AO266" s="14" t="s">
        <v>306</v>
      </c>
      <c r="AP266" s="14" t="s">
        <v>307</v>
      </c>
    </row>
    <row r="267" spans="2:42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R267" s="6"/>
      <c r="S267" s="2">
        <v>10420.434889949969</v>
      </c>
      <c r="T267" s="4">
        <f>R267/S267</f>
        <v>0</v>
      </c>
      <c r="U267" s="6"/>
      <c r="V267" s="6"/>
      <c r="W267" s="6"/>
      <c r="X267" s="6"/>
      <c r="Y267" s="6"/>
      <c r="Z267" s="6"/>
      <c r="AA267" s="6"/>
      <c r="AB267" s="6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>
        <v>2022</v>
      </c>
      <c r="C268">
        <v>2022</v>
      </c>
      <c r="D268" s="6">
        <f t="shared" ref="D268:D291" si="11">AK268</f>
        <v>240.9442</v>
      </c>
      <c r="E268" s="6"/>
      <c r="F268" s="6">
        <f t="shared" ref="F268:F291" si="12">AF268</f>
        <v>8979.7970000000005</v>
      </c>
      <c r="G268" s="6">
        <f t="shared" ref="G268:G291" si="13">AD268+AJ268+AG268</f>
        <v>1051.9472977</v>
      </c>
      <c r="H268" s="6">
        <f t="shared" ref="H268:H291" si="14">AL268</f>
        <v>1123.7619999999999</v>
      </c>
      <c r="I268" s="6"/>
      <c r="J268" s="6">
        <f t="shared" ref="J268:J291" si="15">AE268</f>
        <v>23.249140000000001</v>
      </c>
      <c r="M268" s="6">
        <f t="shared" ref="M268:M291" si="16">AO268</f>
        <v>-1.7526269999999999</v>
      </c>
      <c r="N268" s="6">
        <f t="shared" ref="N268:N291" si="17">AH268+AI268</f>
        <v>142.85040499999999</v>
      </c>
      <c r="O268" s="6">
        <f t="shared" ref="O268:O291" si="18">AP268</f>
        <v>1392.075</v>
      </c>
      <c r="P268" s="6">
        <f t="shared" ref="P268:P291" si="19">AM268</f>
        <v>162.1601</v>
      </c>
      <c r="Q268" s="6">
        <f t="shared" ref="Q268:Q291" si="20">SUM(D268:P268)</f>
        <v>13115.032515700001</v>
      </c>
      <c r="R268" s="6">
        <f t="shared" ref="R268:R291" si="21">F268+H268+I268+J268+M268+N268+O268+P268</f>
        <v>11822.141018</v>
      </c>
      <c r="S268" s="2">
        <v>10469.49362627046</v>
      </c>
      <c r="T268" s="4">
        <f t="shared" ref="T268:T291" si="22">R268/S268</f>
        <v>1.1291989316785509</v>
      </c>
      <c r="U268" s="6"/>
      <c r="V268" s="6"/>
      <c r="W268" s="6"/>
      <c r="X268" s="6"/>
      <c r="Y268" s="6"/>
      <c r="Z268" s="6"/>
      <c r="AA268" s="6"/>
      <c r="AB268" s="6"/>
      <c r="AD268" s="2">
        <f>VLOOKUP(AD$266,AURORA!$C$3:$AC$460,$B268-2020,FALSE)</f>
        <v>1050.213</v>
      </c>
      <c r="AE268" s="2">
        <f>VLOOKUP(AE$266,AURORA!$C$3:$AC$460,$B268-2020,FALSE)</f>
        <v>23.249140000000001</v>
      </c>
      <c r="AF268" s="2">
        <f>VLOOKUP(AF$266,AURORA!$C$3:$AC$460,$B268-2020,FALSE)</f>
        <v>8979.7970000000005</v>
      </c>
      <c r="AG268" s="2">
        <f>VLOOKUP(AG$266,AURORA!$C$3:$AC$460,$B268-2020,FALSE)</f>
        <v>1.254764</v>
      </c>
      <c r="AH268" s="2">
        <f>VLOOKUP(AH$266,AURORA!$C$3:$AC$460,$B268-2020,FALSE)</f>
        <v>137.1696</v>
      </c>
      <c r="AI268" s="2">
        <f>VLOOKUP(AI$266,AURORA!$C$3:$AC$460,$B268-2020,FALSE)</f>
        <v>5.6808050000000003</v>
      </c>
      <c r="AJ268" s="2">
        <f>VLOOKUP(AJ$266,AURORA!$C$3:$AC$460,$B268-2020,FALSE)</f>
        <v>0.47953370000000001</v>
      </c>
      <c r="AK268" s="2">
        <f>VLOOKUP(AK$266,AURORA!$C$3:$AC$460,$B268-2020,FALSE)</f>
        <v>240.9442</v>
      </c>
      <c r="AL268" s="2">
        <f>VLOOKUP(AL$266,AURORA!$C$3:$AC$460,$B268-2020,FALSE)</f>
        <v>1123.7619999999999</v>
      </c>
      <c r="AM268" s="2">
        <f>VLOOKUP(AM$266,AURORA!$C$3:$AC$460,$B268-2020,FALSE)</f>
        <v>162.1601</v>
      </c>
      <c r="AN268" s="2">
        <f>VLOOKUP(AN$266,AURORA!$C$3:$AC$460,$B268-2020,FALSE)</f>
        <v>-2.8953799999999999E-4</v>
      </c>
      <c r="AO268" s="2">
        <f>VLOOKUP(AO$266,AURORA!$C$3:$AC$460,$B268-2020,FALSE)</f>
        <v>-1.7526269999999999</v>
      </c>
      <c r="AP268" s="2">
        <f>VLOOKUP(AP$266,AURORA!$C$3:$AC$460,$B268-2020,FALSE)</f>
        <v>1392.075</v>
      </c>
    </row>
    <row r="269" spans="2:42" x14ac:dyDescent="0.2">
      <c r="B269">
        <v>2023</v>
      </c>
      <c r="C269">
        <v>2023</v>
      </c>
      <c r="D269" s="6">
        <f t="shared" si="11"/>
        <v>221.8349</v>
      </c>
      <c r="E269" s="6"/>
      <c r="F269" s="6">
        <f t="shared" si="12"/>
        <v>8981.76</v>
      </c>
      <c r="G269" s="6">
        <f t="shared" si="13"/>
        <v>992.64091399999995</v>
      </c>
      <c r="H269" s="6">
        <f t="shared" si="14"/>
        <v>1040.425</v>
      </c>
      <c r="I269" s="6"/>
      <c r="J269" s="6">
        <f t="shared" si="15"/>
        <v>23.32357</v>
      </c>
      <c r="M269" s="6">
        <f t="shared" si="16"/>
        <v>-2.366892</v>
      </c>
      <c r="N269" s="6">
        <f t="shared" si="17"/>
        <v>189.06621799999999</v>
      </c>
      <c r="O269" s="6">
        <f t="shared" si="18"/>
        <v>1431.432</v>
      </c>
      <c r="P269" s="6">
        <f t="shared" si="19"/>
        <v>171.4119</v>
      </c>
      <c r="Q269" s="6">
        <f t="shared" si="20"/>
        <v>13049.527609999999</v>
      </c>
      <c r="R269" s="6">
        <f t="shared" si="21"/>
        <v>11835.051796</v>
      </c>
      <c r="S269" s="2">
        <v>10518.783327961857</v>
      </c>
      <c r="T269" s="4">
        <f t="shared" si="22"/>
        <v>1.1251350490830183</v>
      </c>
      <c r="U269" s="6"/>
      <c r="V269" s="6"/>
      <c r="W269" s="6"/>
      <c r="X269" s="6"/>
      <c r="Y269" s="6"/>
      <c r="Z269" s="6"/>
      <c r="AA269" s="6"/>
      <c r="AB269" s="6"/>
      <c r="AD269" s="2">
        <f>VLOOKUP(AD$266,AURORA!$C$3:$AC$460,$B269-2020,FALSE)</f>
        <v>990.7047</v>
      </c>
      <c r="AE269" s="2">
        <f>VLOOKUP(AE$266,AURORA!$C$3:$AC$460,$B269-2020,FALSE)</f>
        <v>23.32357</v>
      </c>
      <c r="AF269" s="2">
        <f>VLOOKUP(AF$266,AURORA!$C$3:$AC$460,$B269-2020,FALSE)</f>
        <v>8981.76</v>
      </c>
      <c r="AG269" s="2">
        <f>VLOOKUP(AG$266,AURORA!$C$3:$AC$460,$B269-2020,FALSE)</f>
        <v>1.4876750000000001</v>
      </c>
      <c r="AH269" s="2">
        <f>VLOOKUP(AH$266,AURORA!$C$3:$AC$460,$B269-2020,FALSE)</f>
        <v>183.3854</v>
      </c>
      <c r="AI269" s="2">
        <f>VLOOKUP(AI$266,AURORA!$C$3:$AC$460,$B269-2020,FALSE)</f>
        <v>5.6808180000000004</v>
      </c>
      <c r="AJ269" s="2">
        <f>VLOOKUP(AJ$266,AURORA!$C$3:$AC$460,$B269-2020,FALSE)</f>
        <v>0.44853900000000002</v>
      </c>
      <c r="AK269" s="2">
        <f>VLOOKUP(AK$266,AURORA!$C$3:$AC$460,$B269-2020,FALSE)</f>
        <v>221.8349</v>
      </c>
      <c r="AL269" s="2">
        <f>VLOOKUP(AL$266,AURORA!$C$3:$AC$460,$B269-2020,FALSE)</f>
        <v>1040.425</v>
      </c>
      <c r="AM269" s="2">
        <f>VLOOKUP(AM$266,AURORA!$C$3:$AC$460,$B269-2020,FALSE)</f>
        <v>171.4119</v>
      </c>
      <c r="AN269" s="2">
        <f>VLOOKUP(AN$266,AURORA!$C$3:$AC$460,$B269-2020,FALSE)</f>
        <v>-1.853043E-3</v>
      </c>
      <c r="AO269" s="2">
        <f>VLOOKUP(AO$266,AURORA!$C$3:$AC$460,$B269-2020,FALSE)</f>
        <v>-2.366892</v>
      </c>
      <c r="AP269" s="2">
        <f>VLOOKUP(AP$266,AURORA!$C$3:$AC$460,$B269-2020,FALSE)</f>
        <v>1431.432</v>
      </c>
    </row>
    <row r="270" spans="2:42" x14ac:dyDescent="0.2">
      <c r="B270">
        <v>2024</v>
      </c>
      <c r="C270">
        <v>2024</v>
      </c>
      <c r="D270" s="6">
        <f t="shared" si="11"/>
        <v>222.8091</v>
      </c>
      <c r="E270" s="6"/>
      <c r="F270" s="6">
        <f t="shared" si="12"/>
        <v>8967.8700000000008</v>
      </c>
      <c r="G270" s="6">
        <f t="shared" si="13"/>
        <v>969.23203240000009</v>
      </c>
      <c r="H270" s="6">
        <f t="shared" si="14"/>
        <v>1012.696</v>
      </c>
      <c r="I270" s="6"/>
      <c r="J270" s="6">
        <f t="shared" si="15"/>
        <v>22.951029999999999</v>
      </c>
      <c r="M270" s="6">
        <f t="shared" si="16"/>
        <v>-5.081296</v>
      </c>
      <c r="N270" s="6">
        <f t="shared" si="17"/>
        <v>229.06834599999999</v>
      </c>
      <c r="O270" s="6">
        <f t="shared" si="18"/>
        <v>1467.5239999999999</v>
      </c>
      <c r="P270" s="6">
        <f t="shared" si="19"/>
        <v>181.0693</v>
      </c>
      <c r="Q270" s="6">
        <f t="shared" si="20"/>
        <v>13068.138512399999</v>
      </c>
      <c r="R270" s="6">
        <f t="shared" si="21"/>
        <v>11876.097379999999</v>
      </c>
      <c r="S270" s="2">
        <v>10568.305082394252</v>
      </c>
      <c r="T270" s="4">
        <f t="shared" si="22"/>
        <v>1.123746645030564</v>
      </c>
      <c r="U270" s="6"/>
      <c r="V270" s="6"/>
      <c r="W270" s="6"/>
      <c r="X270" s="6"/>
      <c r="Y270" s="6"/>
      <c r="Z270" s="6"/>
      <c r="AA270" s="6"/>
      <c r="AB270" s="6"/>
      <c r="AD270" s="2">
        <f>VLOOKUP(AD$266,AURORA!$C$3:$AC$460,$B270-2020,FALSE)</f>
        <v>966.89620000000002</v>
      </c>
      <c r="AE270" s="2">
        <f>VLOOKUP(AE$266,AURORA!$C$3:$AC$460,$B270-2020,FALSE)</f>
        <v>22.951029999999999</v>
      </c>
      <c r="AF270" s="2">
        <f>VLOOKUP(AF$266,AURORA!$C$3:$AC$460,$B270-2020,FALSE)</f>
        <v>8967.8700000000008</v>
      </c>
      <c r="AG270" s="2">
        <f>VLOOKUP(AG$266,AURORA!$C$3:$AC$460,$B270-2020,FALSE)</f>
        <v>1.622247</v>
      </c>
      <c r="AH270" s="2">
        <f>VLOOKUP(AH$266,AURORA!$C$3:$AC$460,$B270-2020,FALSE)</f>
        <v>223.4006</v>
      </c>
      <c r="AI270" s="2">
        <f>VLOOKUP(AI$266,AURORA!$C$3:$AC$460,$B270-2020,FALSE)</f>
        <v>5.6677460000000002</v>
      </c>
      <c r="AJ270" s="2">
        <f>VLOOKUP(AJ$266,AURORA!$C$3:$AC$460,$B270-2020,FALSE)</f>
        <v>0.71358540000000004</v>
      </c>
      <c r="AK270" s="2">
        <f>VLOOKUP(AK$266,AURORA!$C$3:$AC$460,$B270-2020,FALSE)</f>
        <v>222.8091</v>
      </c>
      <c r="AL270" s="2">
        <f>VLOOKUP(AL$266,AURORA!$C$3:$AC$460,$B270-2020,FALSE)</f>
        <v>1012.696</v>
      </c>
      <c r="AM270" s="2">
        <f>VLOOKUP(AM$266,AURORA!$C$3:$AC$460,$B270-2020,FALSE)</f>
        <v>181.0693</v>
      </c>
      <c r="AN270" s="2">
        <f>VLOOKUP(AN$266,AURORA!$C$3:$AC$460,$B270-2020,FALSE)</f>
        <v>-1.580411E-2</v>
      </c>
      <c r="AO270" s="2">
        <f>VLOOKUP(AO$266,AURORA!$C$3:$AC$460,$B270-2020,FALSE)</f>
        <v>-5.081296</v>
      </c>
      <c r="AP270" s="2">
        <f>VLOOKUP(AP$266,AURORA!$C$3:$AC$460,$B270-2020,FALSE)</f>
        <v>1467.5239999999999</v>
      </c>
    </row>
    <row r="271" spans="2:42" x14ac:dyDescent="0.2">
      <c r="B271">
        <v>2025</v>
      </c>
      <c r="C271">
        <v>2025</v>
      </c>
      <c r="D271" s="6">
        <f t="shared" si="11"/>
        <v>187.72329999999999</v>
      </c>
      <c r="E271" s="6"/>
      <c r="F271" s="6">
        <f t="shared" si="12"/>
        <v>8973.0820000000003</v>
      </c>
      <c r="G271" s="6">
        <f t="shared" si="13"/>
        <v>873.27227300000004</v>
      </c>
      <c r="H271" s="6">
        <f t="shared" si="14"/>
        <v>1110.604</v>
      </c>
      <c r="I271" s="6"/>
      <c r="J271" s="6">
        <f t="shared" si="15"/>
        <v>22.92624</v>
      </c>
      <c r="M271" s="6">
        <f t="shared" si="16"/>
        <v>-8.9847300000000008</v>
      </c>
      <c r="N271" s="6">
        <f t="shared" si="17"/>
        <v>264.05812300000002</v>
      </c>
      <c r="O271" s="6">
        <f t="shared" si="18"/>
        <v>1479.2909999999999</v>
      </c>
      <c r="P271" s="6">
        <f t="shared" si="19"/>
        <v>183.95310000000001</v>
      </c>
      <c r="Q271" s="6">
        <f t="shared" si="20"/>
        <v>13085.925306000001</v>
      </c>
      <c r="R271" s="6">
        <f t="shared" si="21"/>
        <v>12024.929733000001</v>
      </c>
      <c r="S271" s="2">
        <v>10618.059982057002</v>
      </c>
      <c r="T271" s="4">
        <f t="shared" si="22"/>
        <v>1.1324978153561391</v>
      </c>
      <c r="U271" s="6"/>
      <c r="V271" s="6"/>
      <c r="W271" s="6"/>
      <c r="X271" s="6"/>
      <c r="Y271" s="6"/>
      <c r="Z271" s="6"/>
      <c r="AA271" s="6"/>
      <c r="AB271" s="6"/>
      <c r="AD271" s="2">
        <f>VLOOKUP(AD$266,AURORA!$C$3:$AC$460,$B271-2020,FALSE)</f>
        <v>870.50599999999997</v>
      </c>
      <c r="AE271" s="2">
        <f>VLOOKUP(AE$266,AURORA!$C$3:$AC$460,$B271-2020,FALSE)</f>
        <v>22.92624</v>
      </c>
      <c r="AF271" s="2">
        <f>VLOOKUP(AF$266,AURORA!$C$3:$AC$460,$B271-2020,FALSE)</f>
        <v>8973.0820000000003</v>
      </c>
      <c r="AG271" s="2">
        <f>VLOOKUP(AG$266,AURORA!$C$3:$AC$460,$B271-2020,FALSE)</f>
        <v>1.5279050000000001</v>
      </c>
      <c r="AH271" s="2">
        <f>VLOOKUP(AH$266,AURORA!$C$3:$AC$460,$B271-2020,FALSE)</f>
        <v>258.3775</v>
      </c>
      <c r="AI271" s="2">
        <f>VLOOKUP(AI$266,AURORA!$C$3:$AC$460,$B271-2020,FALSE)</f>
        <v>5.6806229999999998</v>
      </c>
      <c r="AJ271" s="2">
        <f>VLOOKUP(AJ$266,AURORA!$C$3:$AC$460,$B271-2020,FALSE)</f>
        <v>1.2383679999999999</v>
      </c>
      <c r="AK271" s="2">
        <f>VLOOKUP(AK$266,AURORA!$C$3:$AC$460,$B271-2020,FALSE)</f>
        <v>187.72329999999999</v>
      </c>
      <c r="AL271" s="2">
        <f>VLOOKUP(AL$266,AURORA!$C$3:$AC$460,$B271-2020,FALSE)</f>
        <v>1110.604</v>
      </c>
      <c r="AM271" s="2">
        <f>VLOOKUP(AM$266,AURORA!$C$3:$AC$460,$B271-2020,FALSE)</f>
        <v>183.95310000000001</v>
      </c>
      <c r="AN271" s="2">
        <f>VLOOKUP(AN$266,AURORA!$C$3:$AC$460,$B271-2020,FALSE)</f>
        <v>-2.6656840000000001E-2</v>
      </c>
      <c r="AO271" s="2">
        <f>VLOOKUP(AO$266,AURORA!$C$3:$AC$460,$B271-2020,FALSE)</f>
        <v>-8.9847300000000008</v>
      </c>
      <c r="AP271" s="2">
        <f>VLOOKUP(AP$266,AURORA!$C$3:$AC$460,$B271-2020,FALSE)</f>
        <v>1479.2909999999999</v>
      </c>
    </row>
    <row r="272" spans="2:42" x14ac:dyDescent="0.2">
      <c r="B272">
        <v>2026</v>
      </c>
      <c r="C272">
        <v>2026</v>
      </c>
      <c r="D272" s="6">
        <f t="shared" si="11"/>
        <v>0</v>
      </c>
      <c r="E272" s="6"/>
      <c r="F272" s="6">
        <f t="shared" si="12"/>
        <v>8981.3220000000001</v>
      </c>
      <c r="G272" s="6">
        <f t="shared" si="13"/>
        <v>931.22004300000003</v>
      </c>
      <c r="H272" s="6">
        <f t="shared" si="14"/>
        <v>1030.519</v>
      </c>
      <c r="I272" s="6"/>
      <c r="J272" s="6">
        <f t="shared" si="15"/>
        <v>22.93206</v>
      </c>
      <c r="M272" s="6">
        <f t="shared" si="16"/>
        <v>-8.05382</v>
      </c>
      <c r="N272" s="6">
        <f t="shared" si="17"/>
        <v>295.33392600000002</v>
      </c>
      <c r="O272" s="6">
        <f t="shared" si="18"/>
        <v>1511.028</v>
      </c>
      <c r="P272" s="6">
        <f t="shared" si="19"/>
        <v>198.8775</v>
      </c>
      <c r="Q272" s="6">
        <f t="shared" si="20"/>
        <v>12963.178709</v>
      </c>
      <c r="R272" s="6">
        <f t="shared" si="21"/>
        <v>12031.958666</v>
      </c>
      <c r="S272" s="2">
        <v>10668.049124582838</v>
      </c>
      <c r="T272" s="4">
        <f t="shared" si="22"/>
        <v>1.1278499494602297</v>
      </c>
      <c r="U272" s="6"/>
      <c r="V272" s="6"/>
      <c r="W272" s="6"/>
      <c r="X272" s="6"/>
      <c r="Y272" s="6"/>
      <c r="Z272" s="6"/>
      <c r="AA272" s="6"/>
      <c r="AB272" s="6"/>
      <c r="AD272" s="2">
        <f>VLOOKUP(AD$266,AURORA!$C$3:$AC$460,$B272-2020,FALSE)</f>
        <v>928.0933</v>
      </c>
      <c r="AE272" s="2">
        <f>VLOOKUP(AE$266,AURORA!$C$3:$AC$460,$B272-2020,FALSE)</f>
        <v>22.93206</v>
      </c>
      <c r="AF272" s="2">
        <f>VLOOKUP(AF$266,AURORA!$C$3:$AC$460,$B272-2020,FALSE)</f>
        <v>8981.3220000000001</v>
      </c>
      <c r="AG272" s="2">
        <f>VLOOKUP(AG$266,AURORA!$C$3:$AC$460,$B272-2020,FALSE)</f>
        <v>1.713849</v>
      </c>
      <c r="AH272" s="2">
        <f>VLOOKUP(AH$266,AURORA!$C$3:$AC$460,$B272-2020,FALSE)</f>
        <v>289.65320000000003</v>
      </c>
      <c r="AI272" s="2">
        <f>VLOOKUP(AI$266,AURORA!$C$3:$AC$460,$B272-2020,FALSE)</f>
        <v>5.6807259999999999</v>
      </c>
      <c r="AJ272" s="2">
        <f>VLOOKUP(AJ$266,AURORA!$C$3:$AC$460,$B272-2020,FALSE)</f>
        <v>1.4128940000000001</v>
      </c>
      <c r="AK272" s="2">
        <f>VLOOKUP(AK$266,AURORA!$C$3:$AC$460,$B272-2020,FALSE)</f>
        <v>0</v>
      </c>
      <c r="AL272" s="2">
        <f>VLOOKUP(AL$266,AURORA!$C$3:$AC$460,$B272-2020,FALSE)</f>
        <v>1030.519</v>
      </c>
      <c r="AM272" s="2">
        <f>VLOOKUP(AM$266,AURORA!$C$3:$AC$460,$B272-2020,FALSE)</f>
        <v>198.8775</v>
      </c>
      <c r="AN272" s="2">
        <f>VLOOKUP(AN$266,AURORA!$C$3:$AC$460,$B272-2020,FALSE)</f>
        <v>-3.403043E-2</v>
      </c>
      <c r="AO272" s="2">
        <f>VLOOKUP(AO$266,AURORA!$C$3:$AC$460,$B272-2020,FALSE)</f>
        <v>-8.05382</v>
      </c>
      <c r="AP272" s="2">
        <f>VLOOKUP(AP$266,AURORA!$C$3:$AC$460,$B272-2020,FALSE)</f>
        <v>1511.028</v>
      </c>
    </row>
    <row r="273" spans="2:42" x14ac:dyDescent="0.2">
      <c r="B273">
        <v>2027</v>
      </c>
      <c r="C273">
        <v>2027</v>
      </c>
      <c r="D273" s="6">
        <f t="shared" si="11"/>
        <v>0</v>
      </c>
      <c r="E273" s="6"/>
      <c r="F273" s="6">
        <f t="shared" si="12"/>
        <v>8987.8850000000002</v>
      </c>
      <c r="G273" s="6">
        <f t="shared" si="13"/>
        <v>942.0792457</v>
      </c>
      <c r="H273" s="6">
        <f t="shared" si="14"/>
        <v>1000.5410000000001</v>
      </c>
      <c r="I273" s="6"/>
      <c r="J273" s="6">
        <f t="shared" si="15"/>
        <v>22.776990000000001</v>
      </c>
      <c r="M273" s="6">
        <f t="shared" si="16"/>
        <v>-12.88654</v>
      </c>
      <c r="N273" s="6">
        <f t="shared" si="17"/>
        <v>328.88628799999998</v>
      </c>
      <c r="O273" s="6">
        <f t="shared" si="18"/>
        <v>1572.4</v>
      </c>
      <c r="P273" s="6">
        <f t="shared" si="19"/>
        <v>206.11170000000001</v>
      </c>
      <c r="Q273" s="6">
        <f t="shared" si="20"/>
        <v>13047.7936837</v>
      </c>
      <c r="R273" s="6">
        <f t="shared" si="21"/>
        <v>12105.714437999999</v>
      </c>
      <c r="S273" s="2">
        <v>10718.273612772071</v>
      </c>
      <c r="T273" s="4">
        <f t="shared" si="22"/>
        <v>1.129446296610177</v>
      </c>
      <c r="U273" s="6"/>
      <c r="V273" s="6"/>
      <c r="W273" s="6"/>
      <c r="X273" s="6"/>
      <c r="Y273" s="6"/>
      <c r="Z273" s="6"/>
      <c r="AA273" s="6"/>
      <c r="AB273" s="6"/>
      <c r="AD273" s="2">
        <f>VLOOKUP(AD$266,AURORA!$C$3:$AC$460,$B273-2020,FALSE)</f>
        <v>939.73509999999999</v>
      </c>
      <c r="AE273" s="2">
        <f>VLOOKUP(AE$266,AURORA!$C$3:$AC$460,$B273-2020,FALSE)</f>
        <v>22.776990000000001</v>
      </c>
      <c r="AF273" s="2">
        <f>VLOOKUP(AF$266,AURORA!$C$3:$AC$460,$B273-2020,FALSE)</f>
        <v>8987.8850000000002</v>
      </c>
      <c r="AG273" s="2">
        <f>VLOOKUP(AG$266,AURORA!$C$3:$AC$460,$B273-2020,FALSE)</f>
        <v>1.5245109999999999</v>
      </c>
      <c r="AH273" s="2">
        <f>VLOOKUP(AH$266,AURORA!$C$3:$AC$460,$B273-2020,FALSE)</f>
        <v>323.2054</v>
      </c>
      <c r="AI273" s="2">
        <f>VLOOKUP(AI$266,AURORA!$C$3:$AC$460,$B273-2020,FALSE)</f>
        <v>5.6808880000000004</v>
      </c>
      <c r="AJ273" s="2">
        <f>VLOOKUP(AJ$266,AURORA!$C$3:$AC$460,$B273-2020,FALSE)</f>
        <v>0.81963470000000005</v>
      </c>
      <c r="AK273" s="2">
        <f>VLOOKUP(AK$266,AURORA!$C$3:$AC$460,$B273-2020,FALSE)</f>
        <v>0</v>
      </c>
      <c r="AL273" s="2">
        <f>VLOOKUP(AL$266,AURORA!$C$3:$AC$460,$B273-2020,FALSE)</f>
        <v>1000.5410000000001</v>
      </c>
      <c r="AM273" s="2">
        <f>VLOOKUP(AM$266,AURORA!$C$3:$AC$460,$B273-2020,FALSE)</f>
        <v>206.11170000000001</v>
      </c>
      <c r="AN273" s="2">
        <f>VLOOKUP(AN$266,AURORA!$C$3:$AC$460,$B273-2020,FALSE)</f>
        <v>-1.762325E-2</v>
      </c>
      <c r="AO273" s="2">
        <f>VLOOKUP(AO$266,AURORA!$C$3:$AC$460,$B273-2020,FALSE)</f>
        <v>-12.88654</v>
      </c>
      <c r="AP273" s="2">
        <f>VLOOKUP(AP$266,AURORA!$C$3:$AC$460,$B273-2020,FALSE)</f>
        <v>1572.4</v>
      </c>
    </row>
    <row r="274" spans="2:42" x14ac:dyDescent="0.2">
      <c r="B274">
        <v>2028</v>
      </c>
      <c r="C274">
        <v>2028</v>
      </c>
      <c r="D274" s="6">
        <f t="shared" si="11"/>
        <v>0</v>
      </c>
      <c r="E274" s="6"/>
      <c r="F274" s="6">
        <f t="shared" si="12"/>
        <v>8994.4359999999997</v>
      </c>
      <c r="G274" s="6">
        <f t="shared" si="13"/>
        <v>859.19276100000002</v>
      </c>
      <c r="H274" s="6">
        <f t="shared" si="14"/>
        <v>1101.6610000000001</v>
      </c>
      <c r="I274" s="6"/>
      <c r="J274" s="6">
        <f t="shared" si="15"/>
        <v>22.600460000000002</v>
      </c>
      <c r="M274" s="6">
        <f t="shared" si="16"/>
        <v>-12.13387</v>
      </c>
      <c r="N274" s="6">
        <f t="shared" si="17"/>
        <v>363.38696900000002</v>
      </c>
      <c r="O274" s="6">
        <f t="shared" si="18"/>
        <v>1632.5619999999999</v>
      </c>
      <c r="P274" s="6">
        <f t="shared" si="19"/>
        <v>216.98240000000001</v>
      </c>
      <c r="Q274" s="6">
        <f t="shared" si="20"/>
        <v>13178.68772</v>
      </c>
      <c r="R274" s="6">
        <f t="shared" si="21"/>
        <v>12319.494959</v>
      </c>
      <c r="S274" s="2">
        <v>10768.734554616925</v>
      </c>
      <c r="T274" s="4">
        <f t="shared" si="22"/>
        <v>1.1440058157732387</v>
      </c>
      <c r="U274" s="6"/>
      <c r="V274" s="6"/>
      <c r="W274" s="6"/>
      <c r="X274" s="6"/>
      <c r="Y274" s="6"/>
      <c r="Z274" s="6"/>
      <c r="AA274" s="6"/>
      <c r="AB274" s="6"/>
      <c r="AD274" s="2">
        <f>VLOOKUP(AD$266,AURORA!$C$3:$AC$460,$B274-2020,FALSE)</f>
        <v>856.58180000000004</v>
      </c>
      <c r="AE274" s="2">
        <f>VLOOKUP(AE$266,AURORA!$C$3:$AC$460,$B274-2020,FALSE)</f>
        <v>22.600460000000002</v>
      </c>
      <c r="AF274" s="2">
        <f>VLOOKUP(AF$266,AURORA!$C$3:$AC$460,$B274-2020,FALSE)</f>
        <v>8994.4359999999997</v>
      </c>
      <c r="AG274" s="2">
        <f>VLOOKUP(AG$266,AURORA!$C$3:$AC$460,$B274-2020,FALSE)</f>
        <v>1.449829</v>
      </c>
      <c r="AH274" s="2">
        <f>VLOOKUP(AH$266,AURORA!$C$3:$AC$460,$B274-2020,FALSE)</f>
        <v>357.71910000000003</v>
      </c>
      <c r="AI274" s="2">
        <f>VLOOKUP(AI$266,AURORA!$C$3:$AC$460,$B274-2020,FALSE)</f>
        <v>5.6678689999999996</v>
      </c>
      <c r="AJ274" s="2">
        <f>VLOOKUP(AJ$266,AURORA!$C$3:$AC$460,$B274-2020,FALSE)</f>
        <v>1.1611320000000001</v>
      </c>
      <c r="AK274" s="2">
        <f>VLOOKUP(AK$266,AURORA!$C$3:$AC$460,$B274-2020,FALSE)</f>
        <v>0</v>
      </c>
      <c r="AL274" s="2">
        <f>VLOOKUP(AL$266,AURORA!$C$3:$AC$460,$B274-2020,FALSE)</f>
        <v>1101.6610000000001</v>
      </c>
      <c r="AM274" s="2">
        <f>VLOOKUP(AM$266,AURORA!$C$3:$AC$460,$B274-2020,FALSE)</f>
        <v>216.98240000000001</v>
      </c>
      <c r="AN274" s="2">
        <f>VLOOKUP(AN$266,AURORA!$C$3:$AC$460,$B274-2020,FALSE)</f>
        <v>-2.265706E-2</v>
      </c>
      <c r="AO274" s="2">
        <f>VLOOKUP(AO$266,AURORA!$C$3:$AC$460,$B274-2020,FALSE)</f>
        <v>-12.13387</v>
      </c>
      <c r="AP274" s="2">
        <f>VLOOKUP(AP$266,AURORA!$C$3:$AC$460,$B274-2020,FALSE)</f>
        <v>1632.5619999999999</v>
      </c>
    </row>
    <row r="275" spans="2:42" x14ac:dyDescent="0.2">
      <c r="B275">
        <v>2029</v>
      </c>
      <c r="C275">
        <v>2029</v>
      </c>
      <c r="D275" s="6">
        <f t="shared" si="11"/>
        <v>0</v>
      </c>
      <c r="E275" s="6"/>
      <c r="F275" s="6">
        <f t="shared" si="12"/>
        <v>8996.9269999999997</v>
      </c>
      <c r="G275" s="6">
        <f t="shared" si="13"/>
        <v>796.24170500000002</v>
      </c>
      <c r="H275" s="6">
        <f t="shared" si="14"/>
        <v>1022.016</v>
      </c>
      <c r="I275" s="6"/>
      <c r="J275" s="6">
        <f t="shared" si="15"/>
        <v>22.625430000000001</v>
      </c>
      <c r="M275" s="6">
        <f t="shared" si="16"/>
        <v>-14.11101</v>
      </c>
      <c r="N275" s="6">
        <f t="shared" si="17"/>
        <v>395.02722600000004</v>
      </c>
      <c r="O275" s="6">
        <f t="shared" si="18"/>
        <v>1706.6130000000001</v>
      </c>
      <c r="P275" s="6">
        <f t="shared" si="19"/>
        <v>225.68279999999999</v>
      </c>
      <c r="Q275" s="6">
        <f t="shared" si="20"/>
        <v>13151.022150999999</v>
      </c>
      <c r="R275" s="6">
        <f t="shared" si="21"/>
        <v>12354.780445999999</v>
      </c>
      <c r="S275" s="2">
        <v>10819.433063325985</v>
      </c>
      <c r="T275" s="4">
        <f t="shared" si="22"/>
        <v>1.1419064542187791</v>
      </c>
      <c r="U275" s="6"/>
      <c r="V275" s="6"/>
      <c r="W275" s="6"/>
      <c r="X275" s="6"/>
      <c r="Y275" s="6"/>
      <c r="Z275" s="6"/>
      <c r="AA275" s="6"/>
      <c r="AB275" s="6"/>
      <c r="AD275" s="2">
        <f>VLOOKUP(AD$266,AURORA!$C$3:$AC$460,$B275-2020,FALSE)</f>
        <v>794.11980000000005</v>
      </c>
      <c r="AE275" s="2">
        <f>VLOOKUP(AE$266,AURORA!$C$3:$AC$460,$B275-2020,FALSE)</f>
        <v>22.625430000000001</v>
      </c>
      <c r="AF275" s="2">
        <f>VLOOKUP(AF$266,AURORA!$C$3:$AC$460,$B275-2020,FALSE)</f>
        <v>8996.9269999999997</v>
      </c>
      <c r="AG275" s="2">
        <f>VLOOKUP(AG$266,AURORA!$C$3:$AC$460,$B275-2020,FALSE)</f>
        <v>1.354287</v>
      </c>
      <c r="AH275" s="2">
        <f>VLOOKUP(AH$266,AURORA!$C$3:$AC$460,$B275-2020,FALSE)</f>
        <v>389.34640000000002</v>
      </c>
      <c r="AI275" s="2">
        <f>VLOOKUP(AI$266,AURORA!$C$3:$AC$460,$B275-2020,FALSE)</f>
        <v>5.6808259999999997</v>
      </c>
      <c r="AJ275" s="2">
        <f>VLOOKUP(AJ$266,AURORA!$C$3:$AC$460,$B275-2020,FALSE)</f>
        <v>0.76761800000000002</v>
      </c>
      <c r="AK275" s="2">
        <f>VLOOKUP(AK$266,AURORA!$C$3:$AC$460,$B275-2020,FALSE)</f>
        <v>0</v>
      </c>
      <c r="AL275" s="2">
        <f>VLOOKUP(AL$266,AURORA!$C$3:$AC$460,$B275-2020,FALSE)</f>
        <v>1022.016</v>
      </c>
      <c r="AM275" s="2">
        <f>VLOOKUP(AM$266,AURORA!$C$3:$AC$460,$B275-2020,FALSE)</f>
        <v>225.68279999999999</v>
      </c>
      <c r="AN275" s="2">
        <f>VLOOKUP(AN$266,AURORA!$C$3:$AC$460,$B275-2020,FALSE)</f>
        <v>-1.4013640000000001E-2</v>
      </c>
      <c r="AO275" s="2">
        <f>VLOOKUP(AO$266,AURORA!$C$3:$AC$460,$B275-2020,FALSE)</f>
        <v>-14.11101</v>
      </c>
      <c r="AP275" s="2">
        <f>VLOOKUP(AP$266,AURORA!$C$3:$AC$460,$B275-2020,FALSE)</f>
        <v>1706.6130000000001</v>
      </c>
    </row>
    <row r="276" spans="2:42" x14ac:dyDescent="0.2">
      <c r="B276">
        <v>2030</v>
      </c>
      <c r="C276">
        <v>2030</v>
      </c>
      <c r="D276" s="6">
        <f t="shared" si="11"/>
        <v>0</v>
      </c>
      <c r="E276" s="6"/>
      <c r="F276" s="6">
        <f t="shared" si="12"/>
        <v>9003.1949999999997</v>
      </c>
      <c r="G276" s="6">
        <f t="shared" si="13"/>
        <v>732.593028</v>
      </c>
      <c r="H276" s="6">
        <f t="shared" si="14"/>
        <v>983.72059999999999</v>
      </c>
      <c r="I276" s="6"/>
      <c r="J276" s="6">
        <f t="shared" si="15"/>
        <v>22.218630000000001</v>
      </c>
      <c r="M276" s="6">
        <f t="shared" si="16"/>
        <v>-15.18491</v>
      </c>
      <c r="N276" s="6">
        <f t="shared" si="17"/>
        <v>425.99051299999996</v>
      </c>
      <c r="O276" s="6">
        <f t="shared" si="18"/>
        <v>1764.0129999999999</v>
      </c>
      <c r="P276" s="6">
        <f t="shared" si="19"/>
        <v>229.33850000000001</v>
      </c>
      <c r="Q276" s="6">
        <f t="shared" si="20"/>
        <v>13145.884360999999</v>
      </c>
      <c r="R276" s="6">
        <f t="shared" si="21"/>
        <v>12413.291332999999</v>
      </c>
      <c r="S276" s="2">
        <v>10870.370257348744</v>
      </c>
      <c r="T276" s="4">
        <f t="shared" si="22"/>
        <v>1.1419382264930844</v>
      </c>
      <c r="U276" s="6"/>
      <c r="V276" s="6"/>
      <c r="W276" s="6"/>
      <c r="X276" s="6"/>
      <c r="Y276" s="6"/>
      <c r="Z276" s="6"/>
      <c r="AA276" s="6"/>
      <c r="AB276" s="6"/>
      <c r="AD276" s="2">
        <f>VLOOKUP(AD$266,AURORA!$C$3:$AC$460,$B276-2020,FALSE)</f>
        <v>728.904</v>
      </c>
      <c r="AE276" s="2">
        <f>VLOOKUP(AE$266,AURORA!$C$3:$AC$460,$B276-2020,FALSE)</f>
        <v>22.218630000000001</v>
      </c>
      <c r="AF276" s="2">
        <f>VLOOKUP(AF$266,AURORA!$C$3:$AC$460,$B276-2020,FALSE)</f>
        <v>9003.1949999999997</v>
      </c>
      <c r="AG276" s="2">
        <f>VLOOKUP(AG$266,AURORA!$C$3:$AC$460,$B276-2020,FALSE)</f>
        <v>1.2759180000000001</v>
      </c>
      <c r="AH276" s="2">
        <f>VLOOKUP(AH$266,AURORA!$C$3:$AC$460,$B276-2020,FALSE)</f>
        <v>420.31459999999998</v>
      </c>
      <c r="AI276" s="2">
        <f>VLOOKUP(AI$266,AURORA!$C$3:$AC$460,$B276-2020,FALSE)</f>
        <v>5.6759130000000004</v>
      </c>
      <c r="AJ276" s="2">
        <f>VLOOKUP(AJ$266,AURORA!$C$3:$AC$460,$B276-2020,FALSE)</f>
        <v>2.4131100000000001</v>
      </c>
      <c r="AK276" s="2">
        <f>VLOOKUP(AK$266,AURORA!$C$3:$AC$460,$B276-2020,FALSE)</f>
        <v>0</v>
      </c>
      <c r="AL276" s="2">
        <f>VLOOKUP(AL$266,AURORA!$C$3:$AC$460,$B276-2020,FALSE)</f>
        <v>983.72059999999999</v>
      </c>
      <c r="AM276" s="2">
        <f>VLOOKUP(AM$266,AURORA!$C$3:$AC$460,$B276-2020,FALSE)</f>
        <v>229.33850000000001</v>
      </c>
      <c r="AN276" s="2">
        <f>VLOOKUP(AN$266,AURORA!$C$3:$AC$460,$B276-2020,FALSE)</f>
        <v>-4.0419549999999999E-2</v>
      </c>
      <c r="AO276" s="2">
        <f>VLOOKUP(AO$266,AURORA!$C$3:$AC$460,$B276-2020,FALSE)</f>
        <v>-15.18491</v>
      </c>
      <c r="AP276" s="2">
        <f>VLOOKUP(AP$266,AURORA!$C$3:$AC$460,$B276-2020,FALSE)</f>
        <v>1764.0129999999999</v>
      </c>
    </row>
    <row r="277" spans="2:42" x14ac:dyDescent="0.2">
      <c r="B277">
        <v>2031</v>
      </c>
      <c r="C277">
        <v>2031</v>
      </c>
      <c r="D277" s="6">
        <f t="shared" si="11"/>
        <v>0</v>
      </c>
      <c r="E277" s="6"/>
      <c r="F277" s="6">
        <f t="shared" si="12"/>
        <v>8991.8819999999996</v>
      </c>
      <c r="G277" s="6">
        <f t="shared" si="13"/>
        <v>657.90156409999997</v>
      </c>
      <c r="H277" s="6">
        <f t="shared" si="14"/>
        <v>1087.836</v>
      </c>
      <c r="I277" s="6"/>
      <c r="J277" s="6">
        <f t="shared" si="15"/>
        <v>22.102979999999999</v>
      </c>
      <c r="M277" s="6">
        <f t="shared" si="16"/>
        <v>-15.391349999999999</v>
      </c>
      <c r="N277" s="6">
        <f t="shared" si="17"/>
        <v>455.95694199999997</v>
      </c>
      <c r="O277" s="6">
        <f t="shared" si="18"/>
        <v>1820.9290000000001</v>
      </c>
      <c r="P277" s="6">
        <f t="shared" si="19"/>
        <v>236.73269999999999</v>
      </c>
      <c r="Q277" s="6">
        <f t="shared" si="20"/>
        <v>13257.949836100001</v>
      </c>
      <c r="R277" s="6">
        <f t="shared" si="21"/>
        <v>12600.048272</v>
      </c>
      <c r="S277" s="2">
        <v>10921.547260400288</v>
      </c>
      <c r="T277" s="4">
        <f t="shared" si="22"/>
        <v>1.1536871078409996</v>
      </c>
      <c r="U277" s="6"/>
      <c r="V277" s="6"/>
      <c r="W277" s="6"/>
      <c r="X277" s="6"/>
      <c r="Y277" s="6"/>
      <c r="Z277" s="6"/>
      <c r="AA277" s="6"/>
      <c r="AB277" s="6"/>
      <c r="AD277" s="2">
        <f>VLOOKUP(AD$266,AURORA!$C$3:$AC$460,$B277-2020,FALSE)</f>
        <v>656.04390000000001</v>
      </c>
      <c r="AE277" s="2">
        <f>VLOOKUP(AE$266,AURORA!$C$3:$AC$460,$B277-2020,FALSE)</f>
        <v>22.102979999999999</v>
      </c>
      <c r="AF277" s="2">
        <f>VLOOKUP(AF$266,AURORA!$C$3:$AC$460,$B277-2020,FALSE)</f>
        <v>8991.8819999999996</v>
      </c>
      <c r="AG277" s="2">
        <f>VLOOKUP(AG$266,AURORA!$C$3:$AC$460,$B277-2020,FALSE)</f>
        <v>1.0316689999999999</v>
      </c>
      <c r="AH277" s="2">
        <f>VLOOKUP(AH$266,AURORA!$C$3:$AC$460,$B277-2020,FALSE)</f>
        <v>450.28219999999999</v>
      </c>
      <c r="AI277" s="2">
        <f>VLOOKUP(AI$266,AURORA!$C$3:$AC$460,$B277-2020,FALSE)</f>
        <v>5.6747420000000002</v>
      </c>
      <c r="AJ277" s="2">
        <f>VLOOKUP(AJ$266,AURORA!$C$3:$AC$460,$B277-2020,FALSE)</f>
        <v>0.82599509999999998</v>
      </c>
      <c r="AK277" s="2">
        <f>VLOOKUP(AK$266,AURORA!$C$3:$AC$460,$B277-2020,FALSE)</f>
        <v>0</v>
      </c>
      <c r="AL277" s="2">
        <f>VLOOKUP(AL$266,AURORA!$C$3:$AC$460,$B277-2020,FALSE)</f>
        <v>1087.836</v>
      </c>
      <c r="AM277" s="2">
        <f>VLOOKUP(AM$266,AURORA!$C$3:$AC$460,$B277-2020,FALSE)</f>
        <v>236.73269999999999</v>
      </c>
      <c r="AN277" s="2">
        <f>VLOOKUP(AN$266,AURORA!$C$3:$AC$460,$B277-2020,FALSE)</f>
        <v>-3.3972509999999997E-2</v>
      </c>
      <c r="AO277" s="2">
        <f>VLOOKUP(AO$266,AURORA!$C$3:$AC$460,$B277-2020,FALSE)</f>
        <v>-15.391349999999999</v>
      </c>
      <c r="AP277" s="2">
        <f>VLOOKUP(AP$266,AURORA!$C$3:$AC$460,$B277-2020,FALSE)</f>
        <v>1820.9290000000001</v>
      </c>
    </row>
    <row r="278" spans="2:42" x14ac:dyDescent="0.2">
      <c r="B278">
        <v>2032</v>
      </c>
      <c r="C278">
        <v>2032</v>
      </c>
      <c r="D278" s="6">
        <f t="shared" si="11"/>
        <v>0</v>
      </c>
      <c r="E278" s="6"/>
      <c r="F278" s="6">
        <f t="shared" si="12"/>
        <v>9000.3629999999994</v>
      </c>
      <c r="G278" s="6">
        <f t="shared" si="13"/>
        <v>604.38490400000001</v>
      </c>
      <c r="H278" s="6">
        <f t="shared" si="14"/>
        <v>1014.277</v>
      </c>
      <c r="I278" s="6"/>
      <c r="J278" s="6">
        <f t="shared" si="15"/>
        <v>22.266480000000001</v>
      </c>
      <c r="M278" s="6">
        <f t="shared" si="16"/>
        <v>-16.94415</v>
      </c>
      <c r="N278" s="6">
        <f t="shared" si="17"/>
        <v>488.02965499999999</v>
      </c>
      <c r="O278" s="6">
        <f t="shared" si="18"/>
        <v>1896.0740000000001</v>
      </c>
      <c r="P278" s="6">
        <f t="shared" si="19"/>
        <v>249.03450000000001</v>
      </c>
      <c r="Q278" s="6">
        <f t="shared" si="20"/>
        <v>13257.485389000001</v>
      </c>
      <c r="R278" s="6">
        <f t="shared" si="21"/>
        <v>12653.100485000001</v>
      </c>
      <c r="S278" s="2">
        <v>10972.965201486079</v>
      </c>
      <c r="T278" s="4">
        <f t="shared" si="22"/>
        <v>1.1531158855116372</v>
      </c>
      <c r="U278" s="6"/>
      <c r="V278" s="6"/>
      <c r="W278" s="6"/>
      <c r="X278" s="6"/>
      <c r="Y278" s="6"/>
      <c r="Z278" s="6"/>
      <c r="AA278" s="6"/>
      <c r="AB278" s="6"/>
      <c r="AD278" s="2">
        <f>VLOOKUP(AD$266,AURORA!$C$3:$AC$460,$B278-2020,FALSE)</f>
        <v>602.71749999999997</v>
      </c>
      <c r="AE278" s="2">
        <f>VLOOKUP(AE$266,AURORA!$C$3:$AC$460,$B278-2020,FALSE)</f>
        <v>22.266480000000001</v>
      </c>
      <c r="AF278" s="2">
        <f>VLOOKUP(AF$266,AURORA!$C$3:$AC$460,$B278-2020,FALSE)</f>
        <v>9000.3629999999994</v>
      </c>
      <c r="AG278" s="2">
        <f>VLOOKUP(AG$266,AURORA!$C$3:$AC$460,$B278-2020,FALSE)</f>
        <v>0.95642159999999998</v>
      </c>
      <c r="AH278" s="2">
        <f>VLOOKUP(AH$266,AURORA!$C$3:$AC$460,$B278-2020,FALSE)</f>
        <v>482.3682</v>
      </c>
      <c r="AI278" s="2">
        <f>VLOOKUP(AI$266,AURORA!$C$3:$AC$460,$B278-2020,FALSE)</f>
        <v>5.6614550000000001</v>
      </c>
      <c r="AJ278" s="2">
        <f>VLOOKUP(AJ$266,AURORA!$C$3:$AC$460,$B278-2020,FALSE)</f>
        <v>0.71098240000000001</v>
      </c>
      <c r="AK278" s="2">
        <f>VLOOKUP(AK$266,AURORA!$C$3:$AC$460,$B278-2020,FALSE)</f>
        <v>0</v>
      </c>
      <c r="AL278" s="2">
        <f>VLOOKUP(AL$266,AURORA!$C$3:$AC$460,$B278-2020,FALSE)</f>
        <v>1014.277</v>
      </c>
      <c r="AM278" s="2">
        <f>VLOOKUP(AM$266,AURORA!$C$3:$AC$460,$B278-2020,FALSE)</f>
        <v>249.03450000000001</v>
      </c>
      <c r="AN278" s="2">
        <f>VLOOKUP(AN$266,AURORA!$C$3:$AC$460,$B278-2020,FALSE)</f>
        <v>-1.794084E-2</v>
      </c>
      <c r="AO278" s="2">
        <f>VLOOKUP(AO$266,AURORA!$C$3:$AC$460,$B278-2020,FALSE)</f>
        <v>-16.94415</v>
      </c>
      <c r="AP278" s="2">
        <f>VLOOKUP(AP$266,AURORA!$C$3:$AC$460,$B278-2020,FALSE)</f>
        <v>1896.0740000000001</v>
      </c>
    </row>
    <row r="279" spans="2:42" x14ac:dyDescent="0.2">
      <c r="B279">
        <v>2033</v>
      </c>
      <c r="C279">
        <v>2033</v>
      </c>
      <c r="D279" s="6">
        <f t="shared" si="11"/>
        <v>0</v>
      </c>
      <c r="E279" s="6"/>
      <c r="F279" s="6">
        <f t="shared" si="12"/>
        <v>9006.09</v>
      </c>
      <c r="G279" s="6">
        <f t="shared" si="13"/>
        <v>592.63106740000012</v>
      </c>
      <c r="H279" s="6">
        <f t="shared" si="14"/>
        <v>979.67570000000001</v>
      </c>
      <c r="I279" s="6"/>
      <c r="J279" s="6">
        <f t="shared" si="15"/>
        <v>21.936260000000001</v>
      </c>
      <c r="M279" s="6">
        <f t="shared" si="16"/>
        <v>-17.338920000000002</v>
      </c>
      <c r="N279" s="6">
        <f t="shared" si="17"/>
        <v>516.83655799999997</v>
      </c>
      <c r="O279" s="6">
        <f t="shared" si="18"/>
        <v>1910.64</v>
      </c>
      <c r="P279" s="6">
        <f t="shared" si="19"/>
        <v>254.9648</v>
      </c>
      <c r="Q279" s="6">
        <f t="shared" si="20"/>
        <v>13265.4354654</v>
      </c>
      <c r="R279" s="6">
        <f t="shared" si="21"/>
        <v>12672.804397999998</v>
      </c>
      <c r="S279" s="2">
        <v>11024.625214926862</v>
      </c>
      <c r="T279" s="4">
        <f t="shared" si="22"/>
        <v>1.1494997925953594</v>
      </c>
      <c r="U279" s="6"/>
      <c r="V279" s="6"/>
      <c r="W279" s="6"/>
      <c r="X279" s="6"/>
      <c r="Y279" s="6"/>
      <c r="Z279" s="6"/>
      <c r="AA279" s="6"/>
      <c r="AB279" s="6"/>
      <c r="AD279" s="2">
        <f>VLOOKUP(AD$266,AURORA!$C$3:$AC$460,$B279-2020,FALSE)</f>
        <v>591.48940000000005</v>
      </c>
      <c r="AE279" s="2">
        <f>VLOOKUP(AE$266,AURORA!$C$3:$AC$460,$B279-2020,FALSE)</f>
        <v>21.936260000000001</v>
      </c>
      <c r="AF279" s="2">
        <f>VLOOKUP(AF$266,AURORA!$C$3:$AC$460,$B279-2020,FALSE)</f>
        <v>9006.09</v>
      </c>
      <c r="AG279" s="2">
        <f>VLOOKUP(AG$266,AURORA!$C$3:$AC$460,$B279-2020,FALSE)</f>
        <v>0.84619739999999999</v>
      </c>
      <c r="AH279" s="2">
        <f>VLOOKUP(AH$266,AURORA!$C$3:$AC$460,$B279-2020,FALSE)</f>
        <v>511.1662</v>
      </c>
      <c r="AI279" s="2">
        <f>VLOOKUP(AI$266,AURORA!$C$3:$AC$460,$B279-2020,FALSE)</f>
        <v>5.6703580000000002</v>
      </c>
      <c r="AJ279" s="2">
        <f>VLOOKUP(AJ$266,AURORA!$C$3:$AC$460,$B279-2020,FALSE)</f>
        <v>0.29547000000000001</v>
      </c>
      <c r="AK279" s="2">
        <f>VLOOKUP(AK$266,AURORA!$C$3:$AC$460,$B279-2020,FALSE)</f>
        <v>0</v>
      </c>
      <c r="AL279" s="2">
        <f>VLOOKUP(AL$266,AURORA!$C$3:$AC$460,$B279-2020,FALSE)</f>
        <v>979.67570000000001</v>
      </c>
      <c r="AM279" s="2">
        <f>VLOOKUP(AM$266,AURORA!$C$3:$AC$460,$B279-2020,FALSE)</f>
        <v>254.9648</v>
      </c>
      <c r="AN279" s="2">
        <f>VLOOKUP(AN$266,AURORA!$C$3:$AC$460,$B279-2020,FALSE)</f>
        <v>-2.1117029999999998E-2</v>
      </c>
      <c r="AO279" s="2">
        <f>VLOOKUP(AO$266,AURORA!$C$3:$AC$460,$B279-2020,FALSE)</f>
        <v>-17.338920000000002</v>
      </c>
      <c r="AP279" s="2">
        <f>VLOOKUP(AP$266,AURORA!$C$3:$AC$460,$B279-2020,FALSE)</f>
        <v>1910.64</v>
      </c>
    </row>
    <row r="280" spans="2:42" x14ac:dyDescent="0.2">
      <c r="B280">
        <v>2034</v>
      </c>
      <c r="C280">
        <v>2034</v>
      </c>
      <c r="D280" s="6">
        <f t="shared" si="11"/>
        <v>0</v>
      </c>
      <c r="E280" s="6"/>
      <c r="F280" s="6">
        <f t="shared" si="12"/>
        <v>9013.1939999999995</v>
      </c>
      <c r="G280" s="6">
        <f t="shared" si="13"/>
        <v>528.48199160000001</v>
      </c>
      <c r="H280" s="6">
        <f t="shared" si="14"/>
        <v>1082.213</v>
      </c>
      <c r="I280" s="6"/>
      <c r="J280" s="6">
        <f t="shared" si="15"/>
        <v>21.802320000000002</v>
      </c>
      <c r="M280" s="6">
        <f t="shared" si="16"/>
        <v>-19.483460000000001</v>
      </c>
      <c r="N280" s="6">
        <f t="shared" si="17"/>
        <v>547.42070200000001</v>
      </c>
      <c r="O280" s="6">
        <f t="shared" si="18"/>
        <v>1935.6320000000001</v>
      </c>
      <c r="P280" s="6">
        <f t="shared" si="19"/>
        <v>265.0883</v>
      </c>
      <c r="Q280" s="6">
        <f t="shared" si="20"/>
        <v>13374.348853599999</v>
      </c>
      <c r="R280" s="6">
        <f t="shared" si="21"/>
        <v>12845.866861999999</v>
      </c>
      <c r="S280" s="2">
        <v>11076.528440383696</v>
      </c>
      <c r="T280" s="4">
        <f t="shared" si="22"/>
        <v>1.1597376317985613</v>
      </c>
      <c r="U280" s="6"/>
      <c r="V280" s="6"/>
      <c r="W280" s="6"/>
      <c r="X280" s="6"/>
      <c r="Y280" s="6"/>
      <c r="Z280" s="6"/>
      <c r="AA280" s="6"/>
      <c r="AB280" s="6"/>
      <c r="AD280" s="2">
        <f>VLOOKUP(AD$266,AURORA!$C$3:$AC$460,$B280-2020,FALSE)</f>
        <v>527.26900000000001</v>
      </c>
      <c r="AE280" s="2">
        <f>VLOOKUP(AE$266,AURORA!$C$3:$AC$460,$B280-2020,FALSE)</f>
        <v>21.802320000000002</v>
      </c>
      <c r="AF280" s="2">
        <f>VLOOKUP(AF$266,AURORA!$C$3:$AC$460,$B280-2020,FALSE)</f>
        <v>9013.1939999999995</v>
      </c>
      <c r="AG280" s="2">
        <f>VLOOKUP(AG$266,AURORA!$C$3:$AC$460,$B280-2020,FALSE)</f>
        <v>0.87141939999999996</v>
      </c>
      <c r="AH280" s="2">
        <f>VLOOKUP(AH$266,AURORA!$C$3:$AC$460,$B280-2020,FALSE)</f>
        <v>541.74770000000001</v>
      </c>
      <c r="AI280" s="2">
        <f>VLOOKUP(AI$266,AURORA!$C$3:$AC$460,$B280-2020,FALSE)</f>
        <v>5.6730020000000003</v>
      </c>
      <c r="AJ280" s="2">
        <f>VLOOKUP(AJ$266,AURORA!$C$3:$AC$460,$B280-2020,FALSE)</f>
        <v>0.34157219999999999</v>
      </c>
      <c r="AK280" s="2">
        <f>VLOOKUP(AK$266,AURORA!$C$3:$AC$460,$B280-2020,FALSE)</f>
        <v>0</v>
      </c>
      <c r="AL280" s="2">
        <f>VLOOKUP(AL$266,AURORA!$C$3:$AC$460,$B280-2020,FALSE)</f>
        <v>1082.213</v>
      </c>
      <c r="AM280" s="2">
        <f>VLOOKUP(AM$266,AURORA!$C$3:$AC$460,$B280-2020,FALSE)</f>
        <v>265.0883</v>
      </c>
      <c r="AN280" s="2">
        <f>VLOOKUP(AN$266,AURORA!$C$3:$AC$460,$B280-2020,FALSE)</f>
        <v>-2.9224099999999999E-2</v>
      </c>
      <c r="AO280" s="2">
        <f>VLOOKUP(AO$266,AURORA!$C$3:$AC$460,$B280-2020,FALSE)</f>
        <v>-19.483460000000001</v>
      </c>
      <c r="AP280" s="2">
        <f>VLOOKUP(AP$266,AURORA!$C$3:$AC$460,$B280-2020,FALSE)</f>
        <v>1935.6320000000001</v>
      </c>
    </row>
    <row r="281" spans="2:42" x14ac:dyDescent="0.2">
      <c r="B281">
        <v>2035</v>
      </c>
      <c r="C281">
        <v>2035</v>
      </c>
      <c r="D281" s="6">
        <f t="shared" si="11"/>
        <v>0</v>
      </c>
      <c r="E281" s="6"/>
      <c r="F281" s="6">
        <f t="shared" si="12"/>
        <v>9021.9699999999993</v>
      </c>
      <c r="G281" s="6">
        <f t="shared" si="13"/>
        <v>485.77183350000007</v>
      </c>
      <c r="H281" s="6">
        <f t="shared" si="14"/>
        <v>1003.297</v>
      </c>
      <c r="I281" s="6"/>
      <c r="J281" s="6">
        <f t="shared" si="15"/>
        <v>21.757259999999999</v>
      </c>
      <c r="M281" s="6">
        <f t="shared" si="16"/>
        <v>-22.11346</v>
      </c>
      <c r="N281" s="6">
        <f t="shared" si="17"/>
        <v>582.78068299999995</v>
      </c>
      <c r="O281" s="6">
        <f t="shared" si="18"/>
        <v>1972.3710000000001</v>
      </c>
      <c r="P281" s="6">
        <f t="shared" si="19"/>
        <v>272.99720000000002</v>
      </c>
      <c r="Q281" s="6">
        <f t="shared" si="20"/>
        <v>13338.8315165</v>
      </c>
      <c r="R281" s="6">
        <f t="shared" si="21"/>
        <v>12853.059682999998</v>
      </c>
      <c r="S281" s="2">
        <v>11128.676022883088</v>
      </c>
      <c r="T281" s="4">
        <f t="shared" si="22"/>
        <v>1.1549495785995734</v>
      </c>
      <c r="U281" s="6"/>
      <c r="V281" s="6"/>
      <c r="W281" s="6"/>
      <c r="X281" s="6"/>
      <c r="Y281" s="6"/>
      <c r="Z281" s="6"/>
      <c r="AA281" s="6"/>
      <c r="AB281" s="6"/>
      <c r="AD281" s="2">
        <f>VLOOKUP(AD$266,AURORA!$C$3:$AC$460,$B281-2020,FALSE)</f>
        <v>484.23790000000002</v>
      </c>
      <c r="AE281" s="2">
        <f>VLOOKUP(AE$266,AURORA!$C$3:$AC$460,$B281-2020,FALSE)</f>
        <v>21.757259999999999</v>
      </c>
      <c r="AF281" s="2">
        <f>VLOOKUP(AF$266,AURORA!$C$3:$AC$460,$B281-2020,FALSE)</f>
        <v>9021.9699999999993</v>
      </c>
      <c r="AG281" s="2">
        <f>VLOOKUP(AG$266,AURORA!$C$3:$AC$460,$B281-2020,FALSE)</f>
        <v>0.89197029999999999</v>
      </c>
      <c r="AH281" s="2">
        <f>VLOOKUP(AH$266,AURORA!$C$3:$AC$460,$B281-2020,FALSE)</f>
        <v>577.10609999999997</v>
      </c>
      <c r="AI281" s="2">
        <f>VLOOKUP(AI$266,AURORA!$C$3:$AC$460,$B281-2020,FALSE)</f>
        <v>5.6745830000000002</v>
      </c>
      <c r="AJ281" s="2">
        <f>VLOOKUP(AJ$266,AURORA!$C$3:$AC$460,$B281-2020,FALSE)</f>
        <v>0.64196319999999996</v>
      </c>
      <c r="AK281" s="2">
        <f>VLOOKUP(AK$266,AURORA!$C$3:$AC$460,$B281-2020,FALSE)</f>
        <v>0</v>
      </c>
      <c r="AL281" s="2">
        <f>VLOOKUP(AL$266,AURORA!$C$3:$AC$460,$B281-2020,FALSE)</f>
        <v>1003.297</v>
      </c>
      <c r="AM281" s="2">
        <f>VLOOKUP(AM$266,AURORA!$C$3:$AC$460,$B281-2020,FALSE)</f>
        <v>272.99720000000002</v>
      </c>
      <c r="AN281" s="2">
        <f>VLOOKUP(AN$266,AURORA!$C$3:$AC$460,$B281-2020,FALSE)</f>
        <v>-3.6597659999999997E-2</v>
      </c>
      <c r="AO281" s="2">
        <f>VLOOKUP(AO$266,AURORA!$C$3:$AC$460,$B281-2020,FALSE)</f>
        <v>-22.11346</v>
      </c>
      <c r="AP281" s="2">
        <f>VLOOKUP(AP$266,AURORA!$C$3:$AC$460,$B281-2020,FALSE)</f>
        <v>1972.3710000000001</v>
      </c>
    </row>
    <row r="282" spans="2:42" x14ac:dyDescent="0.2">
      <c r="B282">
        <v>2036</v>
      </c>
      <c r="C282">
        <v>2036</v>
      </c>
      <c r="D282" s="6">
        <f t="shared" si="11"/>
        <v>0</v>
      </c>
      <c r="E282" s="6"/>
      <c r="F282" s="6">
        <f t="shared" si="12"/>
        <v>9031.2900000000009</v>
      </c>
      <c r="G282" s="6">
        <f t="shared" si="13"/>
        <v>493.38051160000003</v>
      </c>
      <c r="H282" s="6">
        <f t="shared" si="14"/>
        <v>971.60490000000004</v>
      </c>
      <c r="I282" s="6"/>
      <c r="J282" s="6">
        <f t="shared" si="15"/>
        <v>21.579740000000001</v>
      </c>
      <c r="M282" s="6">
        <f t="shared" si="16"/>
        <v>-23.394349999999999</v>
      </c>
      <c r="N282" s="6">
        <f t="shared" si="17"/>
        <v>605.64767399999994</v>
      </c>
      <c r="O282" s="6">
        <f t="shared" si="18"/>
        <v>1978.2460000000001</v>
      </c>
      <c r="P282" s="6">
        <f t="shared" si="19"/>
        <v>283.31740000000002</v>
      </c>
      <c r="Q282" s="6">
        <f t="shared" si="20"/>
        <v>13361.671875600001</v>
      </c>
      <c r="R282" s="6">
        <f t="shared" si="21"/>
        <v>12868.291364000001</v>
      </c>
      <c r="S282" s="2">
        <v>11181.069112842255</v>
      </c>
      <c r="T282" s="4">
        <f t="shared" si="22"/>
        <v>1.150899903589707</v>
      </c>
      <c r="U282" s="6"/>
      <c r="V282" s="6"/>
      <c r="W282" s="6"/>
      <c r="X282" s="6"/>
      <c r="Y282" s="6"/>
      <c r="Z282" s="6"/>
      <c r="AA282" s="6"/>
      <c r="AB282" s="6"/>
      <c r="AD282" s="2">
        <f>VLOOKUP(AD$266,AURORA!$C$3:$AC$460,$B282-2020,FALSE)</f>
        <v>492.11200000000002</v>
      </c>
      <c r="AE282" s="2">
        <f>VLOOKUP(AE$266,AURORA!$C$3:$AC$460,$B282-2020,FALSE)</f>
        <v>21.579740000000001</v>
      </c>
      <c r="AF282" s="2">
        <f>VLOOKUP(AF$266,AURORA!$C$3:$AC$460,$B282-2020,FALSE)</f>
        <v>9031.2900000000009</v>
      </c>
      <c r="AG282" s="2">
        <f>VLOOKUP(AG$266,AURORA!$C$3:$AC$460,$B282-2020,FALSE)</f>
        <v>0.86389059999999995</v>
      </c>
      <c r="AH282" s="2">
        <f>VLOOKUP(AH$266,AURORA!$C$3:$AC$460,$B282-2020,FALSE)</f>
        <v>599.98739999999998</v>
      </c>
      <c r="AI282" s="2">
        <f>VLOOKUP(AI$266,AURORA!$C$3:$AC$460,$B282-2020,FALSE)</f>
        <v>5.6602740000000002</v>
      </c>
      <c r="AJ282" s="2">
        <f>VLOOKUP(AJ$266,AURORA!$C$3:$AC$460,$B282-2020,FALSE)</f>
        <v>0.40462100000000001</v>
      </c>
      <c r="AK282" s="2">
        <f>VLOOKUP(AK$266,AURORA!$C$3:$AC$460,$B282-2020,FALSE)</f>
        <v>0</v>
      </c>
      <c r="AL282" s="2">
        <f>VLOOKUP(AL$266,AURORA!$C$3:$AC$460,$B282-2020,FALSE)</f>
        <v>971.60490000000004</v>
      </c>
      <c r="AM282" s="2">
        <f>VLOOKUP(AM$266,AURORA!$C$3:$AC$460,$B282-2020,FALSE)</f>
        <v>283.31740000000002</v>
      </c>
      <c r="AN282" s="2">
        <f>VLOOKUP(AN$266,AURORA!$C$3:$AC$460,$B282-2020,FALSE)</f>
        <v>-5.3399000000000002E-2</v>
      </c>
      <c r="AO282" s="2">
        <f>VLOOKUP(AO$266,AURORA!$C$3:$AC$460,$B282-2020,FALSE)</f>
        <v>-23.394349999999999</v>
      </c>
      <c r="AP282" s="2">
        <f>VLOOKUP(AP$266,AURORA!$C$3:$AC$460,$B282-2020,FALSE)</f>
        <v>1978.2460000000001</v>
      </c>
    </row>
    <row r="283" spans="2:42" x14ac:dyDescent="0.2">
      <c r="B283">
        <v>2037</v>
      </c>
      <c r="C283">
        <v>2037</v>
      </c>
      <c r="D283" s="6">
        <f t="shared" si="11"/>
        <v>0</v>
      </c>
      <c r="E283" s="6"/>
      <c r="F283" s="6">
        <f t="shared" si="12"/>
        <v>9039.1039999999994</v>
      </c>
      <c r="G283" s="6">
        <f t="shared" si="13"/>
        <v>456.4663946</v>
      </c>
      <c r="H283" s="6">
        <f t="shared" si="14"/>
        <v>1069.894</v>
      </c>
      <c r="I283" s="6"/>
      <c r="J283" s="6">
        <f t="shared" si="15"/>
        <v>21.46565</v>
      </c>
      <c r="M283" s="6">
        <f t="shared" si="16"/>
        <v>-25.828330000000001</v>
      </c>
      <c r="N283" s="6">
        <f t="shared" si="17"/>
        <v>630.44172600000002</v>
      </c>
      <c r="O283" s="6">
        <f t="shared" si="18"/>
        <v>1995.396</v>
      </c>
      <c r="P283" s="6">
        <f t="shared" si="19"/>
        <v>290.11779999999999</v>
      </c>
      <c r="Q283" s="6">
        <f t="shared" si="20"/>
        <v>13477.057240599999</v>
      </c>
      <c r="R283" s="6">
        <f t="shared" si="21"/>
        <v>13020.590845999999</v>
      </c>
      <c r="S283" s="2">
        <v>11233.708866094506</v>
      </c>
      <c r="T283" s="4">
        <f t="shared" si="22"/>
        <v>1.1590642949007381</v>
      </c>
      <c r="U283" s="6"/>
      <c r="V283" s="6"/>
      <c r="W283" s="6"/>
      <c r="X283" s="6"/>
      <c r="Y283" s="6"/>
      <c r="Z283" s="6"/>
      <c r="AA283" s="6"/>
      <c r="AB283" s="6"/>
      <c r="AD283" s="2">
        <f>VLOOKUP(AD$266,AURORA!$C$3:$AC$460,$B283-2020,FALSE)</f>
        <v>455.17660000000001</v>
      </c>
      <c r="AE283" s="2">
        <f>VLOOKUP(AE$266,AURORA!$C$3:$AC$460,$B283-2020,FALSE)</f>
        <v>21.46565</v>
      </c>
      <c r="AF283" s="2">
        <f>VLOOKUP(AF$266,AURORA!$C$3:$AC$460,$B283-2020,FALSE)</f>
        <v>9039.1039999999994</v>
      </c>
      <c r="AG283" s="2">
        <f>VLOOKUP(AG$266,AURORA!$C$3:$AC$460,$B283-2020,FALSE)</f>
        <v>0.933917</v>
      </c>
      <c r="AH283" s="2">
        <f>VLOOKUP(AH$266,AURORA!$C$3:$AC$460,$B283-2020,FALSE)</f>
        <v>624.78440000000001</v>
      </c>
      <c r="AI283" s="2">
        <f>VLOOKUP(AI$266,AURORA!$C$3:$AC$460,$B283-2020,FALSE)</f>
        <v>5.6573260000000003</v>
      </c>
      <c r="AJ283" s="2">
        <f>VLOOKUP(AJ$266,AURORA!$C$3:$AC$460,$B283-2020,FALSE)</f>
        <v>0.35587760000000002</v>
      </c>
      <c r="AK283" s="2">
        <f>VLOOKUP(AK$266,AURORA!$C$3:$AC$460,$B283-2020,FALSE)</f>
        <v>0</v>
      </c>
      <c r="AL283" s="2">
        <f>VLOOKUP(AL$266,AURORA!$C$3:$AC$460,$B283-2020,FALSE)</f>
        <v>1069.894</v>
      </c>
      <c r="AM283" s="2">
        <f>VLOOKUP(AM$266,AURORA!$C$3:$AC$460,$B283-2020,FALSE)</f>
        <v>290.11779999999999</v>
      </c>
      <c r="AN283" s="2">
        <f>VLOOKUP(AN$266,AURORA!$C$3:$AC$460,$B283-2020,FALSE)</f>
        <v>-6.705709E-2</v>
      </c>
      <c r="AO283" s="2">
        <f>VLOOKUP(AO$266,AURORA!$C$3:$AC$460,$B283-2020,FALSE)</f>
        <v>-25.828330000000001</v>
      </c>
      <c r="AP283" s="2">
        <f>VLOOKUP(AP$266,AURORA!$C$3:$AC$460,$B283-2020,FALSE)</f>
        <v>1995.396</v>
      </c>
    </row>
    <row r="284" spans="2:42" x14ac:dyDescent="0.2">
      <c r="B284">
        <v>2038</v>
      </c>
      <c r="C284">
        <v>2038</v>
      </c>
      <c r="D284" s="6">
        <f t="shared" si="11"/>
        <v>0</v>
      </c>
      <c r="E284" s="6"/>
      <c r="F284" s="6">
        <f t="shared" si="12"/>
        <v>9047.4619999999995</v>
      </c>
      <c r="G284" s="6">
        <f t="shared" si="13"/>
        <v>441.66600790000001</v>
      </c>
      <c r="H284" s="6">
        <f t="shared" si="14"/>
        <v>984.64829999999995</v>
      </c>
      <c r="I284" s="6"/>
      <c r="J284" s="6">
        <f t="shared" si="15"/>
        <v>21.444890000000001</v>
      </c>
      <c r="M284" s="6">
        <f t="shared" si="16"/>
        <v>-28.158480000000001</v>
      </c>
      <c r="N284" s="6">
        <f t="shared" si="17"/>
        <v>659.71078699999998</v>
      </c>
      <c r="O284" s="6">
        <f t="shared" si="18"/>
        <v>2018.4849999999999</v>
      </c>
      <c r="P284" s="6">
        <f t="shared" si="19"/>
        <v>300.57209999999998</v>
      </c>
      <c r="Q284" s="6">
        <f t="shared" si="20"/>
        <v>13445.8306049</v>
      </c>
      <c r="R284" s="6">
        <f t="shared" si="21"/>
        <v>13004.164597000001</v>
      </c>
      <c r="S284" s="2">
        <v>11286.596443914739</v>
      </c>
      <c r="T284" s="4">
        <f t="shared" si="22"/>
        <v>1.1521776880763113</v>
      </c>
      <c r="U284" s="6"/>
      <c r="V284" s="6"/>
      <c r="W284" s="6"/>
      <c r="X284" s="6"/>
      <c r="Y284" s="6"/>
      <c r="Z284" s="6"/>
      <c r="AA284" s="6"/>
      <c r="AB284" s="6"/>
      <c r="AD284" s="2">
        <f>VLOOKUP(AD$266,AURORA!$C$3:$AC$460,$B284-2020,FALSE)</f>
        <v>440.16699999999997</v>
      </c>
      <c r="AE284" s="2">
        <f>VLOOKUP(AE$266,AURORA!$C$3:$AC$460,$B284-2020,FALSE)</f>
        <v>21.444890000000001</v>
      </c>
      <c r="AF284" s="2">
        <f>VLOOKUP(AF$266,AURORA!$C$3:$AC$460,$B284-2020,FALSE)</f>
        <v>9047.4619999999995</v>
      </c>
      <c r="AG284" s="2">
        <f>VLOOKUP(AG$266,AURORA!$C$3:$AC$460,$B284-2020,FALSE)</f>
        <v>1.0256149999999999</v>
      </c>
      <c r="AH284" s="2">
        <f>VLOOKUP(AH$266,AURORA!$C$3:$AC$460,$B284-2020,FALSE)</f>
        <v>654.04459999999995</v>
      </c>
      <c r="AI284" s="2">
        <f>VLOOKUP(AI$266,AURORA!$C$3:$AC$460,$B284-2020,FALSE)</f>
        <v>5.6661869999999999</v>
      </c>
      <c r="AJ284" s="2">
        <f>VLOOKUP(AJ$266,AURORA!$C$3:$AC$460,$B284-2020,FALSE)</f>
        <v>0.47339290000000001</v>
      </c>
      <c r="AK284" s="2">
        <f>VLOOKUP(AK$266,AURORA!$C$3:$AC$460,$B284-2020,FALSE)</f>
        <v>0</v>
      </c>
      <c r="AL284" s="2">
        <f>VLOOKUP(AL$266,AURORA!$C$3:$AC$460,$B284-2020,FALSE)</f>
        <v>984.64829999999995</v>
      </c>
      <c r="AM284" s="2">
        <f>VLOOKUP(AM$266,AURORA!$C$3:$AC$460,$B284-2020,FALSE)</f>
        <v>300.57209999999998</v>
      </c>
      <c r="AN284" s="2">
        <f>VLOOKUP(AN$266,AURORA!$C$3:$AC$460,$B284-2020,FALSE)</f>
        <v>-7.1882710000000002E-2</v>
      </c>
      <c r="AO284" s="2">
        <f>VLOOKUP(AO$266,AURORA!$C$3:$AC$460,$B284-2020,FALSE)</f>
        <v>-28.158480000000001</v>
      </c>
      <c r="AP284" s="2">
        <f>VLOOKUP(AP$266,AURORA!$C$3:$AC$460,$B284-2020,FALSE)</f>
        <v>2018.4849999999999</v>
      </c>
    </row>
    <row r="285" spans="2:42" x14ac:dyDescent="0.2">
      <c r="B285">
        <v>2039</v>
      </c>
      <c r="C285">
        <v>2039</v>
      </c>
      <c r="D285" s="6">
        <f t="shared" si="11"/>
        <v>0</v>
      </c>
      <c r="E285" s="6"/>
      <c r="F285" s="6">
        <f t="shared" si="12"/>
        <v>9056.2369999999992</v>
      </c>
      <c r="G285" s="6">
        <f t="shared" si="13"/>
        <v>434.1905769</v>
      </c>
      <c r="H285" s="6">
        <f t="shared" si="14"/>
        <v>952.81849999999997</v>
      </c>
      <c r="I285" s="6"/>
      <c r="J285" s="6">
        <f t="shared" si="15"/>
        <v>21.242270000000001</v>
      </c>
      <c r="M285" s="6">
        <f t="shared" si="16"/>
        <v>-28.097439999999999</v>
      </c>
      <c r="N285" s="6">
        <f t="shared" si="17"/>
        <v>677.32736499999999</v>
      </c>
      <c r="O285" s="6">
        <f t="shared" si="18"/>
        <v>2030.23</v>
      </c>
      <c r="P285" s="6">
        <f t="shared" si="19"/>
        <v>295.9273</v>
      </c>
      <c r="Q285" s="6">
        <f t="shared" si="20"/>
        <v>13439.875571899998</v>
      </c>
      <c r="R285" s="6">
        <f t="shared" si="21"/>
        <v>13005.684994999998</v>
      </c>
      <c r="S285" s="2">
        <v>11339.733013045057</v>
      </c>
      <c r="T285" s="4">
        <f t="shared" si="22"/>
        <v>1.1469128047405044</v>
      </c>
      <c r="U285" s="6"/>
      <c r="V285" s="6"/>
      <c r="W285" s="6"/>
      <c r="X285" s="6"/>
      <c r="Y285" s="6"/>
      <c r="Z285" s="6"/>
      <c r="AA285" s="6"/>
      <c r="AB285" s="6"/>
      <c r="AD285" s="2">
        <f>VLOOKUP(AD$266,AURORA!$C$3:$AC$460,$B285-2020,FALSE)</f>
        <v>432.46210000000002</v>
      </c>
      <c r="AE285" s="2">
        <f>VLOOKUP(AE$266,AURORA!$C$3:$AC$460,$B285-2020,FALSE)</f>
        <v>21.242270000000001</v>
      </c>
      <c r="AF285" s="2">
        <f>VLOOKUP(AF$266,AURORA!$C$3:$AC$460,$B285-2020,FALSE)</f>
        <v>9056.2369999999992</v>
      </c>
      <c r="AG285" s="2">
        <f>VLOOKUP(AG$266,AURORA!$C$3:$AC$460,$B285-2020,FALSE)</f>
        <v>1.1486019999999999</v>
      </c>
      <c r="AH285" s="2">
        <f>VLOOKUP(AH$266,AURORA!$C$3:$AC$460,$B285-2020,FALSE)</f>
        <v>671.66849999999999</v>
      </c>
      <c r="AI285" s="2">
        <f>VLOOKUP(AI$266,AURORA!$C$3:$AC$460,$B285-2020,FALSE)</f>
        <v>5.6588649999999996</v>
      </c>
      <c r="AJ285" s="2">
        <f>VLOOKUP(AJ$266,AURORA!$C$3:$AC$460,$B285-2020,FALSE)</f>
        <v>0.57987489999999997</v>
      </c>
      <c r="AK285" s="2">
        <f>VLOOKUP(AK$266,AURORA!$C$3:$AC$460,$B285-2020,FALSE)</f>
        <v>0</v>
      </c>
      <c r="AL285" s="2">
        <f>VLOOKUP(AL$266,AURORA!$C$3:$AC$460,$B285-2020,FALSE)</f>
        <v>952.81849999999997</v>
      </c>
      <c r="AM285" s="2">
        <f>VLOOKUP(AM$266,AURORA!$C$3:$AC$460,$B285-2020,FALSE)</f>
        <v>295.9273</v>
      </c>
      <c r="AN285" s="2">
        <f>VLOOKUP(AN$266,AURORA!$C$3:$AC$460,$B285-2020,FALSE)</f>
        <v>-7.1805540000000001E-2</v>
      </c>
      <c r="AO285" s="2">
        <f>VLOOKUP(AO$266,AURORA!$C$3:$AC$460,$B285-2020,FALSE)</f>
        <v>-28.097439999999999</v>
      </c>
      <c r="AP285" s="2">
        <f>VLOOKUP(AP$266,AURORA!$C$3:$AC$460,$B285-2020,FALSE)</f>
        <v>2030.23</v>
      </c>
    </row>
    <row r="286" spans="2:42" x14ac:dyDescent="0.2">
      <c r="B286">
        <v>2040</v>
      </c>
      <c r="C286">
        <v>2040</v>
      </c>
      <c r="D286" s="6">
        <f t="shared" si="11"/>
        <v>0</v>
      </c>
      <c r="E286" s="6"/>
      <c r="F286" s="6">
        <f t="shared" si="12"/>
        <v>9065.9789999999994</v>
      </c>
      <c r="G286" s="6">
        <f t="shared" si="13"/>
        <v>402.21488299999999</v>
      </c>
      <c r="H286" s="6">
        <f t="shared" si="14"/>
        <v>1050.117</v>
      </c>
      <c r="I286" s="6"/>
      <c r="J286" s="6">
        <f t="shared" si="15"/>
        <v>21.21161</v>
      </c>
      <c r="M286" s="6">
        <f t="shared" si="16"/>
        <v>-31.74606</v>
      </c>
      <c r="N286" s="6">
        <f t="shared" si="17"/>
        <v>704.52087799999993</v>
      </c>
      <c r="O286" s="6">
        <f t="shared" si="18"/>
        <v>2048.4580000000001</v>
      </c>
      <c r="P286" s="6">
        <f t="shared" si="19"/>
        <v>304.36070000000001</v>
      </c>
      <c r="Q286" s="6">
        <f t="shared" si="20"/>
        <v>13565.116011</v>
      </c>
      <c r="R286" s="6">
        <f t="shared" si="21"/>
        <v>13162.901128</v>
      </c>
      <c r="S286" s="2">
        <v>11393.119745720513</v>
      </c>
      <c r="T286" s="4">
        <f t="shared" si="22"/>
        <v>1.1553377320504554</v>
      </c>
      <c r="U286" s="6"/>
      <c r="V286" s="6"/>
      <c r="W286" s="6"/>
      <c r="X286" s="6"/>
      <c r="Y286" s="6"/>
      <c r="Z286" s="6"/>
      <c r="AA286" s="6"/>
      <c r="AB286" s="6"/>
      <c r="AD286" s="2">
        <f>VLOOKUP(AD$266,AURORA!$C$3:$AC$460,$B286-2020,FALSE)</f>
        <v>398.2953</v>
      </c>
      <c r="AE286" s="2">
        <f>VLOOKUP(AE$266,AURORA!$C$3:$AC$460,$B286-2020,FALSE)</f>
        <v>21.21161</v>
      </c>
      <c r="AF286" s="2">
        <f>VLOOKUP(AF$266,AURORA!$C$3:$AC$460,$B286-2020,FALSE)</f>
        <v>9065.9789999999994</v>
      </c>
      <c r="AG286" s="2">
        <f>VLOOKUP(AG$266,AURORA!$C$3:$AC$460,$B286-2020,FALSE)</f>
        <v>1.0520830000000001</v>
      </c>
      <c r="AH286" s="2">
        <f>VLOOKUP(AH$266,AURORA!$C$3:$AC$460,$B286-2020,FALSE)</f>
        <v>698.88699999999994</v>
      </c>
      <c r="AI286" s="2">
        <f>VLOOKUP(AI$266,AURORA!$C$3:$AC$460,$B286-2020,FALSE)</f>
        <v>5.6338780000000002</v>
      </c>
      <c r="AJ286" s="2">
        <f>VLOOKUP(AJ$266,AURORA!$C$3:$AC$460,$B286-2020,FALSE)</f>
        <v>2.8675000000000002</v>
      </c>
      <c r="AK286" s="2">
        <f>VLOOKUP(AK$266,AURORA!$C$3:$AC$460,$B286-2020,FALSE)</f>
        <v>0</v>
      </c>
      <c r="AL286" s="2">
        <f>VLOOKUP(AL$266,AURORA!$C$3:$AC$460,$B286-2020,FALSE)</f>
        <v>1050.117</v>
      </c>
      <c r="AM286" s="2">
        <f>VLOOKUP(AM$266,AURORA!$C$3:$AC$460,$B286-2020,FALSE)</f>
        <v>304.36070000000001</v>
      </c>
      <c r="AN286" s="2">
        <f>VLOOKUP(AN$266,AURORA!$C$3:$AC$460,$B286-2020,FALSE)</f>
        <v>-0.1130157</v>
      </c>
      <c r="AO286" s="2">
        <f>VLOOKUP(AO$266,AURORA!$C$3:$AC$460,$B286-2020,FALSE)</f>
        <v>-31.74606</v>
      </c>
      <c r="AP286" s="2">
        <f>VLOOKUP(AP$266,AURORA!$C$3:$AC$460,$B286-2020,FALSE)</f>
        <v>2048.4580000000001</v>
      </c>
    </row>
    <row r="287" spans="2:42" x14ac:dyDescent="0.2">
      <c r="B287">
        <v>2041</v>
      </c>
      <c r="C287">
        <v>2041</v>
      </c>
      <c r="D287" s="6">
        <f t="shared" si="11"/>
        <v>0</v>
      </c>
      <c r="E287" s="6"/>
      <c r="F287" s="6">
        <f t="shared" si="12"/>
        <v>9073.3709999999992</v>
      </c>
      <c r="G287" s="6">
        <f t="shared" si="13"/>
        <v>399.26845379999997</v>
      </c>
      <c r="H287" s="6">
        <f t="shared" si="14"/>
        <v>980.4144</v>
      </c>
      <c r="I287" s="6"/>
      <c r="J287" s="6">
        <f t="shared" si="15"/>
        <v>21.19633</v>
      </c>
      <c r="M287" s="6">
        <f t="shared" si="16"/>
        <v>-33.3643</v>
      </c>
      <c r="N287" s="6">
        <f t="shared" si="17"/>
        <v>729.67264699999998</v>
      </c>
      <c r="O287" s="6">
        <f t="shared" si="18"/>
        <v>2065.681</v>
      </c>
      <c r="P287" s="6">
        <f t="shared" si="19"/>
        <v>314.50599999999997</v>
      </c>
      <c r="Q287" s="6">
        <f t="shared" si="20"/>
        <v>13550.745530799999</v>
      </c>
      <c r="R287" s="6">
        <f t="shared" si="21"/>
        <v>13151.477077</v>
      </c>
      <c r="S287" s="2">
        <v>11446.757819694963</v>
      </c>
      <c r="T287" s="4">
        <f t="shared" si="22"/>
        <v>1.1489259477798983</v>
      </c>
      <c r="U287" s="6"/>
      <c r="V287" s="6"/>
      <c r="W287" s="6"/>
      <c r="X287" s="6"/>
      <c r="Y287" s="6"/>
      <c r="Z287" s="6"/>
      <c r="AA287" s="6"/>
      <c r="AB287" s="6"/>
      <c r="AD287" s="2">
        <f>VLOOKUP(AD$266,AURORA!$C$3:$AC$460,$B287-2020,FALSE)</f>
        <v>397.7792</v>
      </c>
      <c r="AE287" s="2">
        <f>VLOOKUP(AE$266,AURORA!$C$3:$AC$460,$B287-2020,FALSE)</f>
        <v>21.19633</v>
      </c>
      <c r="AF287" s="2">
        <f>VLOOKUP(AF$266,AURORA!$C$3:$AC$460,$B287-2020,FALSE)</f>
        <v>9073.3709999999992</v>
      </c>
      <c r="AG287" s="2">
        <f>VLOOKUP(AG$266,AURORA!$C$3:$AC$460,$B287-2020,FALSE)</f>
        <v>1.002186</v>
      </c>
      <c r="AH287" s="2">
        <f>VLOOKUP(AH$266,AURORA!$C$3:$AC$460,$B287-2020,FALSE)</f>
        <v>724.01980000000003</v>
      </c>
      <c r="AI287" s="2">
        <f>VLOOKUP(AI$266,AURORA!$C$3:$AC$460,$B287-2020,FALSE)</f>
        <v>5.6528470000000004</v>
      </c>
      <c r="AJ287" s="2">
        <f>VLOOKUP(AJ$266,AURORA!$C$3:$AC$460,$B287-2020,FALSE)</f>
        <v>0.4870678</v>
      </c>
      <c r="AK287" s="2">
        <f>VLOOKUP(AK$266,AURORA!$C$3:$AC$460,$B287-2020,FALSE)</f>
        <v>0</v>
      </c>
      <c r="AL287" s="2">
        <f>VLOOKUP(AL$266,AURORA!$C$3:$AC$460,$B287-2020,FALSE)</f>
        <v>980.4144</v>
      </c>
      <c r="AM287" s="2">
        <f>VLOOKUP(AM$266,AURORA!$C$3:$AC$460,$B287-2020,FALSE)</f>
        <v>314.50599999999997</v>
      </c>
      <c r="AN287" s="2">
        <f>VLOOKUP(AN$266,AURORA!$C$3:$AC$460,$B287-2020,FALSE)</f>
        <v>-8.7208980000000005E-2</v>
      </c>
      <c r="AO287" s="2">
        <f>VLOOKUP(AO$266,AURORA!$C$3:$AC$460,$B287-2020,FALSE)</f>
        <v>-33.3643</v>
      </c>
      <c r="AP287" s="2">
        <f>VLOOKUP(AP$266,AURORA!$C$3:$AC$460,$B287-2020,FALSE)</f>
        <v>2065.681</v>
      </c>
    </row>
    <row r="288" spans="2:42" x14ac:dyDescent="0.2">
      <c r="B288">
        <v>2042</v>
      </c>
      <c r="C288">
        <v>2042</v>
      </c>
      <c r="D288" s="6">
        <f t="shared" si="11"/>
        <v>0</v>
      </c>
      <c r="E288" s="6"/>
      <c r="F288" s="6">
        <f t="shared" si="12"/>
        <v>9082.1470000000008</v>
      </c>
      <c r="G288" s="6">
        <f t="shared" si="13"/>
        <v>409.08941260000006</v>
      </c>
      <c r="H288" s="6">
        <f t="shared" si="14"/>
        <v>947.79859999999996</v>
      </c>
      <c r="I288" s="6"/>
      <c r="J288" s="6">
        <f t="shared" si="15"/>
        <v>20.96753</v>
      </c>
      <c r="M288" s="6">
        <f t="shared" si="16"/>
        <v>-35.370089999999998</v>
      </c>
      <c r="N288" s="6">
        <f t="shared" si="17"/>
        <v>746.37388200000009</v>
      </c>
      <c r="O288" s="6">
        <f t="shared" si="18"/>
        <v>2066.2950000000001</v>
      </c>
      <c r="P288" s="6">
        <f t="shared" si="19"/>
        <v>316.41669999999999</v>
      </c>
      <c r="Q288" s="6">
        <f t="shared" si="20"/>
        <v>13553.7180346</v>
      </c>
      <c r="R288" s="6">
        <f t="shared" si="21"/>
        <v>13144.628622</v>
      </c>
      <c r="S288" s="2">
        <v>11500.648418267057</v>
      </c>
      <c r="T288" s="4">
        <f t="shared" si="22"/>
        <v>1.1429467403874138</v>
      </c>
      <c r="U288" s="6"/>
      <c r="V288" s="6"/>
      <c r="W288" s="6"/>
      <c r="X288" s="6"/>
      <c r="Y288" s="6"/>
      <c r="Z288" s="6"/>
      <c r="AA288" s="6"/>
      <c r="AB288" s="6"/>
      <c r="AD288" s="2">
        <f>VLOOKUP(AD$266,AURORA!$C$3:$AC$460,$B288-2020,FALSE)</f>
        <v>407.25510000000003</v>
      </c>
      <c r="AE288" s="2">
        <f>VLOOKUP(AE$266,AURORA!$C$3:$AC$460,$B288-2020,FALSE)</f>
        <v>20.96753</v>
      </c>
      <c r="AF288" s="2">
        <f>VLOOKUP(AF$266,AURORA!$C$3:$AC$460,$B288-2020,FALSE)</f>
        <v>9082.1470000000008</v>
      </c>
      <c r="AG288" s="2">
        <f>VLOOKUP(AG$266,AURORA!$C$3:$AC$460,$B288-2020,FALSE)</f>
        <v>1.1439239999999999</v>
      </c>
      <c r="AH288" s="2">
        <f>VLOOKUP(AH$266,AURORA!$C$3:$AC$460,$B288-2020,FALSE)</f>
        <v>740.73620000000005</v>
      </c>
      <c r="AI288" s="2">
        <f>VLOOKUP(AI$266,AURORA!$C$3:$AC$460,$B288-2020,FALSE)</f>
        <v>5.6376819999999999</v>
      </c>
      <c r="AJ288" s="2">
        <f>VLOOKUP(AJ$266,AURORA!$C$3:$AC$460,$B288-2020,FALSE)</f>
        <v>0.69038860000000002</v>
      </c>
      <c r="AK288" s="2">
        <f>VLOOKUP(AK$266,AURORA!$C$3:$AC$460,$B288-2020,FALSE)</f>
        <v>0</v>
      </c>
      <c r="AL288" s="2">
        <f>VLOOKUP(AL$266,AURORA!$C$3:$AC$460,$B288-2020,FALSE)</f>
        <v>947.79859999999996</v>
      </c>
      <c r="AM288" s="2">
        <f>VLOOKUP(AM$266,AURORA!$C$3:$AC$460,$B288-2020,FALSE)</f>
        <v>316.41669999999999</v>
      </c>
      <c r="AN288" s="2">
        <f>VLOOKUP(AN$266,AURORA!$C$3:$AC$460,$B288-2020,FALSE)</f>
        <v>-0.1125404</v>
      </c>
      <c r="AO288" s="2">
        <f>VLOOKUP(AO$266,AURORA!$C$3:$AC$460,$B288-2020,FALSE)</f>
        <v>-35.370089999999998</v>
      </c>
      <c r="AP288" s="2">
        <f>VLOOKUP(AP$266,AURORA!$C$3:$AC$460,$B288-2020,FALSE)</f>
        <v>2066.2950000000001</v>
      </c>
    </row>
    <row r="289" spans="2:42" x14ac:dyDescent="0.2">
      <c r="B289">
        <v>2043</v>
      </c>
      <c r="C289">
        <v>2043</v>
      </c>
      <c r="D289" s="6">
        <f t="shared" si="11"/>
        <v>0</v>
      </c>
      <c r="E289" s="6"/>
      <c r="F289" s="6">
        <f t="shared" si="12"/>
        <v>9090.5049999999992</v>
      </c>
      <c r="G289" s="6">
        <f t="shared" si="13"/>
        <v>363.36656499999998</v>
      </c>
      <c r="H289" s="6">
        <f t="shared" si="14"/>
        <v>999.46709999999996</v>
      </c>
      <c r="I289" s="6"/>
      <c r="J289" s="6">
        <f t="shared" si="15"/>
        <v>20.757629999999999</v>
      </c>
      <c r="M289" s="6">
        <f t="shared" si="16"/>
        <v>-37.57611</v>
      </c>
      <c r="N289" s="6">
        <f t="shared" si="17"/>
        <v>795.64510600000006</v>
      </c>
      <c r="O289" s="6">
        <f t="shared" si="18"/>
        <v>2174.366</v>
      </c>
      <c r="P289" s="6">
        <f t="shared" si="19"/>
        <v>320.08600000000001</v>
      </c>
      <c r="Q289" s="6">
        <f t="shared" si="20"/>
        <v>13726.617290999999</v>
      </c>
      <c r="R289" s="6">
        <f t="shared" si="21"/>
        <v>13363.250725999998</v>
      </c>
      <c r="S289" s="2">
        <v>11554.792730306335</v>
      </c>
      <c r="T289" s="4">
        <f t="shared" si="22"/>
        <v>1.1565115046114478</v>
      </c>
      <c r="U289" s="6"/>
      <c r="V289" s="6"/>
      <c r="W289" s="6"/>
      <c r="X289" s="6"/>
      <c r="Y289" s="6"/>
      <c r="Z289" s="6"/>
      <c r="AA289" s="6"/>
      <c r="AB289" s="6"/>
      <c r="AD289" s="2">
        <f>VLOOKUP(AD$266,AURORA!$C$3:$AC$460,$B289-2020,FALSE)</f>
        <v>360.75310000000002</v>
      </c>
      <c r="AE289" s="2">
        <f>VLOOKUP(AE$266,AURORA!$C$3:$AC$460,$B289-2020,FALSE)</f>
        <v>20.757629999999999</v>
      </c>
      <c r="AF289" s="2">
        <f>VLOOKUP(AF$266,AURORA!$C$3:$AC$460,$B289-2020,FALSE)</f>
        <v>9090.5049999999992</v>
      </c>
      <c r="AG289" s="2">
        <f>VLOOKUP(AG$266,AURORA!$C$3:$AC$460,$B289-2020,FALSE)</f>
        <v>1.369559</v>
      </c>
      <c r="AH289" s="2">
        <f>VLOOKUP(AH$266,AURORA!$C$3:$AC$460,$B289-2020,FALSE)</f>
        <v>789.98630000000003</v>
      </c>
      <c r="AI289" s="2">
        <f>VLOOKUP(AI$266,AURORA!$C$3:$AC$460,$B289-2020,FALSE)</f>
        <v>5.6588060000000002</v>
      </c>
      <c r="AJ289" s="2">
        <f>VLOOKUP(AJ$266,AURORA!$C$3:$AC$460,$B289-2020,FALSE)</f>
        <v>1.243906</v>
      </c>
      <c r="AK289" s="2">
        <f>VLOOKUP(AK$266,AURORA!$C$3:$AC$460,$B289-2020,FALSE)</f>
        <v>0</v>
      </c>
      <c r="AL289" s="2">
        <f>VLOOKUP(AL$266,AURORA!$C$3:$AC$460,$B289-2020,FALSE)</f>
        <v>999.46709999999996</v>
      </c>
      <c r="AM289" s="2">
        <f>VLOOKUP(AM$266,AURORA!$C$3:$AC$460,$B289-2020,FALSE)</f>
        <v>320.08600000000001</v>
      </c>
      <c r="AN289" s="2">
        <f>VLOOKUP(AN$266,AURORA!$C$3:$AC$460,$B289-2020,FALSE)</f>
        <v>-0.13729269999999999</v>
      </c>
      <c r="AO289" s="2">
        <f>VLOOKUP(AO$266,AURORA!$C$3:$AC$460,$B289-2020,FALSE)</f>
        <v>-37.57611</v>
      </c>
      <c r="AP289" s="2">
        <f>VLOOKUP(AP$266,AURORA!$C$3:$AC$460,$B289-2020,FALSE)</f>
        <v>2174.366</v>
      </c>
    </row>
    <row r="290" spans="2:42" x14ac:dyDescent="0.2">
      <c r="B290">
        <v>2044</v>
      </c>
      <c r="C290">
        <v>2044</v>
      </c>
      <c r="D290" s="6">
        <f t="shared" si="11"/>
        <v>0</v>
      </c>
      <c r="E290" s="6"/>
      <c r="F290" s="6">
        <f t="shared" si="12"/>
        <v>9100.25</v>
      </c>
      <c r="G290" s="6">
        <f t="shared" si="13"/>
        <v>420.87905799999999</v>
      </c>
      <c r="H290" s="6">
        <f t="shared" si="14"/>
        <v>0</v>
      </c>
      <c r="I290" s="6"/>
      <c r="J290" s="6">
        <f t="shared" si="15"/>
        <v>21.022539999999999</v>
      </c>
      <c r="M290" s="6">
        <f t="shared" si="16"/>
        <v>-36.90314</v>
      </c>
      <c r="N290" s="6">
        <f t="shared" si="17"/>
        <v>859.92482000000007</v>
      </c>
      <c r="O290" s="6">
        <f t="shared" si="18"/>
        <v>2347.9259999999999</v>
      </c>
      <c r="P290" s="6">
        <f t="shared" si="19"/>
        <v>329.71190000000001</v>
      </c>
      <c r="Q290" s="6">
        <f t="shared" si="20"/>
        <v>13042.811178</v>
      </c>
      <c r="R290" s="6">
        <f t="shared" si="21"/>
        <v>12621.932119999999</v>
      </c>
      <c r="S290" s="2">
        <v>11609.191950279461</v>
      </c>
      <c r="T290" s="4">
        <f t="shared" si="22"/>
        <v>1.0872360603613036</v>
      </c>
      <c r="U290" s="6"/>
      <c r="V290" s="6"/>
      <c r="W290" s="6"/>
      <c r="X290" s="6"/>
      <c r="Y290" s="6"/>
      <c r="Z290" s="6"/>
      <c r="AA290" s="6"/>
      <c r="AB290" s="6"/>
      <c r="AD290" s="2">
        <f>VLOOKUP(AD$266,AURORA!$C$3:$AC$460,$B290-2020,FALSE)</f>
        <v>417.24939999999998</v>
      </c>
      <c r="AE290" s="2">
        <f>VLOOKUP(AE$266,AURORA!$C$3:$AC$460,$B290-2020,FALSE)</f>
        <v>21.022539999999999</v>
      </c>
      <c r="AF290" s="2">
        <f>VLOOKUP(AF$266,AURORA!$C$3:$AC$460,$B290-2020,FALSE)</f>
        <v>9100.25</v>
      </c>
      <c r="AG290" s="2">
        <f>VLOOKUP(AG$266,AURORA!$C$3:$AC$460,$B290-2020,FALSE)</f>
        <v>1.579323</v>
      </c>
      <c r="AH290" s="2">
        <f>VLOOKUP(AH$266,AURORA!$C$3:$AC$460,$B290-2020,FALSE)</f>
        <v>854.27390000000003</v>
      </c>
      <c r="AI290" s="2">
        <f>VLOOKUP(AI$266,AURORA!$C$3:$AC$460,$B290-2020,FALSE)</f>
        <v>5.6509200000000002</v>
      </c>
      <c r="AJ290" s="2">
        <f>VLOOKUP(AJ$266,AURORA!$C$3:$AC$460,$B290-2020,FALSE)</f>
        <v>2.050335</v>
      </c>
      <c r="AK290" s="2">
        <f>VLOOKUP(AK$266,AURORA!$C$3:$AC$460,$B290-2020,FALSE)</f>
        <v>0</v>
      </c>
      <c r="AL290" s="2">
        <f>VLOOKUP(AL$266,AURORA!$C$3:$AC$460,$B290-2020,FALSE)</f>
        <v>0</v>
      </c>
      <c r="AM290" s="2">
        <f>VLOOKUP(AM$266,AURORA!$C$3:$AC$460,$B290-2020,FALSE)</f>
        <v>329.71190000000001</v>
      </c>
      <c r="AN290" s="2">
        <f>VLOOKUP(AN$266,AURORA!$C$3:$AC$460,$B290-2020,FALSE)</f>
        <v>-0.12785740000000001</v>
      </c>
      <c r="AO290" s="2">
        <f>VLOOKUP(AO$266,AURORA!$C$3:$AC$460,$B290-2020,FALSE)</f>
        <v>-36.90314</v>
      </c>
      <c r="AP290" s="2">
        <f>VLOOKUP(AP$266,AURORA!$C$3:$AC$460,$B290-2020,FALSE)</f>
        <v>2347.9259999999999</v>
      </c>
    </row>
    <row r="291" spans="2:42" x14ac:dyDescent="0.2">
      <c r="B291">
        <v>2045</v>
      </c>
      <c r="C291">
        <v>2045</v>
      </c>
      <c r="D291" s="6">
        <f t="shared" si="11"/>
        <v>0</v>
      </c>
      <c r="E291" s="6"/>
      <c r="F291" s="6">
        <f t="shared" si="12"/>
        <v>9107.6389999999992</v>
      </c>
      <c r="G291" s="6">
        <f t="shared" si="13"/>
        <v>369.22573899999998</v>
      </c>
      <c r="H291" s="6">
        <f t="shared" si="14"/>
        <v>0</v>
      </c>
      <c r="I291" s="6"/>
      <c r="J291" s="6">
        <f t="shared" si="15"/>
        <v>20.715389999999999</v>
      </c>
      <c r="M291" s="6">
        <f t="shared" si="16"/>
        <v>-37.673369999999998</v>
      </c>
      <c r="N291" s="6">
        <f t="shared" si="17"/>
        <v>893.79915199999994</v>
      </c>
      <c r="O291" s="6">
        <f t="shared" si="18"/>
        <v>2546.81</v>
      </c>
      <c r="P291" s="6">
        <f t="shared" si="19"/>
        <v>326.67660000000001</v>
      </c>
      <c r="Q291" s="6">
        <f t="shared" si="20"/>
        <v>13227.192510999997</v>
      </c>
      <c r="R291" s="6">
        <f t="shared" si="21"/>
        <v>12857.966771999998</v>
      </c>
      <c r="S291" s="2">
        <v>11663.847278276569</v>
      </c>
      <c r="T291" s="4">
        <f t="shared" si="22"/>
        <v>1.102377840281519</v>
      </c>
      <c r="U291" s="6"/>
      <c r="V291" s="6"/>
      <c r="W291" s="6"/>
      <c r="X291" s="6"/>
      <c r="Y291" s="6"/>
      <c r="Z291" s="6"/>
      <c r="AA291" s="6"/>
      <c r="AB291" s="6"/>
      <c r="AD291" s="2">
        <f>VLOOKUP(AD$266,AURORA!$C$3:$AC$460,$B291-2020,FALSE)</f>
        <v>365.76339999999999</v>
      </c>
      <c r="AE291" s="2">
        <f>VLOOKUP(AE$266,AURORA!$C$3:$AC$460,$B291-2020,FALSE)</f>
        <v>20.715389999999999</v>
      </c>
      <c r="AF291" s="2">
        <f>VLOOKUP(AF$266,AURORA!$C$3:$AC$460,$B291-2020,FALSE)</f>
        <v>9107.6389999999992</v>
      </c>
      <c r="AG291" s="2">
        <f>VLOOKUP(AG$266,AURORA!$C$3:$AC$460,$B291-2020,FALSE)</f>
        <v>1.6501049999999999</v>
      </c>
      <c r="AH291" s="2">
        <f>VLOOKUP(AH$266,AURORA!$C$3:$AC$460,$B291-2020,FALSE)</f>
        <v>888.14679999999998</v>
      </c>
      <c r="AI291" s="2">
        <f>VLOOKUP(AI$266,AURORA!$C$3:$AC$460,$B291-2020,FALSE)</f>
        <v>5.6523519999999996</v>
      </c>
      <c r="AJ291" s="2">
        <f>VLOOKUP(AJ$266,AURORA!$C$3:$AC$460,$B291-2020,FALSE)</f>
        <v>1.8122339999999999</v>
      </c>
      <c r="AK291" s="2">
        <f>VLOOKUP(AK$266,AURORA!$C$3:$AC$460,$B291-2020,FALSE)</f>
        <v>0</v>
      </c>
      <c r="AL291" s="2">
        <f>VLOOKUP(AL$266,AURORA!$C$3:$AC$460,$B291-2020,FALSE)</f>
        <v>0</v>
      </c>
      <c r="AM291" s="2">
        <f>VLOOKUP(AM$266,AURORA!$C$3:$AC$460,$B291-2020,FALSE)</f>
        <v>326.67660000000001</v>
      </c>
      <c r="AN291" s="2">
        <f>VLOOKUP(AN$266,AURORA!$C$3:$AC$460,$B291-2020,FALSE)</f>
        <v>-0.1445891</v>
      </c>
      <c r="AO291" s="2">
        <f>VLOOKUP(AO$266,AURORA!$C$3:$AC$460,$B291-2020,FALSE)</f>
        <v>-37.673369999999998</v>
      </c>
      <c r="AP291" s="2">
        <f>VLOOKUP(AP$266,AURORA!$C$3:$AC$460,$B291-2020,FALSE)</f>
        <v>2546.81</v>
      </c>
    </row>
    <row r="292" spans="2:42" x14ac:dyDescent="0.2">
      <c r="AP292" t="s">
        <v>450</v>
      </c>
    </row>
  </sheetData>
  <autoFilter ref="B1:R22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6" sqref="C276:D276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 s="2">
        <v>3882449</v>
      </c>
      <c r="E2" s="2"/>
      <c r="F2" s="2">
        <v>43775</v>
      </c>
      <c r="G2" s="2">
        <v>58059</v>
      </c>
      <c r="H2" s="2"/>
      <c r="I2" s="2">
        <v>6974</v>
      </c>
      <c r="J2" s="2"/>
      <c r="K2" s="2">
        <v>741</v>
      </c>
      <c r="L2" s="2">
        <v>2898</v>
      </c>
      <c r="M2" s="2"/>
      <c r="N2" s="2"/>
      <c r="O2" s="2">
        <v>25784</v>
      </c>
      <c r="P2" s="2"/>
      <c r="Q2" s="2">
        <f>SUM(D2:P2)</f>
        <v>4020680</v>
      </c>
      <c r="R2" s="2"/>
    </row>
    <row r="3" spans="1:18" x14ac:dyDescent="0.2">
      <c r="A3" s="5">
        <f t="shared" ref="A3:A66" si="0">DATE(B3,C3,1)</f>
        <v>36923</v>
      </c>
      <c r="B3">
        <v>2001</v>
      </c>
      <c r="C3">
        <v>2</v>
      </c>
      <c r="D3" s="2">
        <v>3626521</v>
      </c>
      <c r="E3" s="2"/>
      <c r="F3" s="2">
        <v>38452</v>
      </c>
      <c r="G3" s="2">
        <v>50255</v>
      </c>
      <c r="H3" s="2"/>
      <c r="I3" s="2">
        <v>6392</v>
      </c>
      <c r="J3" s="2"/>
      <c r="K3" s="2">
        <v>737</v>
      </c>
      <c r="L3" s="2">
        <v>2113</v>
      </c>
      <c r="M3" s="2"/>
      <c r="N3" s="2"/>
      <c r="O3" s="2">
        <v>22671</v>
      </c>
      <c r="P3" s="2"/>
      <c r="Q3" s="2">
        <f t="shared" ref="Q3:Q66" si="1">SUM(D3:P3)</f>
        <v>3747141</v>
      </c>
      <c r="R3" s="2"/>
    </row>
    <row r="4" spans="1:18" x14ac:dyDescent="0.2">
      <c r="A4" s="5">
        <f t="shared" si="0"/>
        <v>36951</v>
      </c>
      <c r="B4">
        <v>2001</v>
      </c>
      <c r="C4">
        <v>3</v>
      </c>
      <c r="D4" s="2">
        <v>3956114</v>
      </c>
      <c r="E4" s="2"/>
      <c r="F4" s="2">
        <v>47356</v>
      </c>
      <c r="G4" s="2">
        <v>57739</v>
      </c>
      <c r="H4" s="2"/>
      <c r="I4" s="2">
        <v>7120</v>
      </c>
      <c r="J4" s="2"/>
      <c r="K4" s="2">
        <v>714</v>
      </c>
      <c r="L4" s="2">
        <v>2371</v>
      </c>
      <c r="M4" s="2"/>
      <c r="N4" s="2"/>
      <c r="O4" s="2">
        <v>21956</v>
      </c>
      <c r="P4" s="2"/>
      <c r="Q4" s="2">
        <f t="shared" si="1"/>
        <v>4093370</v>
      </c>
      <c r="R4" s="2"/>
    </row>
    <row r="5" spans="1:18" x14ac:dyDescent="0.2">
      <c r="A5" s="5">
        <f t="shared" si="0"/>
        <v>36982</v>
      </c>
      <c r="B5">
        <v>2001</v>
      </c>
      <c r="C5">
        <v>4</v>
      </c>
      <c r="D5" s="2">
        <v>3327371</v>
      </c>
      <c r="E5" s="2"/>
      <c r="F5" s="2">
        <v>67692</v>
      </c>
      <c r="G5" s="2">
        <v>41077</v>
      </c>
      <c r="H5" s="2"/>
      <c r="I5" s="2">
        <v>7480</v>
      </c>
      <c r="J5" s="2"/>
      <c r="K5" s="2">
        <v>605</v>
      </c>
      <c r="L5" s="2">
        <v>1709</v>
      </c>
      <c r="M5" s="2"/>
      <c r="N5" s="2"/>
      <c r="O5" s="2">
        <v>13247</v>
      </c>
      <c r="P5" s="2"/>
      <c r="Q5" s="2">
        <f t="shared" si="1"/>
        <v>3459181</v>
      </c>
      <c r="R5" s="2"/>
    </row>
    <row r="6" spans="1:18" x14ac:dyDescent="0.2">
      <c r="A6" s="5">
        <f t="shared" si="0"/>
        <v>37012</v>
      </c>
      <c r="B6">
        <v>2001</v>
      </c>
      <c r="C6">
        <v>5</v>
      </c>
      <c r="D6" s="2">
        <v>3270010</v>
      </c>
      <c r="E6" s="2"/>
      <c r="F6" s="2">
        <v>102760</v>
      </c>
      <c r="G6" s="2">
        <v>35249</v>
      </c>
      <c r="H6" s="2"/>
      <c r="I6" s="2">
        <v>7673</v>
      </c>
      <c r="J6" s="2"/>
      <c r="K6" s="2">
        <v>853</v>
      </c>
      <c r="L6" s="2">
        <v>4138</v>
      </c>
      <c r="M6" s="2"/>
      <c r="N6" s="2"/>
      <c r="O6" s="2">
        <v>16013</v>
      </c>
      <c r="P6" s="2"/>
      <c r="Q6" s="2">
        <f t="shared" si="1"/>
        <v>3436696</v>
      </c>
      <c r="R6" s="2"/>
    </row>
    <row r="7" spans="1:18" x14ac:dyDescent="0.2">
      <c r="A7" s="5">
        <f t="shared" si="0"/>
        <v>37043</v>
      </c>
      <c r="B7">
        <v>2001</v>
      </c>
      <c r="C7">
        <v>6</v>
      </c>
      <c r="D7" s="2">
        <v>3479735</v>
      </c>
      <c r="E7" s="2"/>
      <c r="F7" s="2">
        <v>126616</v>
      </c>
      <c r="G7" s="2">
        <v>44912</v>
      </c>
      <c r="H7" s="2"/>
      <c r="I7" s="2">
        <v>7130</v>
      </c>
      <c r="J7" s="2"/>
      <c r="K7" s="2">
        <v>801</v>
      </c>
      <c r="L7" s="2">
        <v>4019</v>
      </c>
      <c r="M7" s="2"/>
      <c r="N7" s="2"/>
      <c r="O7" s="2">
        <v>22828</v>
      </c>
      <c r="P7" s="2"/>
      <c r="Q7" s="2">
        <f t="shared" si="1"/>
        <v>3686041</v>
      </c>
      <c r="R7" s="2"/>
    </row>
    <row r="8" spans="1:18" x14ac:dyDescent="0.2">
      <c r="A8" s="5">
        <f t="shared" si="0"/>
        <v>37073</v>
      </c>
      <c r="B8">
        <v>2001</v>
      </c>
      <c r="C8">
        <v>7</v>
      </c>
      <c r="D8" s="2">
        <v>3908550</v>
      </c>
      <c r="E8" s="2"/>
      <c r="F8" s="2">
        <v>136421</v>
      </c>
      <c r="G8" s="2">
        <v>50309</v>
      </c>
      <c r="H8" s="2"/>
      <c r="I8" s="2">
        <v>7730</v>
      </c>
      <c r="J8" s="2"/>
      <c r="K8" s="2">
        <v>302</v>
      </c>
      <c r="L8" s="2">
        <v>1781</v>
      </c>
      <c r="M8" s="2"/>
      <c r="N8" s="2"/>
      <c r="O8" s="2">
        <v>23136</v>
      </c>
      <c r="P8" s="2"/>
      <c r="Q8" s="2">
        <f t="shared" si="1"/>
        <v>4128229</v>
      </c>
      <c r="R8" s="2"/>
    </row>
    <row r="9" spans="1:18" x14ac:dyDescent="0.2">
      <c r="A9" s="5">
        <f t="shared" si="0"/>
        <v>37104</v>
      </c>
      <c r="B9">
        <v>2001</v>
      </c>
      <c r="C9">
        <v>8</v>
      </c>
      <c r="D9" s="2">
        <v>3689725</v>
      </c>
      <c r="E9" s="2"/>
      <c r="F9" s="2">
        <v>125809</v>
      </c>
      <c r="G9" s="2">
        <v>50011</v>
      </c>
      <c r="H9" s="2"/>
      <c r="I9" s="2">
        <v>7920</v>
      </c>
      <c r="J9" s="2"/>
      <c r="K9" s="2">
        <v>639</v>
      </c>
      <c r="L9" s="2">
        <v>3859</v>
      </c>
      <c r="M9" s="2"/>
      <c r="N9" s="2"/>
      <c r="O9" s="2">
        <v>22838</v>
      </c>
      <c r="P9" s="2"/>
      <c r="Q9" s="2">
        <f t="shared" si="1"/>
        <v>3900801</v>
      </c>
      <c r="R9" s="2"/>
    </row>
    <row r="10" spans="1:18" x14ac:dyDescent="0.2">
      <c r="A10" s="5">
        <f t="shared" si="0"/>
        <v>37135</v>
      </c>
      <c r="B10">
        <v>2001</v>
      </c>
      <c r="C10">
        <v>9</v>
      </c>
      <c r="D10" s="2">
        <v>2814610</v>
      </c>
      <c r="E10" s="2"/>
      <c r="F10" s="2">
        <v>87126</v>
      </c>
      <c r="G10" s="2">
        <v>47883</v>
      </c>
      <c r="H10" s="2"/>
      <c r="I10" s="2">
        <v>8190</v>
      </c>
      <c r="J10" s="2"/>
      <c r="K10" s="2">
        <v>695</v>
      </c>
      <c r="L10" s="2">
        <v>3523</v>
      </c>
      <c r="M10" s="2"/>
      <c r="N10" s="2"/>
      <c r="O10" s="2">
        <v>23136</v>
      </c>
      <c r="P10" s="2"/>
      <c r="Q10" s="2">
        <f t="shared" si="1"/>
        <v>2985163</v>
      </c>
      <c r="R10" s="2"/>
    </row>
    <row r="11" spans="1:18" x14ac:dyDescent="0.2">
      <c r="A11" s="5">
        <f t="shared" si="0"/>
        <v>37165</v>
      </c>
      <c r="B11">
        <v>2001</v>
      </c>
      <c r="C11">
        <v>10</v>
      </c>
      <c r="D11" s="2">
        <v>3496418</v>
      </c>
      <c r="E11" s="2"/>
      <c r="F11" s="2">
        <v>33544</v>
      </c>
      <c r="G11" s="2">
        <v>51528</v>
      </c>
      <c r="H11" s="2"/>
      <c r="I11" s="2">
        <v>12550</v>
      </c>
      <c r="J11" s="2"/>
      <c r="K11" s="2">
        <v>504</v>
      </c>
      <c r="L11" s="2">
        <v>4213</v>
      </c>
      <c r="M11" s="2"/>
      <c r="N11" s="2"/>
      <c r="O11" s="2">
        <v>57769</v>
      </c>
      <c r="P11" s="2"/>
      <c r="Q11" s="2">
        <f t="shared" si="1"/>
        <v>3656526</v>
      </c>
      <c r="R11" s="2"/>
    </row>
    <row r="12" spans="1:18" x14ac:dyDescent="0.2">
      <c r="A12" s="5">
        <f t="shared" si="0"/>
        <v>37196</v>
      </c>
      <c r="B12">
        <v>2001</v>
      </c>
      <c r="C12">
        <v>11</v>
      </c>
      <c r="D12" s="2">
        <v>3683092</v>
      </c>
      <c r="E12" s="2"/>
      <c r="F12" s="2">
        <v>28835</v>
      </c>
      <c r="G12" s="2">
        <v>50956</v>
      </c>
      <c r="H12" s="2"/>
      <c r="I12" s="2">
        <v>20480</v>
      </c>
      <c r="J12" s="2"/>
      <c r="K12" s="2">
        <v>195</v>
      </c>
      <c r="L12" s="2">
        <v>1838</v>
      </c>
      <c r="M12" s="2"/>
      <c r="N12" s="2"/>
      <c r="O12" s="2">
        <v>62057</v>
      </c>
      <c r="P12" s="2"/>
      <c r="Q12" s="2">
        <f t="shared" si="1"/>
        <v>3847453</v>
      </c>
      <c r="R12" s="2"/>
    </row>
    <row r="13" spans="1:18" x14ac:dyDescent="0.2">
      <c r="A13" s="5">
        <f t="shared" si="0"/>
        <v>37226</v>
      </c>
      <c r="B13">
        <v>2001</v>
      </c>
      <c r="C13">
        <v>12</v>
      </c>
      <c r="D13" s="2">
        <v>3654715</v>
      </c>
      <c r="E13" s="2"/>
      <c r="F13" s="2">
        <v>40725</v>
      </c>
      <c r="G13" s="2">
        <v>53864</v>
      </c>
      <c r="H13" s="2"/>
      <c r="I13" s="2">
        <v>8270</v>
      </c>
      <c r="J13" s="2"/>
      <c r="K13" s="2">
        <v>725</v>
      </c>
      <c r="L13" s="2">
        <v>3634</v>
      </c>
      <c r="M13" s="2"/>
      <c r="N13" s="2"/>
      <c r="O13" s="2">
        <v>53724</v>
      </c>
      <c r="P13" s="2"/>
      <c r="Q13" s="2">
        <f t="shared" si="1"/>
        <v>3815657</v>
      </c>
      <c r="R13" s="2"/>
    </row>
    <row r="14" spans="1:18" x14ac:dyDescent="0.2">
      <c r="A14" s="5">
        <f t="shared" si="0"/>
        <v>37257</v>
      </c>
      <c r="B14">
        <v>2002</v>
      </c>
      <c r="C14">
        <v>1</v>
      </c>
      <c r="D14" s="2">
        <v>3704998</v>
      </c>
      <c r="E14" s="2"/>
      <c r="F14" s="2">
        <v>34452</v>
      </c>
      <c r="G14" s="2">
        <v>54729</v>
      </c>
      <c r="H14" s="2"/>
      <c r="I14" s="2">
        <v>7440</v>
      </c>
      <c r="J14" s="2"/>
      <c r="L14" s="2">
        <v>3673</v>
      </c>
      <c r="M14" s="2"/>
      <c r="N14" s="2"/>
      <c r="O14" s="2">
        <v>41829</v>
      </c>
      <c r="P14" s="2"/>
      <c r="Q14" s="2">
        <f t="shared" si="1"/>
        <v>3847121</v>
      </c>
      <c r="R14" s="2"/>
    </row>
    <row r="15" spans="1:18" x14ac:dyDescent="0.2">
      <c r="A15" s="5">
        <f t="shared" si="0"/>
        <v>37288</v>
      </c>
      <c r="B15">
        <v>2002</v>
      </c>
      <c r="C15">
        <v>2</v>
      </c>
      <c r="D15" s="2">
        <v>3371112</v>
      </c>
      <c r="E15" s="2"/>
      <c r="F15" s="2">
        <v>29969</v>
      </c>
      <c r="G15" s="2">
        <v>51927</v>
      </c>
      <c r="H15" s="2"/>
      <c r="I15" s="2">
        <v>6518</v>
      </c>
      <c r="J15" s="2"/>
      <c r="L15" s="2">
        <v>3226</v>
      </c>
      <c r="M15" s="2"/>
      <c r="N15" s="2"/>
      <c r="O15" s="2">
        <v>38066</v>
      </c>
      <c r="P15" s="2"/>
      <c r="Q15" s="2">
        <f t="shared" si="1"/>
        <v>3500818</v>
      </c>
      <c r="R15" s="2"/>
    </row>
    <row r="16" spans="1:18" x14ac:dyDescent="0.2">
      <c r="A16" s="5">
        <f t="shared" si="0"/>
        <v>37316</v>
      </c>
      <c r="B16">
        <v>2002</v>
      </c>
      <c r="C16">
        <v>3</v>
      </c>
      <c r="D16" s="2">
        <v>3799750</v>
      </c>
      <c r="E16" s="2"/>
      <c r="F16" s="2">
        <v>32514</v>
      </c>
      <c r="G16" s="2">
        <v>56113</v>
      </c>
      <c r="H16" s="2"/>
      <c r="I16" s="2">
        <v>7168</v>
      </c>
      <c r="J16" s="2"/>
      <c r="L16" s="2">
        <v>2926</v>
      </c>
      <c r="M16" s="2"/>
      <c r="N16" s="2"/>
      <c r="O16" s="2">
        <v>35100</v>
      </c>
      <c r="P16" s="2"/>
      <c r="Q16" s="2">
        <f t="shared" si="1"/>
        <v>3933571</v>
      </c>
      <c r="R16" s="2"/>
    </row>
    <row r="17" spans="1:18" x14ac:dyDescent="0.2">
      <c r="A17" s="5">
        <f t="shared" si="0"/>
        <v>37347</v>
      </c>
      <c r="B17">
        <v>2002</v>
      </c>
      <c r="C17">
        <v>4</v>
      </c>
      <c r="D17" s="2">
        <v>2937082</v>
      </c>
      <c r="E17" s="2"/>
      <c r="F17" s="2">
        <v>39325</v>
      </c>
      <c r="G17" s="2">
        <v>52675</v>
      </c>
      <c r="H17" s="2"/>
      <c r="I17" s="2">
        <v>6809</v>
      </c>
      <c r="J17" s="2"/>
      <c r="L17" s="2">
        <v>6607</v>
      </c>
      <c r="M17" s="2"/>
      <c r="N17" s="2"/>
      <c r="O17" s="2">
        <v>39981</v>
      </c>
      <c r="P17" s="2"/>
      <c r="Q17" s="2">
        <f t="shared" si="1"/>
        <v>3082479</v>
      </c>
      <c r="R17" s="2"/>
    </row>
    <row r="18" spans="1:18" x14ac:dyDescent="0.2">
      <c r="A18" s="5">
        <f t="shared" si="0"/>
        <v>37377</v>
      </c>
      <c r="B18">
        <v>2002</v>
      </c>
      <c r="C18">
        <v>5</v>
      </c>
      <c r="D18" s="2">
        <v>3115293</v>
      </c>
      <c r="E18" s="2"/>
      <c r="F18" s="2">
        <v>60803</v>
      </c>
      <c r="G18" s="2">
        <v>53196</v>
      </c>
      <c r="H18" s="2"/>
      <c r="I18" s="2">
        <v>7702</v>
      </c>
      <c r="J18" s="2"/>
      <c r="L18" s="2">
        <v>1380</v>
      </c>
      <c r="M18" s="2"/>
      <c r="N18" s="2"/>
      <c r="O18" s="2">
        <v>34283</v>
      </c>
      <c r="P18" s="2"/>
      <c r="Q18" s="2">
        <f t="shared" si="1"/>
        <v>3272657</v>
      </c>
      <c r="R18" s="2"/>
    </row>
    <row r="19" spans="1:18" x14ac:dyDescent="0.2">
      <c r="A19" s="5">
        <f t="shared" si="0"/>
        <v>37408</v>
      </c>
      <c r="B19">
        <v>2002</v>
      </c>
      <c r="C19">
        <v>6</v>
      </c>
      <c r="D19" s="2">
        <v>2939619</v>
      </c>
      <c r="E19" s="2"/>
      <c r="F19" s="2">
        <v>99095</v>
      </c>
      <c r="G19" s="2">
        <v>52163</v>
      </c>
      <c r="H19" s="2"/>
      <c r="I19" s="2">
        <v>7188</v>
      </c>
      <c r="J19" s="2"/>
      <c r="L19" s="2">
        <v>7319</v>
      </c>
      <c r="M19" s="2"/>
      <c r="N19" s="2"/>
      <c r="O19" s="2">
        <v>29934</v>
      </c>
      <c r="P19" s="2"/>
      <c r="Q19" s="2">
        <f t="shared" si="1"/>
        <v>3135318</v>
      </c>
      <c r="R19" s="2"/>
    </row>
    <row r="20" spans="1:18" x14ac:dyDescent="0.2">
      <c r="A20" s="5">
        <f t="shared" si="0"/>
        <v>37438</v>
      </c>
      <c r="B20">
        <v>2002</v>
      </c>
      <c r="C20">
        <v>7</v>
      </c>
      <c r="D20" s="2">
        <v>3686284</v>
      </c>
      <c r="E20" s="2"/>
      <c r="F20" s="2">
        <v>106894</v>
      </c>
      <c r="G20" s="2">
        <v>60259</v>
      </c>
      <c r="H20" s="2"/>
      <c r="I20" s="2">
        <v>7809</v>
      </c>
      <c r="J20" s="2"/>
      <c r="L20" s="2">
        <v>1793</v>
      </c>
      <c r="M20" s="2"/>
      <c r="N20" s="2"/>
      <c r="O20" s="2">
        <v>30322</v>
      </c>
      <c r="P20" s="2"/>
      <c r="Q20" s="2">
        <f t="shared" si="1"/>
        <v>3893361</v>
      </c>
      <c r="R20" s="2"/>
    </row>
    <row r="21" spans="1:18" x14ac:dyDescent="0.2">
      <c r="A21" s="5">
        <f t="shared" si="0"/>
        <v>37469</v>
      </c>
      <c r="B21">
        <v>2002</v>
      </c>
      <c r="C21">
        <v>8</v>
      </c>
      <c r="D21" s="2">
        <v>3653393</v>
      </c>
      <c r="E21" s="2"/>
      <c r="F21" s="2">
        <v>78157</v>
      </c>
      <c r="G21" s="2">
        <v>64176</v>
      </c>
      <c r="H21" s="2"/>
      <c r="I21" s="2">
        <v>7178</v>
      </c>
      <c r="J21" s="2"/>
      <c r="L21" s="2">
        <v>4027</v>
      </c>
      <c r="M21" s="2"/>
      <c r="N21" s="2"/>
      <c r="O21" s="2">
        <v>34270</v>
      </c>
      <c r="P21" s="2"/>
      <c r="Q21" s="2">
        <f t="shared" si="1"/>
        <v>3841201</v>
      </c>
      <c r="R21" s="2"/>
    </row>
    <row r="22" spans="1:18" x14ac:dyDescent="0.2">
      <c r="A22" s="5">
        <f t="shared" si="0"/>
        <v>37500</v>
      </c>
      <c r="B22">
        <v>2002</v>
      </c>
      <c r="C22">
        <v>9</v>
      </c>
      <c r="D22" s="2">
        <v>3628015</v>
      </c>
      <c r="E22" s="2"/>
      <c r="F22" s="2">
        <v>35927</v>
      </c>
      <c r="G22" s="2">
        <v>83721</v>
      </c>
      <c r="H22" s="2"/>
      <c r="I22" s="2">
        <v>2720</v>
      </c>
      <c r="J22" s="2"/>
      <c r="L22" s="2">
        <v>1889</v>
      </c>
      <c r="M22" s="2"/>
      <c r="N22" s="2"/>
      <c r="O22" s="2">
        <v>33710</v>
      </c>
      <c r="P22" s="2"/>
      <c r="Q22" s="2">
        <f t="shared" si="1"/>
        <v>3785982</v>
      </c>
      <c r="R22" s="2"/>
    </row>
    <row r="23" spans="1:18" x14ac:dyDescent="0.2">
      <c r="A23" s="5">
        <f t="shared" si="0"/>
        <v>37530</v>
      </c>
      <c r="B23">
        <v>2002</v>
      </c>
      <c r="C23">
        <v>10</v>
      </c>
      <c r="D23" s="2">
        <v>3598099</v>
      </c>
      <c r="E23" s="2"/>
      <c r="F23" s="2">
        <v>20327</v>
      </c>
      <c r="G23" s="2">
        <v>79590</v>
      </c>
      <c r="H23" s="2"/>
      <c r="I23" s="2">
        <v>3845</v>
      </c>
      <c r="J23" s="2"/>
      <c r="L23" s="2">
        <v>3744</v>
      </c>
      <c r="M23" s="2"/>
      <c r="N23" s="2"/>
      <c r="O23" s="2">
        <v>38522</v>
      </c>
      <c r="P23" s="2"/>
      <c r="Q23" s="2">
        <f t="shared" si="1"/>
        <v>3744127</v>
      </c>
      <c r="R23" s="2"/>
    </row>
    <row r="24" spans="1:18" x14ac:dyDescent="0.2">
      <c r="A24" s="5">
        <f t="shared" si="0"/>
        <v>37561</v>
      </c>
      <c r="B24">
        <v>2002</v>
      </c>
      <c r="C24">
        <v>11</v>
      </c>
      <c r="D24" s="2">
        <v>3550683</v>
      </c>
      <c r="E24" s="2"/>
      <c r="F24" s="2">
        <v>20336</v>
      </c>
      <c r="G24" s="2">
        <v>48467</v>
      </c>
      <c r="H24" s="2"/>
      <c r="I24" s="2">
        <v>6386</v>
      </c>
      <c r="J24" s="2"/>
      <c r="L24" s="2">
        <v>1921</v>
      </c>
      <c r="M24" s="2"/>
      <c r="N24" s="2"/>
      <c r="O24" s="2">
        <v>45067</v>
      </c>
      <c r="P24" s="2"/>
      <c r="Q24" s="2">
        <f t="shared" si="1"/>
        <v>3672860</v>
      </c>
      <c r="R24" s="2"/>
    </row>
    <row r="25" spans="1:18" x14ac:dyDescent="0.2">
      <c r="A25" s="5">
        <f t="shared" si="0"/>
        <v>37591</v>
      </c>
      <c r="B25">
        <v>2002</v>
      </c>
      <c r="C25">
        <v>12</v>
      </c>
      <c r="D25" s="2">
        <v>3938833</v>
      </c>
      <c r="E25" s="2"/>
      <c r="F25" s="2">
        <v>25814</v>
      </c>
      <c r="G25" s="2">
        <v>56065</v>
      </c>
      <c r="H25" s="2"/>
      <c r="I25" s="2">
        <v>5785</v>
      </c>
      <c r="J25" s="2"/>
      <c r="L25" s="2">
        <v>1600</v>
      </c>
      <c r="M25" s="2"/>
      <c r="N25" s="2"/>
      <c r="O25" s="2">
        <v>46247</v>
      </c>
      <c r="P25" s="2"/>
      <c r="Q25" s="2">
        <f t="shared" si="1"/>
        <v>4074344</v>
      </c>
      <c r="R25" s="2"/>
    </row>
    <row r="26" spans="1:18" x14ac:dyDescent="0.2">
      <c r="A26" s="5">
        <f t="shared" si="0"/>
        <v>37622</v>
      </c>
      <c r="B26">
        <v>2003</v>
      </c>
      <c r="C26">
        <v>1</v>
      </c>
      <c r="D26" s="2">
        <v>3972982</v>
      </c>
      <c r="E26" s="2"/>
      <c r="F26" s="2">
        <v>19670</v>
      </c>
      <c r="G26" s="2">
        <v>40966</v>
      </c>
      <c r="H26" s="2"/>
      <c r="J26" s="2"/>
      <c r="L26" s="2">
        <v>2162</v>
      </c>
      <c r="M26" s="2"/>
      <c r="N26" s="2"/>
      <c r="O26" s="2">
        <v>44855</v>
      </c>
      <c r="P26" s="2"/>
      <c r="Q26" s="2">
        <f t="shared" si="1"/>
        <v>4080635</v>
      </c>
      <c r="R26" s="2"/>
    </row>
    <row r="27" spans="1:18" x14ac:dyDescent="0.2">
      <c r="A27" s="5">
        <f t="shared" si="0"/>
        <v>37653</v>
      </c>
      <c r="B27">
        <v>2003</v>
      </c>
      <c r="C27">
        <v>2</v>
      </c>
      <c r="D27" s="2">
        <v>3479364</v>
      </c>
      <c r="E27" s="2"/>
      <c r="F27" s="2">
        <v>18333</v>
      </c>
      <c r="G27" s="2">
        <v>43746</v>
      </c>
      <c r="H27" s="2"/>
      <c r="J27" s="2"/>
      <c r="L27" s="2">
        <v>3179</v>
      </c>
      <c r="M27" s="2"/>
      <c r="N27" s="2"/>
      <c r="O27" s="2">
        <v>32632</v>
      </c>
      <c r="P27" s="2"/>
      <c r="Q27" s="2">
        <f t="shared" si="1"/>
        <v>3577254</v>
      </c>
      <c r="R27" s="2"/>
    </row>
    <row r="28" spans="1:18" x14ac:dyDescent="0.2">
      <c r="A28" s="5">
        <f t="shared" si="0"/>
        <v>37681</v>
      </c>
      <c r="B28">
        <v>2003</v>
      </c>
      <c r="C28">
        <v>3</v>
      </c>
      <c r="D28" s="2">
        <v>3696722</v>
      </c>
      <c r="E28" s="2"/>
      <c r="F28" s="2">
        <v>26850</v>
      </c>
      <c r="G28" s="2">
        <v>29213</v>
      </c>
      <c r="H28" s="2"/>
      <c r="J28" s="2"/>
      <c r="L28" s="2">
        <v>4193</v>
      </c>
      <c r="M28" s="2"/>
      <c r="N28" s="2"/>
      <c r="O28" s="2">
        <v>47914</v>
      </c>
      <c r="P28" s="2"/>
      <c r="Q28" s="2">
        <f t="shared" si="1"/>
        <v>3804892</v>
      </c>
      <c r="R28" s="2"/>
    </row>
    <row r="29" spans="1:18" x14ac:dyDescent="0.2">
      <c r="A29" s="5">
        <f t="shared" si="0"/>
        <v>37712</v>
      </c>
      <c r="B29">
        <v>2003</v>
      </c>
      <c r="C29">
        <v>4</v>
      </c>
      <c r="D29" s="2">
        <v>2992976</v>
      </c>
      <c r="E29" s="2"/>
      <c r="F29" s="2">
        <v>42732</v>
      </c>
      <c r="G29" s="2">
        <v>26646</v>
      </c>
      <c r="H29" s="2"/>
      <c r="J29" s="2"/>
      <c r="L29" s="2">
        <v>4431</v>
      </c>
      <c r="M29" s="2"/>
      <c r="N29" s="2"/>
      <c r="O29" s="2">
        <v>23440</v>
      </c>
      <c r="P29" s="2"/>
      <c r="Q29" s="2">
        <f t="shared" si="1"/>
        <v>3090225</v>
      </c>
      <c r="R29" s="2"/>
    </row>
    <row r="30" spans="1:18" x14ac:dyDescent="0.2">
      <c r="A30" s="5">
        <f t="shared" si="0"/>
        <v>37742</v>
      </c>
      <c r="B30">
        <v>2003</v>
      </c>
      <c r="C30">
        <v>5</v>
      </c>
      <c r="D30" s="2">
        <v>3073277</v>
      </c>
      <c r="E30" s="2"/>
      <c r="F30" s="2">
        <v>65838</v>
      </c>
      <c r="G30" s="2">
        <v>12544</v>
      </c>
      <c r="H30" s="2"/>
      <c r="J30" s="2"/>
      <c r="L30" s="2">
        <v>5009</v>
      </c>
      <c r="M30" s="2"/>
      <c r="N30" s="2"/>
      <c r="O30" s="2">
        <v>24315</v>
      </c>
      <c r="P30" s="2"/>
      <c r="Q30" s="2">
        <f t="shared" si="1"/>
        <v>3180983</v>
      </c>
      <c r="R30" s="2"/>
    </row>
    <row r="31" spans="1:18" x14ac:dyDescent="0.2">
      <c r="A31" s="5">
        <f t="shared" si="0"/>
        <v>37773</v>
      </c>
      <c r="B31">
        <v>2003</v>
      </c>
      <c r="C31">
        <v>6</v>
      </c>
      <c r="D31" s="2">
        <v>3315465</v>
      </c>
      <c r="E31" s="2"/>
      <c r="F31" s="2">
        <v>99398</v>
      </c>
      <c r="G31" s="2">
        <v>10566</v>
      </c>
      <c r="H31" s="2"/>
      <c r="J31" s="2"/>
      <c r="L31" s="2">
        <v>6027</v>
      </c>
      <c r="M31" s="2"/>
      <c r="N31" s="2"/>
      <c r="O31" s="2">
        <v>19253</v>
      </c>
      <c r="P31" s="2"/>
      <c r="Q31" s="2">
        <f t="shared" si="1"/>
        <v>3450709</v>
      </c>
      <c r="R31" s="2"/>
    </row>
    <row r="32" spans="1:18" x14ac:dyDescent="0.2">
      <c r="A32" s="5">
        <f t="shared" si="0"/>
        <v>37803</v>
      </c>
      <c r="B32">
        <v>2003</v>
      </c>
      <c r="C32">
        <v>7</v>
      </c>
      <c r="D32" s="2">
        <v>3776410</v>
      </c>
      <c r="E32" s="2"/>
      <c r="F32" s="2">
        <v>125688</v>
      </c>
      <c r="G32" s="2">
        <v>35440</v>
      </c>
      <c r="H32" s="2"/>
      <c r="J32" s="2"/>
      <c r="L32" s="2">
        <v>2962</v>
      </c>
      <c r="M32" s="2"/>
      <c r="N32" s="2"/>
      <c r="O32" s="2">
        <v>11672</v>
      </c>
      <c r="P32" s="2"/>
      <c r="Q32" s="2">
        <f t="shared" si="1"/>
        <v>3952172</v>
      </c>
      <c r="R32" s="2"/>
    </row>
    <row r="33" spans="1:18" x14ac:dyDescent="0.2">
      <c r="A33" s="5">
        <f t="shared" si="0"/>
        <v>37834</v>
      </c>
      <c r="B33">
        <v>2003</v>
      </c>
      <c r="C33">
        <v>8</v>
      </c>
      <c r="D33" s="2">
        <v>3622370</v>
      </c>
      <c r="E33" s="2"/>
      <c r="F33" s="2">
        <v>88111</v>
      </c>
      <c r="G33" s="2">
        <v>32051</v>
      </c>
      <c r="H33" s="2"/>
      <c r="J33" s="2"/>
      <c r="L33" s="2">
        <v>4518</v>
      </c>
      <c r="M33" s="2"/>
      <c r="N33" s="2"/>
      <c r="O33" s="2">
        <v>13782</v>
      </c>
      <c r="P33" s="2"/>
      <c r="Q33" s="2">
        <f t="shared" si="1"/>
        <v>3760832</v>
      </c>
      <c r="R33" s="2"/>
    </row>
    <row r="34" spans="1:18" x14ac:dyDescent="0.2">
      <c r="A34" s="5">
        <f t="shared" si="0"/>
        <v>37865</v>
      </c>
      <c r="B34">
        <v>2003</v>
      </c>
      <c r="C34">
        <v>9</v>
      </c>
      <c r="D34" s="2">
        <v>3460242</v>
      </c>
      <c r="E34" s="2"/>
      <c r="F34" s="2">
        <v>38847</v>
      </c>
      <c r="G34" s="2">
        <v>14306</v>
      </c>
      <c r="H34" s="2"/>
      <c r="J34" s="2"/>
      <c r="L34" s="2">
        <v>3301</v>
      </c>
      <c r="M34" s="2"/>
      <c r="N34" s="2"/>
      <c r="O34" s="2">
        <v>22393</v>
      </c>
      <c r="P34" s="2"/>
      <c r="Q34" s="2">
        <f t="shared" si="1"/>
        <v>3539089</v>
      </c>
      <c r="R34" s="2"/>
    </row>
    <row r="35" spans="1:18" x14ac:dyDescent="0.2">
      <c r="A35" s="5">
        <f t="shared" si="0"/>
        <v>37895</v>
      </c>
      <c r="B35">
        <v>2003</v>
      </c>
      <c r="C35">
        <v>10</v>
      </c>
      <c r="D35" s="2">
        <v>3481181</v>
      </c>
      <c r="E35" s="2"/>
      <c r="F35" s="2">
        <v>22819</v>
      </c>
      <c r="G35" s="2">
        <v>14638</v>
      </c>
      <c r="H35" s="2"/>
      <c r="J35" s="2"/>
      <c r="L35" s="2">
        <v>3740</v>
      </c>
      <c r="M35" s="2"/>
      <c r="N35" s="2"/>
      <c r="O35" s="2">
        <v>34624</v>
      </c>
      <c r="P35" s="2"/>
      <c r="Q35" s="2">
        <f t="shared" si="1"/>
        <v>3557002</v>
      </c>
      <c r="R35" s="2"/>
    </row>
    <row r="36" spans="1:18" x14ac:dyDescent="0.2">
      <c r="A36" s="5">
        <f t="shared" si="0"/>
        <v>37926</v>
      </c>
      <c r="B36">
        <v>2003</v>
      </c>
      <c r="C36">
        <v>11</v>
      </c>
      <c r="D36" s="2">
        <v>3677072</v>
      </c>
      <c r="E36" s="2"/>
      <c r="F36" s="2">
        <v>22425</v>
      </c>
      <c r="G36" s="2">
        <v>11031</v>
      </c>
      <c r="H36" s="2"/>
      <c r="J36" s="2"/>
      <c r="L36" s="2">
        <v>2576</v>
      </c>
      <c r="M36" s="2"/>
      <c r="N36" s="2"/>
      <c r="O36" s="2">
        <v>43916</v>
      </c>
      <c r="P36" s="2"/>
      <c r="Q36" s="2">
        <f t="shared" si="1"/>
        <v>3757020</v>
      </c>
      <c r="R36" s="2"/>
    </row>
    <row r="37" spans="1:18" x14ac:dyDescent="0.2">
      <c r="A37" s="5">
        <f t="shared" si="0"/>
        <v>37956</v>
      </c>
      <c r="B37">
        <v>2003</v>
      </c>
      <c r="C37">
        <v>12</v>
      </c>
      <c r="D37" s="2">
        <v>3793392</v>
      </c>
      <c r="E37" s="2"/>
      <c r="F37" s="2">
        <v>22844</v>
      </c>
      <c r="G37" s="2">
        <v>9048</v>
      </c>
      <c r="H37" s="2"/>
      <c r="J37" s="2"/>
      <c r="L37" s="2">
        <v>2823</v>
      </c>
      <c r="M37" s="2"/>
      <c r="N37" s="2"/>
      <c r="O37" s="2">
        <v>47683</v>
      </c>
      <c r="P37" s="2"/>
      <c r="Q37" s="2">
        <f t="shared" si="1"/>
        <v>3875790</v>
      </c>
      <c r="R37" s="2"/>
    </row>
    <row r="38" spans="1:18" x14ac:dyDescent="0.2">
      <c r="A38" s="5">
        <f t="shared" si="0"/>
        <v>37987</v>
      </c>
      <c r="B38">
        <v>2004</v>
      </c>
      <c r="C38">
        <v>1</v>
      </c>
      <c r="D38" s="2">
        <v>3817530</v>
      </c>
      <c r="E38" s="2"/>
      <c r="F38" s="2">
        <v>49429</v>
      </c>
      <c r="G38" s="2">
        <v>6906</v>
      </c>
      <c r="H38" s="2"/>
      <c r="I38" s="2">
        <v>8892</v>
      </c>
      <c r="J38" s="2"/>
      <c r="K38" s="2">
        <v>1062</v>
      </c>
      <c r="L38" s="2">
        <v>4675</v>
      </c>
      <c r="M38" s="2"/>
      <c r="N38" s="2"/>
      <c r="O38" s="2">
        <v>77118</v>
      </c>
      <c r="P38" s="2"/>
      <c r="Q38" s="2">
        <f t="shared" si="1"/>
        <v>3965612</v>
      </c>
      <c r="R38" s="2"/>
    </row>
    <row r="39" spans="1:18" x14ac:dyDescent="0.2">
      <c r="A39" s="5">
        <f t="shared" si="0"/>
        <v>38018</v>
      </c>
      <c r="B39">
        <v>2004</v>
      </c>
      <c r="C39">
        <v>2</v>
      </c>
      <c r="D39" s="2">
        <v>3587329</v>
      </c>
      <c r="E39" s="2"/>
      <c r="F39" s="2">
        <v>49429</v>
      </c>
      <c r="G39" s="2">
        <v>7018</v>
      </c>
      <c r="H39" s="2"/>
      <c r="I39" s="2">
        <v>8892</v>
      </c>
      <c r="J39" s="2"/>
      <c r="K39" s="2">
        <v>1062</v>
      </c>
      <c r="L39" s="2">
        <v>3501</v>
      </c>
      <c r="M39" s="2"/>
      <c r="N39" s="2"/>
      <c r="O39" s="2">
        <v>46169</v>
      </c>
      <c r="P39" s="2"/>
      <c r="Q39" s="2">
        <f t="shared" si="1"/>
        <v>3703400</v>
      </c>
      <c r="R39" s="2"/>
    </row>
    <row r="40" spans="1:18" x14ac:dyDescent="0.2">
      <c r="A40" s="5">
        <f t="shared" si="0"/>
        <v>38047</v>
      </c>
      <c r="B40">
        <v>2004</v>
      </c>
      <c r="C40">
        <v>3</v>
      </c>
      <c r="D40" s="2">
        <v>3644867</v>
      </c>
      <c r="E40" s="2"/>
      <c r="F40" s="2">
        <v>49429</v>
      </c>
      <c r="G40" s="2">
        <v>8392</v>
      </c>
      <c r="H40" s="2"/>
      <c r="I40" s="2">
        <v>8892</v>
      </c>
      <c r="J40" s="2"/>
      <c r="K40" s="2">
        <v>1062</v>
      </c>
      <c r="L40" s="2">
        <v>4221</v>
      </c>
      <c r="M40" s="2"/>
      <c r="N40" s="2"/>
      <c r="O40" s="2">
        <v>62807</v>
      </c>
      <c r="P40" s="2"/>
      <c r="Q40" s="2">
        <f t="shared" si="1"/>
        <v>3779670</v>
      </c>
      <c r="R40" s="2"/>
    </row>
    <row r="41" spans="1:18" x14ac:dyDescent="0.2">
      <c r="A41" s="5">
        <f t="shared" si="0"/>
        <v>38078</v>
      </c>
      <c r="B41">
        <v>2004</v>
      </c>
      <c r="C41">
        <v>4</v>
      </c>
      <c r="D41" s="2">
        <v>3250957</v>
      </c>
      <c r="E41" s="2"/>
      <c r="F41" s="2">
        <v>49429</v>
      </c>
      <c r="G41" s="2">
        <v>9818</v>
      </c>
      <c r="H41" s="2"/>
      <c r="I41" s="2">
        <v>8892</v>
      </c>
      <c r="J41" s="2"/>
      <c r="K41" s="2">
        <v>1062</v>
      </c>
      <c r="L41" s="2">
        <v>5141</v>
      </c>
      <c r="M41" s="2"/>
      <c r="N41" s="2"/>
      <c r="O41" s="2">
        <v>50060</v>
      </c>
      <c r="P41" s="2"/>
      <c r="Q41" s="2">
        <f t="shared" si="1"/>
        <v>3375359</v>
      </c>
      <c r="R41" s="2"/>
    </row>
    <row r="42" spans="1:18" x14ac:dyDescent="0.2">
      <c r="A42" s="5">
        <f t="shared" si="0"/>
        <v>38108</v>
      </c>
      <c r="B42">
        <v>2004</v>
      </c>
      <c r="C42">
        <v>5</v>
      </c>
      <c r="D42" s="2">
        <v>2781661</v>
      </c>
      <c r="E42" s="2"/>
      <c r="F42" s="2">
        <v>49429</v>
      </c>
      <c r="G42" s="2">
        <v>8720</v>
      </c>
      <c r="H42" s="2"/>
      <c r="I42" s="2">
        <v>8892</v>
      </c>
      <c r="J42" s="2"/>
      <c r="K42" s="2">
        <v>1062</v>
      </c>
      <c r="L42" s="2">
        <v>4281</v>
      </c>
      <c r="M42" s="2"/>
      <c r="N42" s="2"/>
      <c r="O42" s="2">
        <v>62690</v>
      </c>
      <c r="P42" s="2"/>
      <c r="Q42" s="2">
        <f t="shared" si="1"/>
        <v>2916735</v>
      </c>
      <c r="R42" s="2"/>
    </row>
    <row r="43" spans="1:18" x14ac:dyDescent="0.2">
      <c r="A43" s="5">
        <f t="shared" si="0"/>
        <v>38139</v>
      </c>
      <c r="B43">
        <v>2004</v>
      </c>
      <c r="C43">
        <v>6</v>
      </c>
      <c r="D43" s="2">
        <v>3535465</v>
      </c>
      <c r="E43" s="2"/>
      <c r="F43" s="2">
        <v>49429</v>
      </c>
      <c r="G43" s="2">
        <v>5960</v>
      </c>
      <c r="H43" s="2"/>
      <c r="I43" s="2">
        <v>8892</v>
      </c>
      <c r="J43" s="2"/>
      <c r="K43" s="2">
        <v>1062</v>
      </c>
      <c r="L43" s="2">
        <v>3526</v>
      </c>
      <c r="M43" s="2"/>
      <c r="N43" s="2"/>
      <c r="O43" s="2">
        <v>36625</v>
      </c>
      <c r="P43" s="2"/>
      <c r="Q43" s="2">
        <f t="shared" si="1"/>
        <v>3640959</v>
      </c>
      <c r="R43" s="2"/>
    </row>
    <row r="44" spans="1:18" x14ac:dyDescent="0.2">
      <c r="A44" s="5">
        <f t="shared" si="0"/>
        <v>38169</v>
      </c>
      <c r="B44">
        <v>2004</v>
      </c>
      <c r="C44">
        <v>7</v>
      </c>
      <c r="D44" s="2">
        <v>3663605</v>
      </c>
      <c r="E44" s="2"/>
      <c r="F44" s="2">
        <v>49429</v>
      </c>
      <c r="G44" s="2">
        <v>6144</v>
      </c>
      <c r="H44" s="2"/>
      <c r="I44" s="2">
        <v>8892</v>
      </c>
      <c r="J44" s="2"/>
      <c r="K44" s="2">
        <v>1062</v>
      </c>
      <c r="L44" s="2">
        <v>4788</v>
      </c>
      <c r="M44" s="2"/>
      <c r="N44" s="2"/>
      <c r="O44" s="2">
        <v>30695</v>
      </c>
      <c r="P44" s="2"/>
      <c r="Q44" s="2">
        <f t="shared" si="1"/>
        <v>3764615</v>
      </c>
      <c r="R44" s="2"/>
    </row>
    <row r="45" spans="1:18" x14ac:dyDescent="0.2">
      <c r="A45" s="5">
        <f t="shared" si="0"/>
        <v>38200</v>
      </c>
      <c r="B45">
        <v>2004</v>
      </c>
      <c r="C45">
        <v>8</v>
      </c>
      <c r="D45" s="2">
        <v>3917030</v>
      </c>
      <c r="E45" s="2"/>
      <c r="F45" s="2">
        <v>49429</v>
      </c>
      <c r="G45" s="2">
        <v>6591</v>
      </c>
      <c r="H45" s="2"/>
      <c r="I45" s="2">
        <v>8892</v>
      </c>
      <c r="J45" s="2"/>
      <c r="K45" s="2">
        <v>1062</v>
      </c>
      <c r="L45" s="2">
        <v>2650</v>
      </c>
      <c r="M45" s="2"/>
      <c r="N45" s="2"/>
      <c r="O45" s="2">
        <v>32739</v>
      </c>
      <c r="P45" s="2"/>
      <c r="Q45" s="2">
        <f t="shared" si="1"/>
        <v>4018393</v>
      </c>
      <c r="R45" s="2"/>
    </row>
    <row r="46" spans="1:18" x14ac:dyDescent="0.2">
      <c r="A46" s="5">
        <f t="shared" si="0"/>
        <v>38231</v>
      </c>
      <c r="B46">
        <v>2004</v>
      </c>
      <c r="C46">
        <v>9</v>
      </c>
      <c r="D46" s="2">
        <v>3889907</v>
      </c>
      <c r="E46" s="2"/>
      <c r="F46" s="2">
        <v>49429</v>
      </c>
      <c r="G46" s="2">
        <v>5933</v>
      </c>
      <c r="H46" s="2"/>
      <c r="I46" s="2">
        <v>8892</v>
      </c>
      <c r="J46" s="2"/>
      <c r="K46" s="2">
        <v>1062</v>
      </c>
      <c r="L46" s="2">
        <v>1654</v>
      </c>
      <c r="M46" s="2"/>
      <c r="N46" s="2"/>
      <c r="O46" s="2">
        <v>44406</v>
      </c>
      <c r="P46" s="2"/>
      <c r="Q46" s="2">
        <f t="shared" si="1"/>
        <v>4001283</v>
      </c>
      <c r="R46" s="2"/>
    </row>
    <row r="47" spans="1:18" x14ac:dyDescent="0.2">
      <c r="A47" s="5">
        <f t="shared" si="0"/>
        <v>38261</v>
      </c>
      <c r="B47">
        <v>2004</v>
      </c>
      <c r="C47">
        <v>10</v>
      </c>
      <c r="D47" s="2">
        <v>3642872</v>
      </c>
      <c r="E47" s="2"/>
      <c r="F47" s="2">
        <v>49429</v>
      </c>
      <c r="G47" s="2">
        <v>5809</v>
      </c>
      <c r="H47" s="2"/>
      <c r="I47" s="2">
        <v>8892</v>
      </c>
      <c r="J47" s="2"/>
      <c r="K47" s="2">
        <v>1062</v>
      </c>
      <c r="L47" s="2">
        <v>5164</v>
      </c>
      <c r="M47" s="2"/>
      <c r="N47" s="2"/>
      <c r="O47" s="2">
        <v>51313</v>
      </c>
      <c r="P47" s="2"/>
      <c r="Q47" s="2">
        <f t="shared" si="1"/>
        <v>3764541</v>
      </c>
      <c r="R47" s="2"/>
    </row>
    <row r="48" spans="1:18" x14ac:dyDescent="0.2">
      <c r="A48" s="5">
        <f t="shared" si="0"/>
        <v>38292</v>
      </c>
      <c r="B48">
        <v>2004</v>
      </c>
      <c r="C48">
        <v>11</v>
      </c>
      <c r="D48" s="2">
        <v>3807267</v>
      </c>
      <c r="E48" s="2"/>
      <c r="F48" s="2">
        <v>49429</v>
      </c>
      <c r="G48" s="2">
        <v>7078</v>
      </c>
      <c r="H48" s="2"/>
      <c r="I48" s="2">
        <v>8892</v>
      </c>
      <c r="J48" s="2"/>
      <c r="K48" s="2">
        <v>1062</v>
      </c>
      <c r="L48" s="2">
        <v>2810</v>
      </c>
      <c r="M48" s="2"/>
      <c r="N48" s="2"/>
      <c r="O48" s="2">
        <v>46219</v>
      </c>
      <c r="P48" s="2"/>
      <c r="Q48" s="2">
        <f t="shared" si="1"/>
        <v>3922757</v>
      </c>
      <c r="R48" s="2"/>
    </row>
    <row r="49" spans="1:18" x14ac:dyDescent="0.2">
      <c r="A49" s="5">
        <f t="shared" si="0"/>
        <v>38322</v>
      </c>
      <c r="B49">
        <v>2004</v>
      </c>
      <c r="C49">
        <v>12</v>
      </c>
      <c r="D49" s="2">
        <v>3807251</v>
      </c>
      <c r="E49" s="2"/>
      <c r="F49" s="2">
        <v>49429</v>
      </c>
      <c r="G49" s="2">
        <v>8528</v>
      </c>
      <c r="H49" s="2"/>
      <c r="I49" s="2">
        <v>8892</v>
      </c>
      <c r="J49" s="2"/>
      <c r="K49" s="2">
        <v>1062</v>
      </c>
      <c r="L49" s="2">
        <v>3448</v>
      </c>
      <c r="M49" s="2"/>
      <c r="N49" s="2"/>
      <c r="O49" s="2">
        <v>75674</v>
      </c>
      <c r="P49" s="2"/>
      <c r="Q49" s="2">
        <f t="shared" si="1"/>
        <v>3954284</v>
      </c>
      <c r="R49" s="2"/>
    </row>
    <row r="50" spans="1:18" x14ac:dyDescent="0.2">
      <c r="A50" s="5">
        <f t="shared" si="0"/>
        <v>38353</v>
      </c>
      <c r="B50">
        <v>2005</v>
      </c>
      <c r="C50">
        <v>1</v>
      </c>
      <c r="D50" s="2">
        <v>3734019</v>
      </c>
      <c r="E50" s="2"/>
      <c r="F50" s="2">
        <v>27512</v>
      </c>
      <c r="G50" s="2">
        <v>8750</v>
      </c>
      <c r="H50" s="2"/>
      <c r="I50" s="2">
        <v>4851</v>
      </c>
      <c r="J50" s="2"/>
      <c r="K50" s="2">
        <v>0</v>
      </c>
      <c r="L50" s="2">
        <v>3599</v>
      </c>
      <c r="M50" s="2"/>
      <c r="N50" s="2"/>
      <c r="O50" s="2">
        <v>68085</v>
      </c>
      <c r="P50" s="2"/>
      <c r="Q50" s="2">
        <f t="shared" si="1"/>
        <v>3846816</v>
      </c>
      <c r="R50" s="2"/>
    </row>
    <row r="51" spans="1:18" x14ac:dyDescent="0.2">
      <c r="A51" s="5">
        <f t="shared" si="0"/>
        <v>38384</v>
      </c>
      <c r="B51">
        <v>2005</v>
      </c>
      <c r="C51">
        <v>2</v>
      </c>
      <c r="D51" s="2">
        <v>3422742</v>
      </c>
      <c r="E51" s="2"/>
      <c r="F51" s="2">
        <v>24462</v>
      </c>
      <c r="G51" s="2">
        <v>7005</v>
      </c>
      <c r="H51" s="2"/>
      <c r="I51" s="2">
        <v>4864</v>
      </c>
      <c r="J51" s="2"/>
      <c r="K51" s="2">
        <v>0</v>
      </c>
      <c r="L51" s="2">
        <v>3515</v>
      </c>
      <c r="M51" s="2"/>
      <c r="N51" s="2"/>
      <c r="O51" s="2">
        <v>48180</v>
      </c>
      <c r="P51" s="2"/>
      <c r="Q51" s="2">
        <f t="shared" si="1"/>
        <v>3510768</v>
      </c>
      <c r="R51" s="2"/>
    </row>
    <row r="52" spans="1:18" x14ac:dyDescent="0.2">
      <c r="A52" s="5">
        <f t="shared" si="0"/>
        <v>38412</v>
      </c>
      <c r="B52">
        <v>2005</v>
      </c>
      <c r="C52">
        <v>3</v>
      </c>
      <c r="D52" s="2">
        <v>3712650</v>
      </c>
      <c r="E52" s="2"/>
      <c r="F52" s="2">
        <v>29525</v>
      </c>
      <c r="G52" s="2">
        <v>9731</v>
      </c>
      <c r="H52" s="2"/>
      <c r="I52" s="2">
        <v>5928</v>
      </c>
      <c r="J52" s="2"/>
      <c r="K52" s="2">
        <v>0</v>
      </c>
      <c r="L52" s="2">
        <v>3239</v>
      </c>
      <c r="M52" s="2"/>
      <c r="N52" s="2"/>
      <c r="O52" s="2">
        <v>74094</v>
      </c>
      <c r="P52" s="2"/>
      <c r="Q52" s="2">
        <f t="shared" si="1"/>
        <v>3835167</v>
      </c>
      <c r="R52" s="2"/>
    </row>
    <row r="53" spans="1:18" x14ac:dyDescent="0.2">
      <c r="A53" s="5">
        <f t="shared" si="0"/>
        <v>38443</v>
      </c>
      <c r="B53">
        <v>2005</v>
      </c>
      <c r="C53">
        <v>4</v>
      </c>
      <c r="D53" s="2">
        <v>3049096</v>
      </c>
      <c r="E53" s="2"/>
      <c r="F53" s="2">
        <v>41376</v>
      </c>
      <c r="G53" s="2">
        <v>7765</v>
      </c>
      <c r="H53" s="2"/>
      <c r="I53" s="2">
        <v>5388</v>
      </c>
      <c r="J53" s="2"/>
      <c r="K53" s="2">
        <v>0</v>
      </c>
      <c r="L53" s="2">
        <v>2816</v>
      </c>
      <c r="M53" s="2"/>
      <c r="N53" s="2"/>
      <c r="O53" s="2">
        <v>56886</v>
      </c>
      <c r="P53" s="2"/>
      <c r="Q53" s="2">
        <f t="shared" si="1"/>
        <v>3163327</v>
      </c>
      <c r="R53" s="2"/>
    </row>
    <row r="54" spans="1:18" x14ac:dyDescent="0.2">
      <c r="A54" s="5">
        <f t="shared" si="0"/>
        <v>38473</v>
      </c>
      <c r="B54">
        <v>2005</v>
      </c>
      <c r="C54">
        <v>5</v>
      </c>
      <c r="D54" s="2">
        <v>2834939</v>
      </c>
      <c r="E54" s="2"/>
      <c r="F54" s="2">
        <v>98913</v>
      </c>
      <c r="G54" s="2">
        <v>25646</v>
      </c>
      <c r="H54" s="2"/>
      <c r="I54" s="2">
        <v>5699</v>
      </c>
      <c r="J54" s="2"/>
      <c r="K54" s="2">
        <v>28273</v>
      </c>
      <c r="L54" s="2">
        <v>5414</v>
      </c>
      <c r="M54" s="2"/>
      <c r="N54" s="2"/>
      <c r="O54" s="2">
        <v>53132</v>
      </c>
      <c r="P54" s="2"/>
      <c r="Q54" s="2">
        <f t="shared" si="1"/>
        <v>3052016</v>
      </c>
      <c r="R54" s="2"/>
    </row>
    <row r="55" spans="1:18" x14ac:dyDescent="0.2">
      <c r="A55" s="5">
        <f t="shared" si="0"/>
        <v>38504</v>
      </c>
      <c r="B55">
        <v>2005</v>
      </c>
      <c r="C55">
        <v>6</v>
      </c>
      <c r="D55" s="2">
        <v>3674109</v>
      </c>
      <c r="E55" s="2"/>
      <c r="F55" s="2">
        <v>148175</v>
      </c>
      <c r="G55" s="2">
        <v>41167</v>
      </c>
      <c r="H55" s="2"/>
      <c r="I55" s="2">
        <v>5459</v>
      </c>
      <c r="J55" s="2"/>
      <c r="K55" s="2">
        <v>32759</v>
      </c>
      <c r="L55" s="2">
        <v>4834</v>
      </c>
      <c r="M55" s="2"/>
      <c r="N55" s="2"/>
      <c r="O55" s="2">
        <v>52212</v>
      </c>
      <c r="P55" s="2"/>
      <c r="Q55" s="2">
        <f t="shared" si="1"/>
        <v>3958715</v>
      </c>
      <c r="R55" s="2"/>
    </row>
    <row r="56" spans="1:18" x14ac:dyDescent="0.2">
      <c r="A56" s="5">
        <f t="shared" si="0"/>
        <v>38534</v>
      </c>
      <c r="B56">
        <v>2005</v>
      </c>
      <c r="C56">
        <v>7</v>
      </c>
      <c r="D56" s="2">
        <v>3818315</v>
      </c>
      <c r="E56" s="2"/>
      <c r="F56" s="2">
        <v>175390</v>
      </c>
      <c r="G56" s="2">
        <v>53243</v>
      </c>
      <c r="H56" s="2"/>
      <c r="I56" s="2">
        <v>6459</v>
      </c>
      <c r="J56" s="2"/>
      <c r="K56" s="2">
        <v>33364</v>
      </c>
      <c r="L56" s="2">
        <v>2865</v>
      </c>
      <c r="M56" s="2"/>
      <c r="N56" s="2"/>
      <c r="O56" s="2">
        <v>35103</v>
      </c>
      <c r="P56" s="2"/>
      <c r="Q56" s="2">
        <f t="shared" si="1"/>
        <v>4124739</v>
      </c>
      <c r="R56" s="2"/>
    </row>
    <row r="57" spans="1:18" x14ac:dyDescent="0.2">
      <c r="A57" s="5">
        <f t="shared" si="0"/>
        <v>38565</v>
      </c>
      <c r="B57">
        <v>2005</v>
      </c>
      <c r="C57">
        <v>8</v>
      </c>
      <c r="D57" s="2">
        <v>4036655</v>
      </c>
      <c r="E57" s="2"/>
      <c r="F57" s="2">
        <v>121938</v>
      </c>
      <c r="G57" s="2">
        <v>55955</v>
      </c>
      <c r="H57" s="2"/>
      <c r="I57" s="2">
        <v>6239</v>
      </c>
      <c r="J57" s="2"/>
      <c r="K57" s="2">
        <v>38477</v>
      </c>
      <c r="L57" s="2">
        <v>2215</v>
      </c>
      <c r="M57" s="2"/>
      <c r="N57" s="2"/>
      <c r="O57" s="2">
        <v>36940</v>
      </c>
      <c r="P57" s="2"/>
      <c r="Q57" s="2">
        <f t="shared" si="1"/>
        <v>4298419</v>
      </c>
      <c r="R57" s="2"/>
    </row>
    <row r="58" spans="1:18" x14ac:dyDescent="0.2">
      <c r="A58" s="5">
        <f t="shared" si="0"/>
        <v>38596</v>
      </c>
      <c r="B58">
        <v>2005</v>
      </c>
      <c r="C58">
        <v>9</v>
      </c>
      <c r="D58" s="2">
        <v>3608745</v>
      </c>
      <c r="E58" s="2"/>
      <c r="F58" s="2">
        <v>57147</v>
      </c>
      <c r="G58" s="2">
        <v>37772</v>
      </c>
      <c r="H58" s="2"/>
      <c r="I58" s="2">
        <v>5404</v>
      </c>
      <c r="J58" s="2"/>
      <c r="K58" s="2">
        <v>36324</v>
      </c>
      <c r="L58" s="2">
        <v>4649</v>
      </c>
      <c r="M58" s="2"/>
      <c r="N58" s="2"/>
      <c r="O58" s="2">
        <v>46362</v>
      </c>
      <c r="P58" s="2"/>
      <c r="Q58" s="2">
        <f t="shared" si="1"/>
        <v>3796403</v>
      </c>
      <c r="R58" s="2"/>
    </row>
    <row r="59" spans="1:18" x14ac:dyDescent="0.2">
      <c r="A59" s="5">
        <f t="shared" si="0"/>
        <v>38626</v>
      </c>
      <c r="B59">
        <v>2005</v>
      </c>
      <c r="C59">
        <v>10</v>
      </c>
      <c r="D59" s="2">
        <v>3887206</v>
      </c>
      <c r="E59" s="2"/>
      <c r="F59" s="2">
        <v>26257</v>
      </c>
      <c r="G59" s="2">
        <v>26901</v>
      </c>
      <c r="H59" s="2"/>
      <c r="I59" s="2">
        <v>4512</v>
      </c>
      <c r="J59" s="2"/>
      <c r="K59" s="2">
        <v>34621</v>
      </c>
      <c r="L59" s="2">
        <v>3989</v>
      </c>
      <c r="M59" s="2"/>
      <c r="N59" s="2"/>
      <c r="O59" s="2">
        <v>50111</v>
      </c>
      <c r="P59" s="2"/>
      <c r="Q59" s="2">
        <f t="shared" si="1"/>
        <v>4033597</v>
      </c>
      <c r="R59" s="2"/>
    </row>
    <row r="60" spans="1:18" x14ac:dyDescent="0.2">
      <c r="A60" s="5">
        <f t="shared" si="0"/>
        <v>38657</v>
      </c>
      <c r="B60">
        <v>2005</v>
      </c>
      <c r="C60">
        <v>11</v>
      </c>
      <c r="D60" s="2">
        <v>3747481</v>
      </c>
      <c r="E60" s="2"/>
      <c r="F60" s="2">
        <v>27707</v>
      </c>
      <c r="G60" s="2">
        <v>24634</v>
      </c>
      <c r="H60" s="2"/>
      <c r="I60" s="2">
        <v>5288</v>
      </c>
      <c r="J60" s="2"/>
      <c r="K60" s="2">
        <v>29332</v>
      </c>
      <c r="L60" s="2">
        <v>1707</v>
      </c>
      <c r="M60" s="2"/>
      <c r="N60" s="2"/>
      <c r="O60" s="2">
        <v>98032</v>
      </c>
      <c r="P60" s="2"/>
      <c r="Q60" s="2">
        <f t="shared" si="1"/>
        <v>3934181</v>
      </c>
      <c r="R60" s="2"/>
    </row>
    <row r="61" spans="1:18" x14ac:dyDescent="0.2">
      <c r="A61" s="5">
        <f t="shared" si="0"/>
        <v>38687</v>
      </c>
      <c r="B61">
        <v>2005</v>
      </c>
      <c r="C61">
        <v>12</v>
      </c>
      <c r="D61" s="2">
        <v>3819717</v>
      </c>
      <c r="E61" s="2"/>
      <c r="F61" s="2">
        <v>29973</v>
      </c>
      <c r="G61" s="2">
        <v>26412</v>
      </c>
      <c r="H61" s="2"/>
      <c r="I61" s="2">
        <v>5028</v>
      </c>
      <c r="J61" s="2"/>
      <c r="K61" s="2">
        <v>30436</v>
      </c>
      <c r="L61" s="2">
        <v>3461</v>
      </c>
      <c r="M61" s="2"/>
      <c r="N61" s="2"/>
      <c r="O61" s="2">
        <v>98129</v>
      </c>
      <c r="P61" s="2"/>
      <c r="Q61" s="2">
        <f t="shared" si="1"/>
        <v>4013156</v>
      </c>
      <c r="R61" s="2"/>
    </row>
    <row r="62" spans="1:18" x14ac:dyDescent="0.2">
      <c r="A62" s="5">
        <f t="shared" si="0"/>
        <v>38718</v>
      </c>
      <c r="B62">
        <v>2006</v>
      </c>
      <c r="C62">
        <v>1</v>
      </c>
      <c r="D62" s="2">
        <v>3921650</v>
      </c>
      <c r="E62" s="2"/>
      <c r="F62" s="2">
        <v>29721</v>
      </c>
      <c r="G62" s="2">
        <v>43727</v>
      </c>
      <c r="H62" s="2"/>
      <c r="I62" s="2">
        <v>3898</v>
      </c>
      <c r="J62" s="2"/>
      <c r="K62" s="2">
        <v>30799</v>
      </c>
      <c r="L62" s="2">
        <v>2485</v>
      </c>
      <c r="M62" s="2"/>
      <c r="N62" s="2"/>
      <c r="O62" s="2">
        <v>104063</v>
      </c>
      <c r="P62" s="2"/>
      <c r="Q62" s="2">
        <f t="shared" si="1"/>
        <v>4136343</v>
      </c>
      <c r="R62" s="2"/>
    </row>
    <row r="63" spans="1:18" x14ac:dyDescent="0.2">
      <c r="A63" s="5">
        <f t="shared" si="0"/>
        <v>38749</v>
      </c>
      <c r="B63">
        <v>2006</v>
      </c>
      <c r="C63">
        <v>2</v>
      </c>
      <c r="D63" s="2">
        <v>3440932</v>
      </c>
      <c r="E63" s="2"/>
      <c r="F63" s="2">
        <v>25563</v>
      </c>
      <c r="G63" s="2">
        <v>45539</v>
      </c>
      <c r="H63" s="2"/>
      <c r="I63" s="2">
        <v>3588</v>
      </c>
      <c r="J63" s="2"/>
      <c r="K63" s="2">
        <v>31022</v>
      </c>
      <c r="L63" s="2">
        <v>3422</v>
      </c>
      <c r="M63" s="2"/>
      <c r="N63" s="2"/>
      <c r="O63" s="2">
        <v>88413</v>
      </c>
      <c r="P63" s="2"/>
      <c r="Q63" s="2">
        <f t="shared" si="1"/>
        <v>3638479</v>
      </c>
      <c r="R63" s="2"/>
    </row>
    <row r="64" spans="1:18" x14ac:dyDescent="0.2">
      <c r="A64" s="5">
        <f t="shared" si="0"/>
        <v>38777</v>
      </c>
      <c r="B64">
        <v>2006</v>
      </c>
      <c r="C64">
        <v>3</v>
      </c>
      <c r="D64" s="2">
        <v>3904348</v>
      </c>
      <c r="E64" s="2"/>
      <c r="F64" s="2">
        <v>32421</v>
      </c>
      <c r="G64" s="2">
        <v>46580</v>
      </c>
      <c r="H64" s="2"/>
      <c r="I64" s="2">
        <v>4525</v>
      </c>
      <c r="J64" s="2"/>
      <c r="K64" s="2">
        <v>34287</v>
      </c>
      <c r="L64" s="2">
        <v>4060</v>
      </c>
      <c r="M64" s="2"/>
      <c r="N64" s="2"/>
      <c r="O64" s="2">
        <v>51098</v>
      </c>
      <c r="P64" s="2"/>
      <c r="Q64" s="2">
        <f t="shared" si="1"/>
        <v>4077319</v>
      </c>
      <c r="R64" s="2"/>
    </row>
    <row r="65" spans="1:18" x14ac:dyDescent="0.2">
      <c r="A65" s="5">
        <f t="shared" si="0"/>
        <v>38808</v>
      </c>
      <c r="B65">
        <v>2006</v>
      </c>
      <c r="C65">
        <v>4</v>
      </c>
      <c r="D65" s="2">
        <v>2946444</v>
      </c>
      <c r="E65" s="2"/>
      <c r="F65" s="2">
        <v>102988</v>
      </c>
      <c r="G65" s="2">
        <v>43048</v>
      </c>
      <c r="H65" s="2"/>
      <c r="I65" s="2">
        <v>4060</v>
      </c>
      <c r="J65" s="2"/>
      <c r="K65" s="2">
        <v>29705</v>
      </c>
      <c r="L65" s="2">
        <v>1482</v>
      </c>
      <c r="M65" s="2"/>
      <c r="N65" s="2"/>
      <c r="O65" s="2">
        <v>65377</v>
      </c>
      <c r="P65" s="2"/>
      <c r="Q65" s="2">
        <f t="shared" si="1"/>
        <v>3193104</v>
      </c>
      <c r="R65" s="2"/>
    </row>
    <row r="66" spans="1:18" x14ac:dyDescent="0.2">
      <c r="A66" s="5">
        <f t="shared" si="0"/>
        <v>38838</v>
      </c>
      <c r="B66">
        <v>2006</v>
      </c>
      <c r="C66">
        <v>5</v>
      </c>
      <c r="D66" s="2">
        <v>2633118</v>
      </c>
      <c r="E66" s="2"/>
      <c r="F66" s="2">
        <v>146705</v>
      </c>
      <c r="G66" s="2">
        <v>36409</v>
      </c>
      <c r="H66" s="2"/>
      <c r="I66" s="2">
        <v>4363</v>
      </c>
      <c r="J66" s="2"/>
      <c r="K66" s="2">
        <v>23726</v>
      </c>
      <c r="L66" s="2">
        <v>4326</v>
      </c>
      <c r="M66" s="2"/>
      <c r="N66" s="2"/>
      <c r="O66" s="2">
        <v>58789</v>
      </c>
      <c r="P66" s="2"/>
      <c r="Q66" s="2">
        <f t="shared" si="1"/>
        <v>2907436</v>
      </c>
      <c r="R66" s="2"/>
    </row>
    <row r="67" spans="1:18" x14ac:dyDescent="0.2">
      <c r="A67" s="5">
        <f t="shared" ref="A67:A130" si="2">DATE(B67,C67,1)</f>
        <v>38869</v>
      </c>
      <c r="B67">
        <v>2006</v>
      </c>
      <c r="C67">
        <v>6</v>
      </c>
      <c r="D67" s="2">
        <v>3196974</v>
      </c>
      <c r="E67" s="2"/>
      <c r="F67" s="2">
        <v>119843</v>
      </c>
      <c r="G67" s="2">
        <v>38430</v>
      </c>
      <c r="H67" s="2"/>
      <c r="I67" s="2">
        <v>3643</v>
      </c>
      <c r="J67" s="2"/>
      <c r="K67" s="2">
        <v>25001</v>
      </c>
      <c r="L67" s="2">
        <v>7659</v>
      </c>
      <c r="M67" s="2"/>
      <c r="N67" s="2"/>
      <c r="O67" s="2">
        <v>38897</v>
      </c>
      <c r="P67" s="2"/>
      <c r="Q67" s="2">
        <f t="shared" ref="Q67:Q130" si="3">SUM(D67:P67)</f>
        <v>3430447</v>
      </c>
      <c r="R67" s="2"/>
    </row>
    <row r="68" spans="1:18" x14ac:dyDescent="0.2">
      <c r="A68" s="5">
        <f t="shared" si="2"/>
        <v>38899</v>
      </c>
      <c r="B68">
        <v>2006</v>
      </c>
      <c r="C68">
        <v>7</v>
      </c>
      <c r="D68" s="2">
        <v>3811332</v>
      </c>
      <c r="E68" s="2"/>
      <c r="F68" s="2">
        <v>162845</v>
      </c>
      <c r="G68" s="2">
        <v>42674</v>
      </c>
      <c r="H68" s="2"/>
      <c r="I68" s="2">
        <v>4168</v>
      </c>
      <c r="J68" s="2"/>
      <c r="K68" s="2">
        <v>25659</v>
      </c>
      <c r="L68" s="2">
        <v>4815</v>
      </c>
      <c r="M68" s="2"/>
      <c r="N68" s="2"/>
      <c r="O68" s="2">
        <v>31665</v>
      </c>
      <c r="P68" s="2"/>
      <c r="Q68" s="2">
        <f t="shared" si="3"/>
        <v>4083158</v>
      </c>
      <c r="R68" s="2"/>
    </row>
    <row r="69" spans="1:18" x14ac:dyDescent="0.2">
      <c r="A69" s="5">
        <f t="shared" si="2"/>
        <v>38930</v>
      </c>
      <c r="B69">
        <v>2006</v>
      </c>
      <c r="C69">
        <v>8</v>
      </c>
      <c r="D69" s="2">
        <v>3982535</v>
      </c>
      <c r="E69" s="2"/>
      <c r="F69" s="2">
        <v>114254</v>
      </c>
      <c r="G69" s="2">
        <v>44044</v>
      </c>
      <c r="H69" s="2"/>
      <c r="I69" s="2">
        <v>3961</v>
      </c>
      <c r="J69" s="2"/>
      <c r="K69" s="2">
        <v>22839</v>
      </c>
      <c r="L69" s="2">
        <v>2887</v>
      </c>
      <c r="M69" s="2"/>
      <c r="N69" s="2"/>
      <c r="O69" s="2">
        <v>36661</v>
      </c>
      <c r="P69" s="2"/>
      <c r="Q69" s="2">
        <f t="shared" si="3"/>
        <v>4207181</v>
      </c>
      <c r="R69" s="2"/>
    </row>
    <row r="70" spans="1:18" x14ac:dyDescent="0.2">
      <c r="A70" s="5">
        <f t="shared" si="2"/>
        <v>38961</v>
      </c>
      <c r="B70">
        <v>2006</v>
      </c>
      <c r="C70">
        <v>9</v>
      </c>
      <c r="D70" s="2">
        <v>3788417</v>
      </c>
      <c r="E70" s="2"/>
      <c r="F70" s="2">
        <v>39127</v>
      </c>
      <c r="G70" s="2">
        <v>33029</v>
      </c>
      <c r="H70" s="2"/>
      <c r="I70" s="2">
        <v>4016</v>
      </c>
      <c r="J70" s="2"/>
      <c r="K70" s="2">
        <v>10091</v>
      </c>
      <c r="L70" s="2">
        <v>1895</v>
      </c>
      <c r="M70" s="2"/>
      <c r="N70" s="2"/>
      <c r="O70" s="2">
        <v>38238</v>
      </c>
      <c r="P70" s="2"/>
      <c r="Q70" s="2">
        <f t="shared" si="3"/>
        <v>3914813</v>
      </c>
      <c r="R70" s="2"/>
    </row>
    <row r="71" spans="1:18" x14ac:dyDescent="0.2">
      <c r="A71" s="5">
        <f t="shared" si="2"/>
        <v>38991</v>
      </c>
      <c r="B71">
        <v>2006</v>
      </c>
      <c r="C71">
        <v>10</v>
      </c>
      <c r="D71" s="2">
        <v>3706118</v>
      </c>
      <c r="E71" s="2"/>
      <c r="F71" s="2">
        <v>20991</v>
      </c>
      <c r="G71" s="2">
        <v>43444</v>
      </c>
      <c r="H71" s="2"/>
      <c r="I71" s="2">
        <v>4358</v>
      </c>
      <c r="J71" s="2"/>
      <c r="K71" s="2">
        <v>25335</v>
      </c>
      <c r="L71" s="2">
        <v>5885</v>
      </c>
      <c r="M71" s="2"/>
      <c r="N71" s="2"/>
      <c r="O71" s="2">
        <v>78001</v>
      </c>
      <c r="P71" s="2"/>
      <c r="Q71" s="2">
        <f t="shared" si="3"/>
        <v>3884132</v>
      </c>
      <c r="R71" s="2"/>
    </row>
    <row r="72" spans="1:18" x14ac:dyDescent="0.2">
      <c r="A72" s="5">
        <f t="shared" si="2"/>
        <v>39022</v>
      </c>
      <c r="B72">
        <v>2006</v>
      </c>
      <c r="C72">
        <v>11</v>
      </c>
      <c r="D72" s="2">
        <v>3832431</v>
      </c>
      <c r="E72" s="2"/>
      <c r="F72" s="2">
        <v>23526</v>
      </c>
      <c r="G72" s="2">
        <v>39361</v>
      </c>
      <c r="H72" s="2"/>
      <c r="I72" s="2">
        <v>4308</v>
      </c>
      <c r="J72" s="2"/>
      <c r="K72" s="2">
        <v>23259</v>
      </c>
      <c r="L72" s="2">
        <v>2440</v>
      </c>
      <c r="M72" s="2"/>
      <c r="N72" s="2"/>
      <c r="O72" s="2">
        <v>88015</v>
      </c>
      <c r="P72" s="2"/>
      <c r="Q72" s="2">
        <f t="shared" si="3"/>
        <v>4013340</v>
      </c>
      <c r="R72" s="2"/>
    </row>
    <row r="73" spans="1:18" x14ac:dyDescent="0.2">
      <c r="A73" s="5">
        <f t="shared" si="2"/>
        <v>39052</v>
      </c>
      <c r="B73">
        <v>2006</v>
      </c>
      <c r="C73">
        <v>12</v>
      </c>
      <c r="D73" s="2">
        <v>3727527</v>
      </c>
      <c r="E73" s="2"/>
      <c r="F73" s="2">
        <v>25331</v>
      </c>
      <c r="G73" s="2">
        <v>44985</v>
      </c>
      <c r="H73" s="2"/>
      <c r="I73" s="2">
        <v>4146</v>
      </c>
      <c r="J73" s="2"/>
      <c r="K73" s="2">
        <v>28202</v>
      </c>
      <c r="L73" s="2">
        <v>4581</v>
      </c>
      <c r="M73" s="2"/>
      <c r="N73" s="2"/>
      <c r="O73" s="2">
        <v>79845</v>
      </c>
      <c r="P73" s="2"/>
      <c r="Q73" s="2">
        <f t="shared" si="3"/>
        <v>3914617</v>
      </c>
      <c r="R73" s="2"/>
    </row>
    <row r="74" spans="1:18" x14ac:dyDescent="0.2">
      <c r="A74" s="5">
        <f t="shared" si="2"/>
        <v>39083</v>
      </c>
      <c r="B74">
        <v>2007</v>
      </c>
      <c r="C74">
        <v>1</v>
      </c>
      <c r="D74" s="2">
        <v>3770601</v>
      </c>
      <c r="E74" s="2"/>
      <c r="F74" s="2">
        <v>21682</v>
      </c>
      <c r="G74" s="2">
        <v>64368</v>
      </c>
      <c r="H74" s="2"/>
      <c r="I74" s="2">
        <v>6194</v>
      </c>
      <c r="J74" s="2"/>
      <c r="K74" s="2">
        <v>34198</v>
      </c>
      <c r="L74" s="2">
        <v>2450</v>
      </c>
      <c r="M74" s="2"/>
      <c r="N74" s="2"/>
      <c r="O74" s="2">
        <v>76569</v>
      </c>
      <c r="P74" s="2"/>
      <c r="Q74" s="2">
        <f t="shared" si="3"/>
        <v>3976062</v>
      </c>
      <c r="R74" s="2"/>
    </row>
    <row r="75" spans="1:18" x14ac:dyDescent="0.2">
      <c r="A75" s="5">
        <f t="shared" si="2"/>
        <v>39114</v>
      </c>
      <c r="B75">
        <v>2007</v>
      </c>
      <c r="C75">
        <v>2</v>
      </c>
      <c r="D75" s="2">
        <v>3294558</v>
      </c>
      <c r="E75" s="2"/>
      <c r="F75" s="2">
        <v>19367</v>
      </c>
      <c r="G75" s="2">
        <v>58036</v>
      </c>
      <c r="H75" s="2"/>
      <c r="I75" s="2">
        <v>4643</v>
      </c>
      <c r="J75" s="2"/>
      <c r="K75" s="2">
        <v>24022</v>
      </c>
      <c r="L75" s="2">
        <v>4449</v>
      </c>
      <c r="M75" s="2"/>
      <c r="N75" s="2"/>
      <c r="O75" s="2">
        <v>94247</v>
      </c>
      <c r="P75" s="2"/>
      <c r="Q75" s="2">
        <f t="shared" si="3"/>
        <v>3499322</v>
      </c>
      <c r="R75" s="2"/>
    </row>
    <row r="76" spans="1:18" x14ac:dyDescent="0.2">
      <c r="A76" s="5">
        <f t="shared" si="2"/>
        <v>39142</v>
      </c>
      <c r="B76">
        <v>2007</v>
      </c>
      <c r="C76">
        <v>3</v>
      </c>
      <c r="D76" s="2">
        <v>3350770</v>
      </c>
      <c r="E76" s="2"/>
      <c r="F76" s="2">
        <v>26537</v>
      </c>
      <c r="G76" s="2">
        <v>57917</v>
      </c>
      <c r="H76" s="2"/>
      <c r="I76" s="2">
        <v>6728</v>
      </c>
      <c r="J76" s="2"/>
      <c r="K76" s="2">
        <v>31428</v>
      </c>
      <c r="L76" s="2">
        <v>2654</v>
      </c>
      <c r="M76" s="2"/>
      <c r="N76" s="2"/>
      <c r="O76" s="2">
        <v>70813</v>
      </c>
      <c r="P76" s="2"/>
      <c r="Q76" s="2">
        <f t="shared" si="3"/>
        <v>3546847</v>
      </c>
      <c r="R76" s="2"/>
    </row>
    <row r="77" spans="1:18" x14ac:dyDescent="0.2">
      <c r="A77" s="5">
        <f t="shared" si="2"/>
        <v>39173</v>
      </c>
      <c r="B77">
        <v>2007</v>
      </c>
      <c r="C77">
        <v>4</v>
      </c>
      <c r="D77" s="2">
        <v>2812495</v>
      </c>
      <c r="E77" s="2"/>
      <c r="F77" s="2">
        <v>83684</v>
      </c>
      <c r="G77" s="2">
        <v>47452</v>
      </c>
      <c r="H77" s="2"/>
      <c r="I77" s="2">
        <v>7227</v>
      </c>
      <c r="J77" s="2"/>
      <c r="K77" s="2">
        <v>20644</v>
      </c>
      <c r="L77" s="2">
        <v>4883</v>
      </c>
      <c r="M77" s="2"/>
      <c r="N77" s="2"/>
      <c r="O77" s="2">
        <v>51770</v>
      </c>
      <c r="P77" s="2"/>
      <c r="Q77" s="2">
        <f t="shared" si="3"/>
        <v>3028155</v>
      </c>
      <c r="R77" s="2"/>
    </row>
    <row r="78" spans="1:18" x14ac:dyDescent="0.2">
      <c r="A78" s="5">
        <f t="shared" si="2"/>
        <v>39203</v>
      </c>
      <c r="B78">
        <v>2007</v>
      </c>
      <c r="C78">
        <v>5</v>
      </c>
      <c r="D78" s="2">
        <v>3239062</v>
      </c>
      <c r="E78" s="2"/>
      <c r="F78" s="2">
        <v>65561</v>
      </c>
      <c r="G78" s="2">
        <v>48927</v>
      </c>
      <c r="H78" s="2"/>
      <c r="I78" s="2">
        <v>2294</v>
      </c>
      <c r="J78" s="2"/>
      <c r="K78" s="2">
        <v>27570</v>
      </c>
      <c r="L78" s="2">
        <v>5770</v>
      </c>
      <c r="M78" s="2"/>
      <c r="N78" s="2"/>
      <c r="O78" s="2">
        <v>44046</v>
      </c>
      <c r="P78" s="2"/>
      <c r="Q78" s="2">
        <f t="shared" si="3"/>
        <v>3433230</v>
      </c>
      <c r="R78" s="2"/>
    </row>
    <row r="79" spans="1:18" x14ac:dyDescent="0.2">
      <c r="A79" s="5">
        <f t="shared" si="2"/>
        <v>39234</v>
      </c>
      <c r="B79">
        <v>2007</v>
      </c>
      <c r="C79">
        <v>6</v>
      </c>
      <c r="D79" s="2">
        <v>3722156</v>
      </c>
      <c r="E79" s="2"/>
      <c r="F79" s="2">
        <v>109747</v>
      </c>
      <c r="G79" s="2">
        <v>41522</v>
      </c>
      <c r="H79" s="2"/>
      <c r="I79" s="2">
        <v>3700</v>
      </c>
      <c r="J79" s="2"/>
      <c r="K79" s="2">
        <v>22894</v>
      </c>
      <c r="L79" s="2">
        <v>2926</v>
      </c>
      <c r="M79" s="2"/>
      <c r="N79" s="2"/>
      <c r="O79" s="2">
        <v>42929</v>
      </c>
      <c r="P79" s="2"/>
      <c r="Q79" s="2">
        <f t="shared" si="3"/>
        <v>3945874</v>
      </c>
      <c r="R79" s="2"/>
    </row>
    <row r="80" spans="1:18" x14ac:dyDescent="0.2">
      <c r="A80" s="5">
        <f t="shared" si="2"/>
        <v>39264</v>
      </c>
      <c r="B80">
        <v>2007</v>
      </c>
      <c r="C80">
        <v>7</v>
      </c>
      <c r="D80" s="2">
        <v>3845524</v>
      </c>
      <c r="E80" s="2"/>
      <c r="F80" s="2">
        <v>145933</v>
      </c>
      <c r="G80" s="2">
        <v>39251</v>
      </c>
      <c r="H80" s="2"/>
      <c r="I80" s="2">
        <v>5927</v>
      </c>
      <c r="J80" s="2"/>
      <c r="K80" s="2">
        <v>22819</v>
      </c>
      <c r="L80" s="2">
        <v>2978</v>
      </c>
      <c r="M80" s="2"/>
      <c r="N80" s="2"/>
      <c r="O80" s="2">
        <v>23382</v>
      </c>
      <c r="P80" s="2"/>
      <c r="Q80" s="2">
        <f t="shared" si="3"/>
        <v>4085814</v>
      </c>
      <c r="R80" s="2"/>
    </row>
    <row r="81" spans="1:18" x14ac:dyDescent="0.2">
      <c r="A81" s="5">
        <f t="shared" si="2"/>
        <v>39295</v>
      </c>
      <c r="B81">
        <v>2007</v>
      </c>
      <c r="C81">
        <v>8</v>
      </c>
      <c r="D81" s="2">
        <v>3950588</v>
      </c>
      <c r="E81" s="2"/>
      <c r="F81" s="2">
        <v>148686</v>
      </c>
      <c r="G81" s="2">
        <v>42073</v>
      </c>
      <c r="H81" s="2"/>
      <c r="I81" s="2">
        <v>7328</v>
      </c>
      <c r="J81" s="2"/>
      <c r="K81" s="2">
        <v>23178</v>
      </c>
      <c r="L81" s="2">
        <v>3007</v>
      </c>
      <c r="M81" s="2"/>
      <c r="N81" s="2"/>
      <c r="O81" s="2">
        <v>40055</v>
      </c>
      <c r="P81" s="2"/>
      <c r="Q81" s="2">
        <f t="shared" si="3"/>
        <v>4214915</v>
      </c>
      <c r="R81" s="2"/>
    </row>
    <row r="82" spans="1:18" x14ac:dyDescent="0.2">
      <c r="A82" s="5">
        <f t="shared" si="2"/>
        <v>39326</v>
      </c>
      <c r="B82">
        <v>2007</v>
      </c>
      <c r="C82">
        <v>9</v>
      </c>
      <c r="D82" s="2">
        <v>3741957</v>
      </c>
      <c r="E82" s="2"/>
      <c r="F82" s="2">
        <v>42509</v>
      </c>
      <c r="G82" s="2">
        <v>49547</v>
      </c>
      <c r="H82" s="2"/>
      <c r="I82" s="2">
        <v>4101</v>
      </c>
      <c r="J82" s="2"/>
      <c r="K82" s="2">
        <v>24214</v>
      </c>
      <c r="L82" s="2">
        <v>3442</v>
      </c>
      <c r="M82" s="2"/>
      <c r="N82" s="2"/>
      <c r="O82" s="2">
        <v>52162</v>
      </c>
      <c r="P82" s="2"/>
      <c r="Q82" s="2">
        <f t="shared" si="3"/>
        <v>3917932</v>
      </c>
      <c r="R82" s="2"/>
    </row>
    <row r="83" spans="1:18" x14ac:dyDescent="0.2">
      <c r="A83" s="5">
        <f t="shared" si="2"/>
        <v>39356</v>
      </c>
      <c r="B83">
        <v>2007</v>
      </c>
      <c r="C83">
        <v>10</v>
      </c>
      <c r="D83" s="2">
        <v>3731595</v>
      </c>
      <c r="E83" s="2"/>
      <c r="F83" s="2">
        <v>24766</v>
      </c>
      <c r="G83" s="2">
        <v>43386</v>
      </c>
      <c r="H83" s="2"/>
      <c r="I83" s="2">
        <v>7392</v>
      </c>
      <c r="J83" s="2"/>
      <c r="K83" s="2">
        <v>26263</v>
      </c>
      <c r="L83" s="2">
        <v>5638</v>
      </c>
      <c r="M83" s="2"/>
      <c r="N83" s="2"/>
      <c r="O83" s="2">
        <v>69628</v>
      </c>
      <c r="P83" s="2"/>
      <c r="Q83" s="2">
        <f t="shared" si="3"/>
        <v>3908668</v>
      </c>
      <c r="R83" s="2"/>
    </row>
    <row r="84" spans="1:18" x14ac:dyDescent="0.2">
      <c r="A84" s="5">
        <f t="shared" si="2"/>
        <v>39387</v>
      </c>
      <c r="B84">
        <v>2007</v>
      </c>
      <c r="C84">
        <v>11</v>
      </c>
      <c r="D84" s="2">
        <v>3760409</v>
      </c>
      <c r="E84" s="2"/>
      <c r="F84" s="2">
        <v>20564</v>
      </c>
      <c r="G84" s="2">
        <v>40894</v>
      </c>
      <c r="H84" s="2"/>
      <c r="I84" s="2">
        <v>7222</v>
      </c>
      <c r="J84" s="2"/>
      <c r="K84" s="2">
        <v>22813</v>
      </c>
      <c r="L84" s="2">
        <v>3664</v>
      </c>
      <c r="M84" s="2"/>
      <c r="N84" s="2"/>
      <c r="O84" s="2">
        <v>90194</v>
      </c>
      <c r="P84" s="2"/>
      <c r="Q84" s="2">
        <f t="shared" si="3"/>
        <v>3945760</v>
      </c>
      <c r="R84" s="2"/>
    </row>
    <row r="85" spans="1:18" x14ac:dyDescent="0.2">
      <c r="A85" s="5">
        <f t="shared" si="2"/>
        <v>39417</v>
      </c>
      <c r="B85">
        <v>2007</v>
      </c>
      <c r="C85">
        <v>12</v>
      </c>
      <c r="D85" s="2">
        <v>3907097</v>
      </c>
      <c r="E85" s="2"/>
      <c r="F85" s="2">
        <v>20388</v>
      </c>
      <c r="G85" s="2">
        <v>60654</v>
      </c>
      <c r="H85" s="2"/>
      <c r="I85" s="2">
        <v>6278</v>
      </c>
      <c r="J85" s="2"/>
      <c r="K85" s="2">
        <v>32047</v>
      </c>
      <c r="L85" s="2">
        <v>5361</v>
      </c>
      <c r="M85" s="2"/>
      <c r="N85" s="2"/>
      <c r="O85" s="2">
        <v>99086</v>
      </c>
      <c r="P85" s="2"/>
      <c r="Q85" s="2">
        <f t="shared" si="3"/>
        <v>4130911</v>
      </c>
      <c r="R85" s="2"/>
    </row>
    <row r="86" spans="1:18" x14ac:dyDescent="0.2">
      <c r="A86" s="5">
        <f t="shared" si="2"/>
        <v>39448</v>
      </c>
      <c r="B86">
        <v>2008</v>
      </c>
      <c r="C86">
        <v>1</v>
      </c>
      <c r="D86" s="2">
        <v>3935986</v>
      </c>
      <c r="E86" s="2"/>
      <c r="F86" s="2">
        <v>53252</v>
      </c>
      <c r="G86" s="2">
        <v>52079</v>
      </c>
      <c r="H86" s="2"/>
      <c r="I86" s="2">
        <v>6506</v>
      </c>
      <c r="J86" s="2"/>
      <c r="K86" s="2">
        <v>32475</v>
      </c>
      <c r="L86" s="2">
        <v>5134</v>
      </c>
      <c r="M86" s="2"/>
      <c r="N86" s="2"/>
      <c r="O86" s="2">
        <v>66800</v>
      </c>
      <c r="P86" s="2"/>
      <c r="Q86" s="2">
        <f t="shared" si="3"/>
        <v>4152232</v>
      </c>
      <c r="R86" s="2"/>
    </row>
    <row r="87" spans="1:18" x14ac:dyDescent="0.2">
      <c r="A87" s="5">
        <f t="shared" si="2"/>
        <v>39479</v>
      </c>
      <c r="B87">
        <v>2008</v>
      </c>
      <c r="C87">
        <v>2</v>
      </c>
      <c r="D87" s="2">
        <v>3683865</v>
      </c>
      <c r="E87" s="2"/>
      <c r="F87" s="2">
        <v>49573</v>
      </c>
      <c r="G87" s="2">
        <v>50059</v>
      </c>
      <c r="H87" s="2"/>
      <c r="I87" s="2">
        <v>5895</v>
      </c>
      <c r="J87" s="2"/>
      <c r="K87" s="2">
        <v>31915</v>
      </c>
      <c r="L87" s="2">
        <v>3957</v>
      </c>
      <c r="M87" s="2"/>
      <c r="N87" s="2"/>
      <c r="O87" s="2">
        <v>81232</v>
      </c>
      <c r="P87" s="2"/>
      <c r="Q87" s="2">
        <f t="shared" si="3"/>
        <v>3906496</v>
      </c>
      <c r="R87" s="2"/>
    </row>
    <row r="88" spans="1:18" x14ac:dyDescent="0.2">
      <c r="A88" s="5">
        <f t="shared" si="2"/>
        <v>39508</v>
      </c>
      <c r="B88">
        <v>2008</v>
      </c>
      <c r="C88">
        <v>3</v>
      </c>
      <c r="D88" s="2">
        <v>3738382</v>
      </c>
      <c r="E88" s="2"/>
      <c r="F88" s="2">
        <v>62659</v>
      </c>
      <c r="G88" s="2">
        <v>48312</v>
      </c>
      <c r="H88" s="2"/>
      <c r="I88" s="2">
        <v>6194</v>
      </c>
      <c r="J88" s="2"/>
      <c r="K88" s="2">
        <v>30189</v>
      </c>
      <c r="L88" s="2">
        <v>4440</v>
      </c>
      <c r="M88" s="2"/>
      <c r="N88" s="2"/>
      <c r="O88" s="2">
        <v>82108</v>
      </c>
      <c r="P88" s="2"/>
      <c r="Q88" s="2">
        <f t="shared" si="3"/>
        <v>3972284</v>
      </c>
      <c r="R88" s="2"/>
    </row>
    <row r="89" spans="1:18" x14ac:dyDescent="0.2">
      <c r="A89" s="5">
        <f t="shared" si="2"/>
        <v>39539</v>
      </c>
      <c r="B89">
        <v>2008</v>
      </c>
      <c r="C89">
        <v>4</v>
      </c>
      <c r="D89" s="2">
        <v>3088764</v>
      </c>
      <c r="E89" s="2"/>
      <c r="F89" s="2">
        <v>73951</v>
      </c>
      <c r="G89" s="2">
        <v>39542</v>
      </c>
      <c r="H89" s="2"/>
      <c r="I89" s="2">
        <v>6220</v>
      </c>
      <c r="J89" s="2"/>
      <c r="K89" s="2">
        <v>21729</v>
      </c>
      <c r="L89" s="2">
        <v>3332</v>
      </c>
      <c r="M89" s="2"/>
      <c r="N89" s="2"/>
      <c r="O89" s="2">
        <v>63375</v>
      </c>
      <c r="P89" s="2"/>
      <c r="Q89" s="2">
        <f t="shared" si="3"/>
        <v>3296913</v>
      </c>
      <c r="R89" s="2"/>
    </row>
    <row r="90" spans="1:18" x14ac:dyDescent="0.2">
      <c r="A90" s="5">
        <f t="shared" si="2"/>
        <v>39569</v>
      </c>
      <c r="B90">
        <v>2008</v>
      </c>
      <c r="C90">
        <v>5</v>
      </c>
      <c r="D90" s="2">
        <v>3102437</v>
      </c>
      <c r="E90" s="2"/>
      <c r="F90" s="2">
        <v>87597</v>
      </c>
      <c r="G90" s="2">
        <v>40584</v>
      </c>
      <c r="H90" s="2"/>
      <c r="I90" s="2">
        <v>3857</v>
      </c>
      <c r="J90" s="2"/>
      <c r="K90" s="2">
        <v>22694</v>
      </c>
      <c r="L90" s="2">
        <v>3427</v>
      </c>
      <c r="M90" s="2"/>
      <c r="N90" s="2"/>
      <c r="O90" s="2">
        <v>36974</v>
      </c>
      <c r="P90" s="2"/>
      <c r="Q90" s="2">
        <f t="shared" si="3"/>
        <v>3297570</v>
      </c>
      <c r="R90" s="2"/>
    </row>
    <row r="91" spans="1:18" x14ac:dyDescent="0.2">
      <c r="A91" s="5">
        <f t="shared" si="2"/>
        <v>39600</v>
      </c>
      <c r="B91">
        <v>2008</v>
      </c>
      <c r="C91">
        <v>6</v>
      </c>
      <c r="D91" s="2">
        <v>3381270</v>
      </c>
      <c r="E91" s="2"/>
      <c r="F91" s="2">
        <v>110173</v>
      </c>
      <c r="G91" s="2">
        <v>34561</v>
      </c>
      <c r="H91" s="2"/>
      <c r="I91" s="2">
        <v>7421</v>
      </c>
      <c r="J91" s="2"/>
      <c r="K91" s="2">
        <v>21179</v>
      </c>
      <c r="L91" s="2">
        <v>7048</v>
      </c>
      <c r="M91" s="2"/>
      <c r="N91" s="2"/>
      <c r="O91" s="2">
        <v>50500</v>
      </c>
      <c r="P91" s="2"/>
      <c r="Q91" s="2">
        <f t="shared" si="3"/>
        <v>3612152</v>
      </c>
      <c r="R91" s="2"/>
    </row>
    <row r="92" spans="1:18" x14ac:dyDescent="0.2">
      <c r="A92" s="5">
        <f t="shared" si="2"/>
        <v>39630</v>
      </c>
      <c r="B92">
        <v>2008</v>
      </c>
      <c r="C92">
        <v>7</v>
      </c>
      <c r="D92" s="2">
        <v>3962334</v>
      </c>
      <c r="E92" s="2"/>
      <c r="F92" s="2">
        <v>99789</v>
      </c>
      <c r="G92" s="2">
        <v>37860</v>
      </c>
      <c r="H92" s="2"/>
      <c r="I92" s="2">
        <v>7291</v>
      </c>
      <c r="J92" s="2"/>
      <c r="K92" s="2">
        <v>21242</v>
      </c>
      <c r="L92" s="2">
        <v>1838</v>
      </c>
      <c r="M92" s="2"/>
      <c r="N92" s="2"/>
      <c r="O92" s="2">
        <v>40536</v>
      </c>
      <c r="P92" s="2"/>
      <c r="Q92" s="2">
        <f t="shared" si="3"/>
        <v>4170890</v>
      </c>
      <c r="R92" s="2"/>
    </row>
    <row r="93" spans="1:18" x14ac:dyDescent="0.2">
      <c r="A93" s="5">
        <f t="shared" si="2"/>
        <v>39661</v>
      </c>
      <c r="B93">
        <v>2008</v>
      </c>
      <c r="C93">
        <v>8</v>
      </c>
      <c r="D93" s="2">
        <v>3940879</v>
      </c>
      <c r="E93" s="2"/>
      <c r="F93" s="2">
        <v>81341</v>
      </c>
      <c r="G93" s="2">
        <v>35834</v>
      </c>
      <c r="H93" s="2"/>
      <c r="I93" s="2">
        <v>7638</v>
      </c>
      <c r="J93" s="2"/>
      <c r="K93" s="2">
        <v>22916</v>
      </c>
      <c r="L93" s="2">
        <v>4565</v>
      </c>
      <c r="M93" s="2"/>
      <c r="N93" s="2"/>
      <c r="O93" s="2">
        <v>50882</v>
      </c>
      <c r="P93" s="2"/>
      <c r="Q93" s="2">
        <f t="shared" si="3"/>
        <v>4144055</v>
      </c>
      <c r="R93" s="2"/>
    </row>
    <row r="94" spans="1:18" x14ac:dyDescent="0.2">
      <c r="A94" s="5">
        <f t="shared" si="2"/>
        <v>39692</v>
      </c>
      <c r="B94">
        <v>2008</v>
      </c>
      <c r="C94">
        <v>9</v>
      </c>
      <c r="D94" s="2">
        <v>3821319</v>
      </c>
      <c r="E94" s="2"/>
      <c r="F94" s="2">
        <v>60030</v>
      </c>
      <c r="G94" s="2">
        <v>30288</v>
      </c>
      <c r="H94" s="2"/>
      <c r="I94" s="2">
        <v>6862</v>
      </c>
      <c r="J94" s="2"/>
      <c r="K94" s="2">
        <v>11706</v>
      </c>
      <c r="L94" s="2">
        <v>1453</v>
      </c>
      <c r="M94" s="2"/>
      <c r="N94" s="2"/>
      <c r="O94" s="2">
        <v>52599</v>
      </c>
      <c r="P94" s="2"/>
      <c r="Q94" s="2">
        <f t="shared" si="3"/>
        <v>3984257</v>
      </c>
      <c r="R94" s="2"/>
    </row>
    <row r="95" spans="1:18" x14ac:dyDescent="0.2">
      <c r="A95" s="5">
        <f t="shared" si="2"/>
        <v>39722</v>
      </c>
      <c r="B95">
        <v>2008</v>
      </c>
      <c r="C95">
        <v>10</v>
      </c>
      <c r="D95" s="2">
        <v>3564956</v>
      </c>
      <c r="E95" s="2"/>
      <c r="F95" s="2">
        <v>49039</v>
      </c>
      <c r="G95" s="2">
        <v>39269</v>
      </c>
      <c r="H95" s="2"/>
      <c r="I95" s="2">
        <v>7127</v>
      </c>
      <c r="J95" s="2"/>
      <c r="K95" s="2">
        <v>22683</v>
      </c>
      <c r="L95" s="2">
        <v>3366</v>
      </c>
      <c r="M95" s="2"/>
      <c r="N95" s="2"/>
      <c r="O95" s="2">
        <v>90813</v>
      </c>
      <c r="P95" s="2"/>
      <c r="Q95" s="2">
        <f t="shared" si="3"/>
        <v>3777253</v>
      </c>
      <c r="R95" s="2"/>
    </row>
    <row r="96" spans="1:18" x14ac:dyDescent="0.2">
      <c r="A96" s="5">
        <f t="shared" si="2"/>
        <v>39753</v>
      </c>
      <c r="B96">
        <v>2008</v>
      </c>
      <c r="C96">
        <v>11</v>
      </c>
      <c r="D96" s="2">
        <v>3524115</v>
      </c>
      <c r="E96" s="2"/>
      <c r="F96" s="2">
        <v>48761</v>
      </c>
      <c r="G96" s="2">
        <v>38345</v>
      </c>
      <c r="H96" s="2"/>
      <c r="I96" s="2">
        <v>2341</v>
      </c>
      <c r="J96" s="2"/>
      <c r="K96" s="2">
        <v>21553</v>
      </c>
      <c r="L96" s="2">
        <v>4406</v>
      </c>
      <c r="M96" s="2"/>
      <c r="N96" s="2"/>
      <c r="O96" s="2">
        <v>133471</v>
      </c>
      <c r="P96" s="2"/>
      <c r="Q96" s="2">
        <f t="shared" si="3"/>
        <v>3772992</v>
      </c>
      <c r="R96" s="2"/>
    </row>
    <row r="97" spans="1:18" x14ac:dyDescent="0.2">
      <c r="A97" s="5">
        <f t="shared" si="2"/>
        <v>39783</v>
      </c>
      <c r="B97">
        <v>2008</v>
      </c>
      <c r="C97">
        <v>12</v>
      </c>
      <c r="D97" s="2">
        <v>4063596</v>
      </c>
      <c r="E97" s="2"/>
      <c r="F97" s="2">
        <v>59110</v>
      </c>
      <c r="G97" s="2">
        <v>47945</v>
      </c>
      <c r="H97" s="2"/>
      <c r="I97" s="2">
        <v>25</v>
      </c>
      <c r="J97" s="2"/>
      <c r="K97" s="2">
        <v>28363</v>
      </c>
      <c r="L97" s="2">
        <v>1060</v>
      </c>
      <c r="M97" s="2"/>
      <c r="N97" s="2"/>
      <c r="O97" s="2">
        <v>213252</v>
      </c>
      <c r="P97" s="2"/>
      <c r="Q97" s="2">
        <f t="shared" si="3"/>
        <v>4413351</v>
      </c>
      <c r="R97" s="2"/>
    </row>
    <row r="98" spans="1:18" x14ac:dyDescent="0.2">
      <c r="A98" s="5">
        <f t="shared" si="2"/>
        <v>39814</v>
      </c>
      <c r="B98">
        <v>2009</v>
      </c>
      <c r="C98">
        <v>1</v>
      </c>
      <c r="D98" s="2">
        <v>4030262</v>
      </c>
      <c r="E98" s="2"/>
      <c r="F98" s="2">
        <v>74991</v>
      </c>
      <c r="G98" s="2">
        <v>52825</v>
      </c>
      <c r="H98" s="2"/>
      <c r="I98" s="2">
        <v>26</v>
      </c>
      <c r="J98" s="2"/>
      <c r="K98" s="2">
        <v>23324</v>
      </c>
      <c r="L98" s="2">
        <v>1753</v>
      </c>
      <c r="M98" s="2"/>
      <c r="N98" s="2"/>
      <c r="O98" s="2">
        <v>194059</v>
      </c>
      <c r="P98" s="2"/>
      <c r="Q98" s="2">
        <f t="shared" si="3"/>
        <v>4377240</v>
      </c>
      <c r="R98" s="2"/>
    </row>
    <row r="99" spans="1:18" x14ac:dyDescent="0.2">
      <c r="A99" s="5">
        <f t="shared" si="2"/>
        <v>39845</v>
      </c>
      <c r="B99">
        <v>2009</v>
      </c>
      <c r="C99">
        <v>2</v>
      </c>
      <c r="D99" s="2">
        <v>3560996</v>
      </c>
      <c r="E99" s="2"/>
      <c r="F99" s="2">
        <v>60964</v>
      </c>
      <c r="G99" s="2">
        <v>46729</v>
      </c>
      <c r="H99" s="2"/>
      <c r="I99" s="2">
        <v>514</v>
      </c>
      <c r="J99" s="2"/>
      <c r="K99" s="2">
        <v>27336</v>
      </c>
      <c r="L99" s="2">
        <v>2232</v>
      </c>
      <c r="M99" s="2"/>
      <c r="N99" s="2"/>
      <c r="O99" s="2">
        <v>177284</v>
      </c>
      <c r="P99" s="2"/>
      <c r="Q99" s="2">
        <f t="shared" si="3"/>
        <v>3876055</v>
      </c>
      <c r="R99" s="2"/>
    </row>
    <row r="100" spans="1:18" x14ac:dyDescent="0.2">
      <c r="A100" s="5">
        <f t="shared" si="2"/>
        <v>39873</v>
      </c>
      <c r="B100">
        <v>2009</v>
      </c>
      <c r="C100">
        <v>3</v>
      </c>
      <c r="D100" s="2">
        <v>3570698</v>
      </c>
      <c r="E100" s="2"/>
      <c r="F100" s="2">
        <v>70676</v>
      </c>
      <c r="G100" s="2">
        <v>51799</v>
      </c>
      <c r="H100" s="2"/>
      <c r="I100" s="2">
        <v>4727</v>
      </c>
      <c r="J100" s="2"/>
      <c r="K100" s="2">
        <v>29617</v>
      </c>
      <c r="L100" s="2">
        <v>2504</v>
      </c>
      <c r="M100" s="2"/>
      <c r="N100" s="2"/>
      <c r="O100" s="2">
        <v>234608</v>
      </c>
      <c r="P100" s="2"/>
      <c r="Q100" s="2">
        <f t="shared" si="3"/>
        <v>3964629</v>
      </c>
      <c r="R100" s="2"/>
    </row>
    <row r="101" spans="1:18" x14ac:dyDescent="0.2">
      <c r="A101" s="5">
        <f t="shared" si="2"/>
        <v>39904</v>
      </c>
      <c r="B101">
        <v>2009</v>
      </c>
      <c r="C101">
        <v>4</v>
      </c>
      <c r="D101" s="2">
        <v>2502586</v>
      </c>
      <c r="E101" s="2"/>
      <c r="F101" s="2">
        <v>94948</v>
      </c>
      <c r="G101" s="2">
        <v>45495</v>
      </c>
      <c r="H101" s="2"/>
      <c r="I101" s="2">
        <v>6271</v>
      </c>
      <c r="J101" s="2"/>
      <c r="K101" s="2">
        <v>24839</v>
      </c>
      <c r="L101" s="2">
        <v>4700</v>
      </c>
      <c r="M101" s="2"/>
      <c r="N101" s="2"/>
      <c r="O101" s="2">
        <v>128126</v>
      </c>
      <c r="P101" s="2"/>
      <c r="Q101" s="2">
        <f t="shared" si="3"/>
        <v>2806965</v>
      </c>
      <c r="R101" s="2"/>
    </row>
    <row r="102" spans="1:18" x14ac:dyDescent="0.2">
      <c r="A102" s="5">
        <f t="shared" si="2"/>
        <v>39934</v>
      </c>
      <c r="B102">
        <v>2009</v>
      </c>
      <c r="C102">
        <v>5</v>
      </c>
      <c r="D102" s="2">
        <v>2618100</v>
      </c>
      <c r="E102" s="2"/>
      <c r="F102" s="2">
        <v>107363</v>
      </c>
      <c r="G102" s="2">
        <v>38672</v>
      </c>
      <c r="H102" s="2"/>
      <c r="I102" s="2">
        <v>1754</v>
      </c>
      <c r="J102" s="2"/>
      <c r="K102" s="2">
        <v>22361</v>
      </c>
      <c r="L102" s="2">
        <v>3450</v>
      </c>
      <c r="M102" s="2"/>
      <c r="N102" s="2"/>
      <c r="O102" s="2">
        <v>138771</v>
      </c>
      <c r="P102" s="2"/>
      <c r="Q102" s="2">
        <f t="shared" si="3"/>
        <v>2930471</v>
      </c>
      <c r="R102" s="2"/>
    </row>
    <row r="103" spans="1:18" x14ac:dyDescent="0.2">
      <c r="A103" s="5">
        <f t="shared" si="2"/>
        <v>39965</v>
      </c>
      <c r="B103">
        <v>2009</v>
      </c>
      <c r="C103">
        <v>6</v>
      </c>
      <c r="D103" s="2">
        <v>2840000</v>
      </c>
      <c r="E103" s="2"/>
      <c r="F103" s="2">
        <v>115759</v>
      </c>
      <c r="G103" s="2">
        <v>34668</v>
      </c>
      <c r="H103" s="2"/>
      <c r="I103" s="2">
        <v>7704</v>
      </c>
      <c r="J103" s="2"/>
      <c r="K103" s="2">
        <v>22599</v>
      </c>
      <c r="L103" s="2">
        <v>9311</v>
      </c>
      <c r="M103" s="2"/>
      <c r="N103" s="2"/>
      <c r="O103" s="2">
        <v>137646</v>
      </c>
      <c r="P103" s="2"/>
      <c r="Q103" s="2">
        <f t="shared" si="3"/>
        <v>3167687</v>
      </c>
      <c r="R103" s="2"/>
    </row>
    <row r="104" spans="1:18" x14ac:dyDescent="0.2">
      <c r="A104" s="5">
        <f t="shared" si="2"/>
        <v>39995</v>
      </c>
      <c r="B104">
        <v>2009</v>
      </c>
      <c r="C104">
        <v>7</v>
      </c>
      <c r="D104" s="2">
        <v>3912951</v>
      </c>
      <c r="E104" s="2"/>
      <c r="F104" s="2">
        <v>102426</v>
      </c>
      <c r="G104" s="2">
        <v>15999</v>
      </c>
      <c r="H104" s="2"/>
      <c r="I104" s="2">
        <v>7182</v>
      </c>
      <c r="J104" s="2"/>
      <c r="K104" s="2">
        <v>7921</v>
      </c>
      <c r="L104" s="2">
        <v>4614</v>
      </c>
      <c r="M104" s="2"/>
      <c r="N104" s="2"/>
      <c r="O104" s="2">
        <v>103198</v>
      </c>
      <c r="P104" s="2"/>
      <c r="Q104" s="2">
        <f t="shared" si="3"/>
        <v>4154291</v>
      </c>
      <c r="R104" s="2"/>
    </row>
    <row r="105" spans="1:18" x14ac:dyDescent="0.2">
      <c r="A105" s="5">
        <f t="shared" si="2"/>
        <v>40026</v>
      </c>
      <c r="B105">
        <v>2009</v>
      </c>
      <c r="C105">
        <v>8</v>
      </c>
      <c r="D105" s="2">
        <v>3688196</v>
      </c>
      <c r="E105" s="2"/>
      <c r="F105" s="2">
        <v>82712</v>
      </c>
      <c r="G105" s="2">
        <v>33286</v>
      </c>
      <c r="H105" s="2"/>
      <c r="I105" s="2">
        <v>7327</v>
      </c>
      <c r="J105" s="2"/>
      <c r="K105" s="2">
        <v>22382</v>
      </c>
      <c r="L105" s="2">
        <v>4520</v>
      </c>
      <c r="M105" s="2"/>
      <c r="N105" s="2"/>
      <c r="O105" s="2">
        <v>95559</v>
      </c>
      <c r="P105" s="2"/>
      <c r="Q105" s="2">
        <f t="shared" si="3"/>
        <v>3933982</v>
      </c>
      <c r="R105" s="2"/>
    </row>
    <row r="106" spans="1:18" x14ac:dyDescent="0.2">
      <c r="A106" s="5">
        <f t="shared" si="2"/>
        <v>40057</v>
      </c>
      <c r="B106">
        <v>2009</v>
      </c>
      <c r="C106">
        <v>9</v>
      </c>
      <c r="D106" s="2">
        <v>3561740</v>
      </c>
      <c r="E106" s="2"/>
      <c r="F106" s="2">
        <v>62855</v>
      </c>
      <c r="G106" s="2">
        <v>33239</v>
      </c>
      <c r="H106" s="2"/>
      <c r="I106" s="2">
        <v>7096</v>
      </c>
      <c r="J106" s="2"/>
      <c r="K106" s="2">
        <v>23684</v>
      </c>
      <c r="L106" s="2">
        <v>4554</v>
      </c>
      <c r="M106" s="2"/>
      <c r="N106" s="2"/>
      <c r="O106" s="2">
        <v>129162</v>
      </c>
      <c r="P106" s="2"/>
      <c r="Q106" s="2">
        <f t="shared" si="3"/>
        <v>3822330</v>
      </c>
      <c r="R106" s="2"/>
    </row>
    <row r="107" spans="1:18" x14ac:dyDescent="0.2">
      <c r="A107" s="5">
        <f t="shared" si="2"/>
        <v>40087</v>
      </c>
      <c r="B107">
        <v>2009</v>
      </c>
      <c r="C107">
        <v>10</v>
      </c>
      <c r="D107" s="2">
        <v>3961492</v>
      </c>
      <c r="E107" s="2"/>
      <c r="F107" s="2">
        <v>59146</v>
      </c>
      <c r="G107" s="2">
        <v>39963</v>
      </c>
      <c r="H107" s="2"/>
      <c r="I107" s="2">
        <v>6472</v>
      </c>
      <c r="J107" s="2"/>
      <c r="K107" s="2">
        <v>23643</v>
      </c>
      <c r="L107" s="2">
        <v>3601</v>
      </c>
      <c r="M107" s="2"/>
      <c r="N107" s="2"/>
      <c r="O107" s="2">
        <v>252278</v>
      </c>
      <c r="P107" s="2"/>
      <c r="Q107" s="2">
        <f t="shared" si="3"/>
        <v>4346595</v>
      </c>
      <c r="R107" s="2"/>
    </row>
    <row r="108" spans="1:18" x14ac:dyDescent="0.2">
      <c r="A108" s="5">
        <f t="shared" si="2"/>
        <v>40118</v>
      </c>
      <c r="B108">
        <v>2009</v>
      </c>
      <c r="C108">
        <v>11</v>
      </c>
      <c r="D108" s="2">
        <v>3929025</v>
      </c>
      <c r="E108" s="2"/>
      <c r="F108" s="2">
        <v>59238</v>
      </c>
      <c r="G108" s="2">
        <v>41580</v>
      </c>
      <c r="H108" s="2"/>
      <c r="I108" s="2">
        <v>3228</v>
      </c>
      <c r="J108" s="2"/>
      <c r="K108" s="2">
        <v>24387</v>
      </c>
      <c r="L108" s="2">
        <v>2692</v>
      </c>
      <c r="M108" s="2"/>
      <c r="N108" s="2"/>
      <c r="O108" s="2">
        <v>262666</v>
      </c>
      <c r="P108" s="2"/>
      <c r="Q108" s="2">
        <f t="shared" si="3"/>
        <v>4322816</v>
      </c>
      <c r="R108" s="2"/>
    </row>
    <row r="109" spans="1:18" x14ac:dyDescent="0.2">
      <c r="A109" s="5">
        <f t="shared" si="2"/>
        <v>40148</v>
      </c>
      <c r="B109">
        <v>2009</v>
      </c>
      <c r="C109">
        <v>12</v>
      </c>
      <c r="D109" s="2">
        <v>3778220</v>
      </c>
      <c r="E109" s="2"/>
      <c r="F109" s="2">
        <v>75493</v>
      </c>
      <c r="G109" s="2">
        <v>53758</v>
      </c>
      <c r="H109" s="2"/>
      <c r="I109" s="2">
        <v>7312</v>
      </c>
      <c r="J109" s="2"/>
      <c r="K109" s="2">
        <v>32270</v>
      </c>
      <c r="L109" s="2">
        <v>6251</v>
      </c>
      <c r="M109" s="2"/>
      <c r="N109" s="2"/>
      <c r="O109" s="2">
        <v>372847</v>
      </c>
      <c r="P109" s="2"/>
      <c r="Q109" s="2">
        <f t="shared" si="3"/>
        <v>4326151</v>
      </c>
      <c r="R109" s="2"/>
    </row>
    <row r="110" spans="1:18" x14ac:dyDescent="0.2">
      <c r="A110" s="5">
        <f t="shared" si="2"/>
        <v>40179</v>
      </c>
      <c r="B110">
        <v>2010</v>
      </c>
      <c r="C110">
        <v>1</v>
      </c>
      <c r="D110" s="2">
        <v>3976937</v>
      </c>
      <c r="E110" s="2"/>
      <c r="F110" s="2">
        <v>30197</v>
      </c>
      <c r="G110" s="2">
        <v>47012</v>
      </c>
      <c r="H110" s="2"/>
      <c r="I110" s="2">
        <v>6004</v>
      </c>
      <c r="J110" s="2"/>
      <c r="K110" s="2">
        <v>26214</v>
      </c>
      <c r="L110" s="2">
        <v>1710</v>
      </c>
      <c r="M110" s="2"/>
      <c r="N110" s="2"/>
      <c r="O110" s="2">
        <v>283229</v>
      </c>
      <c r="P110" s="2"/>
      <c r="Q110" s="2">
        <f t="shared" si="3"/>
        <v>4371303</v>
      </c>
      <c r="R110" s="2"/>
    </row>
    <row r="111" spans="1:18" x14ac:dyDescent="0.2">
      <c r="A111" s="5">
        <f t="shared" si="2"/>
        <v>40210</v>
      </c>
      <c r="B111">
        <v>2010</v>
      </c>
      <c r="C111">
        <v>2</v>
      </c>
      <c r="D111" s="2">
        <v>3668094</v>
      </c>
      <c r="E111" s="2"/>
      <c r="F111" s="2">
        <v>27207</v>
      </c>
      <c r="G111" s="2">
        <v>43718</v>
      </c>
      <c r="H111" s="2"/>
      <c r="I111" s="2">
        <v>4883</v>
      </c>
      <c r="J111" s="2"/>
      <c r="K111" s="2">
        <v>27390</v>
      </c>
      <c r="L111" s="2">
        <v>1359</v>
      </c>
      <c r="M111" s="2"/>
      <c r="N111" s="2"/>
      <c r="O111" s="2">
        <v>217034</v>
      </c>
      <c r="P111" s="2"/>
      <c r="Q111" s="2">
        <f t="shared" si="3"/>
        <v>3989685</v>
      </c>
      <c r="R111" s="2"/>
    </row>
    <row r="112" spans="1:18" x14ac:dyDescent="0.2">
      <c r="A112" s="5">
        <f t="shared" si="2"/>
        <v>40238</v>
      </c>
      <c r="B112">
        <v>2010</v>
      </c>
      <c r="C112">
        <v>3</v>
      </c>
      <c r="D112" s="2">
        <v>3610393</v>
      </c>
      <c r="E112" s="2"/>
      <c r="F112" s="2">
        <v>35265</v>
      </c>
      <c r="G112" s="2">
        <v>46700</v>
      </c>
      <c r="H112" s="2"/>
      <c r="I112" s="2">
        <v>5839</v>
      </c>
      <c r="J112" s="2"/>
      <c r="K112" s="2">
        <v>31167</v>
      </c>
      <c r="L112" s="2">
        <v>3698</v>
      </c>
      <c r="M112" s="2"/>
      <c r="N112" s="2"/>
      <c r="O112" s="2">
        <v>235208</v>
      </c>
      <c r="P112" s="2"/>
      <c r="Q112" s="2">
        <f t="shared" si="3"/>
        <v>3968270</v>
      </c>
      <c r="R112" s="2"/>
    </row>
    <row r="113" spans="1:18" x14ac:dyDescent="0.2">
      <c r="A113" s="5">
        <f t="shared" si="2"/>
        <v>40269</v>
      </c>
      <c r="B113">
        <v>2010</v>
      </c>
      <c r="C113">
        <v>4</v>
      </c>
      <c r="D113" s="2">
        <v>3129888</v>
      </c>
      <c r="E113" s="2"/>
      <c r="F113" s="2">
        <v>84391</v>
      </c>
      <c r="G113" s="2">
        <v>37748</v>
      </c>
      <c r="H113" s="2"/>
      <c r="I113" s="2">
        <v>5588</v>
      </c>
      <c r="J113" s="2"/>
      <c r="K113" s="2">
        <v>26784</v>
      </c>
      <c r="L113" s="2">
        <v>2874</v>
      </c>
      <c r="M113" s="2"/>
      <c r="N113" s="2"/>
      <c r="O113" s="2">
        <v>301414</v>
      </c>
      <c r="P113" s="2"/>
      <c r="Q113" s="2">
        <f t="shared" si="3"/>
        <v>3588687</v>
      </c>
      <c r="R113" s="2"/>
    </row>
    <row r="114" spans="1:18" x14ac:dyDescent="0.2">
      <c r="A114" s="5">
        <f t="shared" si="2"/>
        <v>40299</v>
      </c>
      <c r="B114">
        <v>2010</v>
      </c>
      <c r="C114">
        <v>5</v>
      </c>
      <c r="D114" s="2">
        <v>3099015</v>
      </c>
      <c r="E114" s="2"/>
      <c r="F114" s="2">
        <v>161718</v>
      </c>
      <c r="G114" s="2">
        <v>33497</v>
      </c>
      <c r="H114" s="2"/>
      <c r="I114" s="2">
        <v>4503</v>
      </c>
      <c r="J114" s="2"/>
      <c r="K114" s="2">
        <v>22225</v>
      </c>
      <c r="L114" s="2">
        <v>3599</v>
      </c>
      <c r="M114" s="2"/>
      <c r="N114" s="2"/>
      <c r="O114" s="2">
        <v>260064</v>
      </c>
      <c r="P114" s="2"/>
      <c r="Q114" s="2">
        <f t="shared" si="3"/>
        <v>3584621</v>
      </c>
      <c r="R114" s="2"/>
    </row>
    <row r="115" spans="1:18" x14ac:dyDescent="0.2">
      <c r="A115" s="5">
        <f t="shared" si="2"/>
        <v>40330</v>
      </c>
      <c r="B115">
        <v>2010</v>
      </c>
      <c r="C115">
        <v>6</v>
      </c>
      <c r="D115" s="2">
        <v>2911032</v>
      </c>
      <c r="E115" s="2"/>
      <c r="F115" s="2">
        <v>198559</v>
      </c>
      <c r="G115" s="2">
        <v>25411</v>
      </c>
      <c r="H115" s="2"/>
      <c r="I115" s="2">
        <v>6150</v>
      </c>
      <c r="J115" s="2"/>
      <c r="K115" s="2">
        <v>11050</v>
      </c>
      <c r="L115" s="2">
        <v>11674</v>
      </c>
      <c r="M115" s="2"/>
      <c r="N115" s="2"/>
      <c r="O115" s="2">
        <v>208498</v>
      </c>
      <c r="P115" s="2"/>
      <c r="Q115" s="2">
        <f t="shared" si="3"/>
        <v>3372374</v>
      </c>
      <c r="R115" s="2"/>
    </row>
    <row r="116" spans="1:18" x14ac:dyDescent="0.2">
      <c r="A116" s="5">
        <f t="shared" si="2"/>
        <v>40360</v>
      </c>
      <c r="B116">
        <v>2010</v>
      </c>
      <c r="C116">
        <v>7</v>
      </c>
      <c r="D116" s="2">
        <v>3879821</v>
      </c>
      <c r="E116" s="2"/>
      <c r="F116" s="2">
        <v>182126</v>
      </c>
      <c r="G116" s="2">
        <v>31265</v>
      </c>
      <c r="H116" s="2"/>
      <c r="I116" s="2">
        <v>6628</v>
      </c>
      <c r="J116" s="2"/>
      <c r="K116" s="2">
        <v>19755</v>
      </c>
      <c r="L116" s="2">
        <v>5454</v>
      </c>
      <c r="M116" s="2"/>
      <c r="N116" s="2"/>
      <c r="O116" s="2">
        <v>196472</v>
      </c>
      <c r="P116" s="2"/>
      <c r="Q116" s="2">
        <f t="shared" si="3"/>
        <v>4321521</v>
      </c>
      <c r="R116" s="2"/>
    </row>
    <row r="117" spans="1:18" x14ac:dyDescent="0.2">
      <c r="A117" s="5">
        <f t="shared" si="2"/>
        <v>40391</v>
      </c>
      <c r="B117">
        <v>2010</v>
      </c>
      <c r="C117">
        <v>8</v>
      </c>
      <c r="D117" s="2">
        <v>3761368</v>
      </c>
      <c r="E117" s="2"/>
      <c r="F117" s="2">
        <v>138040</v>
      </c>
      <c r="G117" s="2">
        <v>31675</v>
      </c>
      <c r="H117" s="2"/>
      <c r="I117" s="2">
        <v>5032</v>
      </c>
      <c r="J117" s="2"/>
      <c r="K117" s="2">
        <v>20599</v>
      </c>
      <c r="L117" s="2">
        <v>5585</v>
      </c>
      <c r="M117" s="2"/>
      <c r="N117" s="2"/>
      <c r="O117" s="2">
        <v>186585</v>
      </c>
      <c r="P117" s="2"/>
      <c r="Q117" s="2">
        <f t="shared" si="3"/>
        <v>4148884</v>
      </c>
      <c r="R117" s="2"/>
    </row>
    <row r="118" spans="1:18" x14ac:dyDescent="0.2">
      <c r="A118" s="5">
        <f t="shared" si="2"/>
        <v>40422</v>
      </c>
      <c r="B118">
        <v>2010</v>
      </c>
      <c r="C118">
        <v>9</v>
      </c>
      <c r="D118" s="2">
        <v>3483205</v>
      </c>
      <c r="E118" s="2"/>
      <c r="F118" s="2">
        <v>94026</v>
      </c>
      <c r="G118" s="2">
        <v>34638</v>
      </c>
      <c r="H118" s="2"/>
      <c r="I118" s="2">
        <v>6847</v>
      </c>
      <c r="J118" s="2"/>
      <c r="K118" s="2">
        <v>21273</v>
      </c>
      <c r="L118" s="2">
        <v>4386</v>
      </c>
      <c r="M118" s="2"/>
      <c r="N118" s="2"/>
      <c r="O118" s="2">
        <v>203626</v>
      </c>
      <c r="P118" s="2"/>
      <c r="Q118" s="2">
        <f t="shared" si="3"/>
        <v>3848001</v>
      </c>
      <c r="R118" s="2"/>
    </row>
    <row r="119" spans="1:18" x14ac:dyDescent="0.2">
      <c r="A119" s="5">
        <f t="shared" si="2"/>
        <v>40452</v>
      </c>
      <c r="B119">
        <v>2010</v>
      </c>
      <c r="C119">
        <v>10</v>
      </c>
      <c r="D119" s="2">
        <v>3645160</v>
      </c>
      <c r="E119" s="2"/>
      <c r="F119" s="2">
        <v>22848</v>
      </c>
      <c r="G119" s="2">
        <v>37414</v>
      </c>
      <c r="H119" s="2"/>
      <c r="I119" s="2">
        <v>5663</v>
      </c>
      <c r="J119" s="2"/>
      <c r="K119" s="2">
        <v>17265</v>
      </c>
      <c r="L119" s="2">
        <v>4625</v>
      </c>
      <c r="M119" s="2"/>
      <c r="N119" s="2"/>
      <c r="O119" s="2">
        <v>315960</v>
      </c>
      <c r="P119" s="2"/>
      <c r="Q119" s="2">
        <f t="shared" si="3"/>
        <v>4048935</v>
      </c>
      <c r="R119" s="2"/>
    </row>
    <row r="120" spans="1:18" x14ac:dyDescent="0.2">
      <c r="A120" s="5">
        <f t="shared" si="2"/>
        <v>40483</v>
      </c>
      <c r="B120">
        <v>2010</v>
      </c>
      <c r="C120">
        <v>11</v>
      </c>
      <c r="D120" s="2">
        <v>3792485</v>
      </c>
      <c r="E120" s="2"/>
      <c r="F120" s="2">
        <v>23726</v>
      </c>
      <c r="G120" s="2">
        <v>39725</v>
      </c>
      <c r="H120" s="2"/>
      <c r="I120" s="2">
        <v>4154</v>
      </c>
      <c r="J120" s="2"/>
      <c r="K120" s="2">
        <v>24159</v>
      </c>
      <c r="L120" s="2">
        <v>8011</v>
      </c>
      <c r="M120" s="2"/>
      <c r="N120" s="2"/>
      <c r="O120" s="2">
        <v>428802</v>
      </c>
      <c r="P120" s="2"/>
      <c r="Q120" s="2">
        <f t="shared" si="3"/>
        <v>4321062</v>
      </c>
      <c r="R120" s="2"/>
    </row>
    <row r="121" spans="1:18" x14ac:dyDescent="0.2">
      <c r="A121" s="5">
        <f t="shared" si="2"/>
        <v>40513</v>
      </c>
      <c r="B121">
        <v>2010</v>
      </c>
      <c r="C121">
        <v>12</v>
      </c>
      <c r="D121" s="2">
        <v>4029124</v>
      </c>
      <c r="E121" s="2"/>
      <c r="F121" s="2">
        <v>25784</v>
      </c>
      <c r="G121" s="2">
        <v>50179</v>
      </c>
      <c r="H121" s="2"/>
      <c r="I121" s="2">
        <v>6565</v>
      </c>
      <c r="J121" s="2"/>
      <c r="K121" s="2">
        <v>31183</v>
      </c>
      <c r="L121" s="2">
        <v>3171</v>
      </c>
      <c r="M121" s="2"/>
      <c r="N121" s="2"/>
      <c r="O121" s="2">
        <v>409901</v>
      </c>
      <c r="P121" s="2"/>
      <c r="Q121" s="2">
        <f t="shared" si="3"/>
        <v>4555907</v>
      </c>
      <c r="R121" s="2"/>
    </row>
    <row r="122" spans="1:18" x14ac:dyDescent="0.2">
      <c r="A122" s="5">
        <f t="shared" si="2"/>
        <v>40544</v>
      </c>
      <c r="B122">
        <v>2011</v>
      </c>
      <c r="C122">
        <v>1</v>
      </c>
      <c r="D122" s="2">
        <v>3622387.33</v>
      </c>
      <c r="E122" s="2"/>
      <c r="F122" s="2">
        <v>26100.01</v>
      </c>
      <c r="G122" s="2">
        <v>49060.1</v>
      </c>
      <c r="H122" s="2"/>
      <c r="I122" s="2">
        <v>4681.6000000000004</v>
      </c>
      <c r="J122" s="2"/>
      <c r="K122" s="2">
        <v>30672.45</v>
      </c>
      <c r="L122" s="2">
        <v>4703.63</v>
      </c>
      <c r="M122" s="2"/>
      <c r="N122" s="2"/>
      <c r="O122" s="2">
        <v>549885.03</v>
      </c>
      <c r="P122" s="2"/>
      <c r="Q122" s="2">
        <f t="shared" si="3"/>
        <v>4287490.1500000004</v>
      </c>
      <c r="R122" s="2"/>
    </row>
    <row r="123" spans="1:18" x14ac:dyDescent="0.2">
      <c r="A123" s="5">
        <f t="shared" si="2"/>
        <v>40575</v>
      </c>
      <c r="B123">
        <v>2011</v>
      </c>
      <c r="C123">
        <v>2</v>
      </c>
      <c r="D123" s="2">
        <v>3212955.68</v>
      </c>
      <c r="E123" s="2"/>
      <c r="F123" s="2">
        <v>35257.81</v>
      </c>
      <c r="G123" s="2">
        <v>45296.23</v>
      </c>
      <c r="H123" s="2"/>
      <c r="I123" s="2">
        <v>3996.71</v>
      </c>
      <c r="J123" s="2"/>
      <c r="K123" s="2">
        <v>28435.96</v>
      </c>
      <c r="L123" s="2">
        <v>5703.22</v>
      </c>
      <c r="M123" s="2"/>
      <c r="N123" s="2"/>
      <c r="O123" s="2">
        <v>461290.37</v>
      </c>
      <c r="P123" s="2"/>
      <c r="Q123" s="2">
        <f t="shared" si="3"/>
        <v>3792935.9800000004</v>
      </c>
      <c r="R123" s="2"/>
    </row>
    <row r="124" spans="1:18" x14ac:dyDescent="0.2">
      <c r="A124" s="5">
        <f t="shared" si="2"/>
        <v>40603</v>
      </c>
      <c r="B124">
        <v>2011</v>
      </c>
      <c r="C124">
        <v>3</v>
      </c>
      <c r="D124" s="2">
        <v>3362916.13</v>
      </c>
      <c r="E124" s="2"/>
      <c r="F124" s="2">
        <v>113113.76</v>
      </c>
      <c r="G124" s="2">
        <v>51311.42</v>
      </c>
      <c r="H124" s="2"/>
      <c r="I124" s="2">
        <v>5521.32</v>
      </c>
      <c r="J124" s="2"/>
      <c r="K124" s="2">
        <v>29871.919999999998</v>
      </c>
      <c r="L124" s="2">
        <v>4031.3</v>
      </c>
      <c r="M124" s="2"/>
      <c r="N124" s="2"/>
      <c r="O124" s="2">
        <v>494329.75</v>
      </c>
      <c r="P124" s="2"/>
      <c r="Q124" s="2">
        <f t="shared" si="3"/>
        <v>4061095.5999999992</v>
      </c>
      <c r="R124" s="2"/>
    </row>
    <row r="125" spans="1:18" x14ac:dyDescent="0.2">
      <c r="A125" s="5">
        <f t="shared" si="2"/>
        <v>40634</v>
      </c>
      <c r="B125">
        <v>2011</v>
      </c>
      <c r="C125">
        <v>4</v>
      </c>
      <c r="D125" s="2">
        <v>2870457.27</v>
      </c>
      <c r="E125" s="2"/>
      <c r="F125" s="2">
        <v>161253.28</v>
      </c>
      <c r="G125" s="2">
        <v>35957.22</v>
      </c>
      <c r="H125" s="2"/>
      <c r="I125" s="2">
        <v>4482.8100000000004</v>
      </c>
      <c r="J125" s="2"/>
      <c r="K125" s="2">
        <v>22569.41</v>
      </c>
      <c r="L125" s="2">
        <v>4082</v>
      </c>
      <c r="M125" s="2"/>
      <c r="N125" s="2"/>
      <c r="O125" s="2">
        <v>441525.34</v>
      </c>
      <c r="P125" s="2"/>
      <c r="Q125" s="2">
        <f t="shared" si="3"/>
        <v>3540327.33</v>
      </c>
      <c r="R125" s="2"/>
    </row>
    <row r="126" spans="1:18" x14ac:dyDescent="0.2">
      <c r="A126" s="5">
        <f t="shared" si="2"/>
        <v>40664</v>
      </c>
      <c r="B126">
        <v>2011</v>
      </c>
      <c r="C126">
        <v>5</v>
      </c>
      <c r="D126" s="2">
        <v>2704680.9</v>
      </c>
      <c r="E126" s="2"/>
      <c r="F126" s="2">
        <v>192320.62</v>
      </c>
      <c r="G126" s="2">
        <v>37738.93</v>
      </c>
      <c r="H126" s="2"/>
      <c r="I126" s="2">
        <v>5393.3</v>
      </c>
      <c r="J126" s="2"/>
      <c r="K126" s="2">
        <v>22285.8</v>
      </c>
      <c r="L126" s="2">
        <v>7485.34</v>
      </c>
      <c r="M126" s="2"/>
      <c r="N126" s="2"/>
      <c r="O126" s="2">
        <v>373562.35</v>
      </c>
      <c r="P126" s="2"/>
      <c r="Q126" s="2">
        <f t="shared" si="3"/>
        <v>3343467.2399999998</v>
      </c>
      <c r="R126" s="2"/>
    </row>
    <row r="127" spans="1:18" x14ac:dyDescent="0.2">
      <c r="A127" s="5">
        <f t="shared" si="2"/>
        <v>40695</v>
      </c>
      <c r="B127">
        <v>2011</v>
      </c>
      <c r="C127">
        <v>6</v>
      </c>
      <c r="D127" s="2">
        <v>3112028.49</v>
      </c>
      <c r="E127" s="2"/>
      <c r="F127" s="2">
        <v>172764.11</v>
      </c>
      <c r="G127" s="2">
        <v>35354.58</v>
      </c>
      <c r="H127" s="2"/>
      <c r="I127" s="2">
        <v>1979.95</v>
      </c>
      <c r="J127" s="2"/>
      <c r="K127" s="2">
        <v>20875.79</v>
      </c>
      <c r="L127" s="2">
        <v>1967.64</v>
      </c>
      <c r="M127" s="2"/>
      <c r="N127" s="2"/>
      <c r="O127" s="2">
        <v>289523.14</v>
      </c>
      <c r="P127" s="2"/>
      <c r="Q127" s="2">
        <f t="shared" si="3"/>
        <v>3634493.7000000007</v>
      </c>
      <c r="R127" s="2"/>
    </row>
    <row r="128" spans="1:18" x14ac:dyDescent="0.2">
      <c r="A128" s="5">
        <f t="shared" si="2"/>
        <v>40725</v>
      </c>
      <c r="B128">
        <v>2011</v>
      </c>
      <c r="C128">
        <v>7</v>
      </c>
      <c r="D128" s="2">
        <v>3415627.3</v>
      </c>
      <c r="E128" s="2"/>
      <c r="F128" s="2">
        <v>174000.88</v>
      </c>
      <c r="G128" s="2">
        <v>44380.09</v>
      </c>
      <c r="H128" s="2"/>
      <c r="I128" s="2">
        <v>6836.18</v>
      </c>
      <c r="J128" s="2"/>
      <c r="K128" s="2">
        <v>19995.45</v>
      </c>
      <c r="L128" s="2">
        <v>5908</v>
      </c>
      <c r="M128" s="2"/>
      <c r="N128" s="2"/>
      <c r="O128" s="2">
        <v>213625.36</v>
      </c>
      <c r="P128" s="2"/>
      <c r="Q128" s="2">
        <f t="shared" si="3"/>
        <v>3880373.26</v>
      </c>
      <c r="R128" s="2"/>
    </row>
    <row r="129" spans="1:18" x14ac:dyDescent="0.2">
      <c r="A129" s="5">
        <f t="shared" si="2"/>
        <v>40756</v>
      </c>
      <c r="B129">
        <v>2011</v>
      </c>
      <c r="C129">
        <v>8</v>
      </c>
      <c r="D129" s="2">
        <v>3802587.65</v>
      </c>
      <c r="E129" s="2"/>
      <c r="F129" s="2">
        <v>160753.31</v>
      </c>
      <c r="G129" s="2">
        <v>6119.4</v>
      </c>
      <c r="H129" s="2"/>
      <c r="I129" s="2">
        <v>5539.95</v>
      </c>
      <c r="J129" s="2"/>
      <c r="K129" s="2">
        <v>7.59</v>
      </c>
      <c r="L129" s="2">
        <v>3333.82</v>
      </c>
      <c r="M129" s="2"/>
      <c r="N129" s="2"/>
      <c r="O129" s="2">
        <v>222933.92</v>
      </c>
      <c r="P129" s="2"/>
      <c r="Q129" s="2">
        <f t="shared" si="3"/>
        <v>4201275.6399999997</v>
      </c>
      <c r="R129" s="2"/>
    </row>
    <row r="130" spans="1:18" x14ac:dyDescent="0.2">
      <c r="A130" s="5">
        <f t="shared" si="2"/>
        <v>40787</v>
      </c>
      <c r="B130">
        <v>2011</v>
      </c>
      <c r="C130">
        <v>9</v>
      </c>
      <c r="D130" s="2">
        <v>3628261.89</v>
      </c>
      <c r="E130" s="2"/>
      <c r="F130" s="2">
        <v>120048.76</v>
      </c>
      <c r="G130" s="2">
        <v>30685.02</v>
      </c>
      <c r="H130" s="2"/>
      <c r="I130" s="2">
        <v>6889.13</v>
      </c>
      <c r="J130" s="2"/>
      <c r="K130" s="2">
        <v>16226.2</v>
      </c>
      <c r="L130" s="2">
        <v>2869.65</v>
      </c>
      <c r="M130" s="2"/>
      <c r="N130" s="2"/>
      <c r="O130" s="2">
        <v>203309.13</v>
      </c>
      <c r="P130" s="2"/>
      <c r="Q130" s="2">
        <f t="shared" si="3"/>
        <v>4008289.78</v>
      </c>
      <c r="R130" s="2"/>
    </row>
    <row r="131" spans="1:1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3361152.47</v>
      </c>
      <c r="E131" s="2"/>
      <c r="F131" s="2">
        <v>23878.66</v>
      </c>
      <c r="G131" s="2">
        <v>34858.699999999997</v>
      </c>
      <c r="H131" s="2"/>
      <c r="I131" s="2">
        <v>4030.39</v>
      </c>
      <c r="J131" s="2"/>
      <c r="K131" s="2">
        <v>20530.43</v>
      </c>
      <c r="L131" s="2">
        <v>4858.54</v>
      </c>
      <c r="M131" s="2"/>
      <c r="N131" s="2"/>
      <c r="O131" s="2">
        <v>375097.43</v>
      </c>
      <c r="P131" s="2"/>
      <c r="Q131" s="2">
        <f t="shared" ref="Q131:Q194" si="5">SUM(D131:P131)</f>
        <v>3824406.620000001</v>
      </c>
      <c r="R131" s="2"/>
    </row>
    <row r="132" spans="1:18" x14ac:dyDescent="0.2">
      <c r="A132" s="5">
        <f t="shared" si="4"/>
        <v>40848</v>
      </c>
      <c r="B132">
        <v>2011</v>
      </c>
      <c r="C132">
        <v>11</v>
      </c>
      <c r="D132" s="2">
        <v>3614431.73</v>
      </c>
      <c r="E132" s="2"/>
      <c r="F132" s="2">
        <v>20936.36</v>
      </c>
      <c r="G132" s="2">
        <v>38975.93</v>
      </c>
      <c r="H132" s="2"/>
      <c r="I132" s="2">
        <v>5936.18</v>
      </c>
      <c r="J132" s="2"/>
      <c r="K132" s="2">
        <v>23196.99</v>
      </c>
      <c r="L132" s="2">
        <v>6886.45</v>
      </c>
      <c r="M132" s="2"/>
      <c r="N132" s="2"/>
      <c r="O132" s="2">
        <v>510797.94</v>
      </c>
      <c r="P132" s="2"/>
      <c r="Q132" s="2">
        <f t="shared" si="5"/>
        <v>4221161.580000001</v>
      </c>
      <c r="R132" s="2"/>
    </row>
    <row r="133" spans="1:18" x14ac:dyDescent="0.2">
      <c r="A133" s="5">
        <f t="shared" si="4"/>
        <v>40878</v>
      </c>
      <c r="B133">
        <v>2011</v>
      </c>
      <c r="C133">
        <v>12</v>
      </c>
      <c r="D133" s="2">
        <v>4253961.8600000003</v>
      </c>
      <c r="E133" s="2"/>
      <c r="F133" s="2">
        <v>23302.45</v>
      </c>
      <c r="G133" s="2">
        <v>49192.52</v>
      </c>
      <c r="H133" s="2"/>
      <c r="I133" s="2">
        <v>6819.1</v>
      </c>
      <c r="J133" s="2"/>
      <c r="K133" s="2">
        <v>30268.95</v>
      </c>
      <c r="L133" s="2">
        <v>3620.87</v>
      </c>
      <c r="M133" s="2"/>
      <c r="N133" s="2"/>
      <c r="O133" s="2">
        <v>475988.24</v>
      </c>
      <c r="P133" s="2"/>
      <c r="Q133" s="2">
        <f t="shared" si="5"/>
        <v>4843153.99</v>
      </c>
      <c r="R133" s="2"/>
    </row>
    <row r="134" spans="1:18" x14ac:dyDescent="0.2">
      <c r="A134" s="5">
        <f t="shared" si="4"/>
        <v>40909</v>
      </c>
      <c r="B134">
        <v>2012</v>
      </c>
      <c r="C134">
        <v>1</v>
      </c>
      <c r="D134" s="2">
        <v>4133414.96</v>
      </c>
      <c r="E134" s="2"/>
      <c r="F134" s="2">
        <v>26064.2</v>
      </c>
      <c r="G134" s="2">
        <v>48993.75</v>
      </c>
      <c r="H134" s="2"/>
      <c r="I134" s="2">
        <v>5271.06</v>
      </c>
      <c r="J134" s="2"/>
      <c r="K134" s="2">
        <v>30253.49</v>
      </c>
      <c r="L134" s="2">
        <v>1736.46</v>
      </c>
      <c r="M134" s="2"/>
      <c r="N134" s="2"/>
      <c r="O134" s="2">
        <v>632265.15</v>
      </c>
      <c r="P134" s="2"/>
      <c r="Q134" s="2">
        <f t="shared" si="5"/>
        <v>4877999.07</v>
      </c>
      <c r="R134" s="2"/>
    </row>
    <row r="135" spans="1:18" x14ac:dyDescent="0.2">
      <c r="A135" s="5">
        <f t="shared" si="4"/>
        <v>40940</v>
      </c>
      <c r="B135">
        <v>2012</v>
      </c>
      <c r="C135">
        <v>2</v>
      </c>
      <c r="D135" s="2">
        <v>3831690.48</v>
      </c>
      <c r="E135" s="2"/>
      <c r="F135" s="2">
        <v>29788.33</v>
      </c>
      <c r="G135" s="2">
        <v>45812.57</v>
      </c>
      <c r="H135" s="2"/>
      <c r="I135" s="2">
        <v>5169.78</v>
      </c>
      <c r="J135" s="2"/>
      <c r="K135" s="2">
        <v>27878.97</v>
      </c>
      <c r="L135" s="2">
        <v>5972.41</v>
      </c>
      <c r="M135" s="2"/>
      <c r="N135" s="2"/>
      <c r="O135" s="2">
        <v>356511.66</v>
      </c>
      <c r="P135" s="2"/>
      <c r="Q135" s="2">
        <f t="shared" si="5"/>
        <v>4302824.2</v>
      </c>
      <c r="R135" s="2"/>
    </row>
    <row r="136" spans="1:18" x14ac:dyDescent="0.2">
      <c r="A136" s="5">
        <f t="shared" si="4"/>
        <v>40969</v>
      </c>
      <c r="B136">
        <v>2012</v>
      </c>
      <c r="C136">
        <v>3</v>
      </c>
      <c r="D136" s="2">
        <v>3273889.99</v>
      </c>
      <c r="E136" s="2"/>
      <c r="F136" s="2">
        <v>45969.23</v>
      </c>
      <c r="G136" s="2">
        <v>48315.61</v>
      </c>
      <c r="H136" s="2"/>
      <c r="I136" s="2">
        <v>5846.47</v>
      </c>
      <c r="J136" s="2"/>
      <c r="K136" s="2">
        <v>28125.74</v>
      </c>
      <c r="L136" s="2">
        <v>3706.86</v>
      </c>
      <c r="M136" s="2"/>
      <c r="N136" s="2"/>
      <c r="O136" s="2">
        <v>503267.49</v>
      </c>
      <c r="P136" s="2"/>
      <c r="Q136" s="2">
        <f t="shared" si="5"/>
        <v>3909121.3900000006</v>
      </c>
      <c r="R136" s="2"/>
    </row>
    <row r="137" spans="1:18" x14ac:dyDescent="0.2">
      <c r="A137" s="5">
        <f t="shared" si="4"/>
        <v>41000</v>
      </c>
      <c r="B137">
        <v>2012</v>
      </c>
      <c r="C137">
        <v>4</v>
      </c>
      <c r="D137" s="2">
        <v>2476228.66</v>
      </c>
      <c r="E137" s="2"/>
      <c r="F137" s="2">
        <v>82662.850000000006</v>
      </c>
      <c r="G137" s="2">
        <v>47488.47</v>
      </c>
      <c r="H137" s="2"/>
      <c r="I137" s="2">
        <v>6115.25</v>
      </c>
      <c r="J137" s="2"/>
      <c r="K137" s="2">
        <v>24047.45</v>
      </c>
      <c r="L137" s="2">
        <v>3422.48</v>
      </c>
      <c r="M137" s="2"/>
      <c r="N137" s="2"/>
      <c r="O137" s="2">
        <v>346555.15</v>
      </c>
      <c r="P137" s="2"/>
      <c r="Q137" s="2">
        <f t="shared" si="5"/>
        <v>2986520.3100000005</v>
      </c>
      <c r="R137" s="2"/>
    </row>
    <row r="138" spans="1:18" x14ac:dyDescent="0.2">
      <c r="A138" s="5">
        <f t="shared" si="4"/>
        <v>41030</v>
      </c>
      <c r="B138">
        <v>2012</v>
      </c>
      <c r="C138">
        <v>5</v>
      </c>
      <c r="D138" s="2">
        <v>2840925.38</v>
      </c>
      <c r="E138" s="2"/>
      <c r="F138" s="2">
        <v>142593.57999999999</v>
      </c>
      <c r="G138" s="2">
        <v>43299.76</v>
      </c>
      <c r="H138" s="2"/>
      <c r="I138" s="2">
        <v>3179.07</v>
      </c>
      <c r="J138" s="2"/>
      <c r="K138" s="2">
        <v>20584.48</v>
      </c>
      <c r="L138" s="2">
        <v>5108.63</v>
      </c>
      <c r="M138" s="2"/>
      <c r="N138" s="2"/>
      <c r="O138" s="2">
        <v>304274.46999999997</v>
      </c>
      <c r="P138" s="2"/>
      <c r="Q138" s="2">
        <f t="shared" si="5"/>
        <v>3359965.3699999992</v>
      </c>
      <c r="R138" s="2"/>
    </row>
    <row r="139" spans="1:18" x14ac:dyDescent="0.2">
      <c r="A139" s="5">
        <f t="shared" si="4"/>
        <v>41061</v>
      </c>
      <c r="B139">
        <v>2012</v>
      </c>
      <c r="C139">
        <v>6</v>
      </c>
      <c r="D139" s="2">
        <v>3294143.82</v>
      </c>
      <c r="E139" s="2"/>
      <c r="F139" s="2">
        <v>153029.29</v>
      </c>
      <c r="G139" s="2">
        <v>36826.51</v>
      </c>
      <c r="H139" s="2"/>
      <c r="I139" s="2">
        <v>6756.6</v>
      </c>
      <c r="J139" s="2"/>
      <c r="K139" s="2">
        <v>18090.28</v>
      </c>
      <c r="L139" s="2">
        <v>8942.7999999999993</v>
      </c>
      <c r="M139" s="2"/>
      <c r="N139" s="2"/>
      <c r="O139" s="2">
        <v>293559.32</v>
      </c>
      <c r="P139" s="2"/>
      <c r="Q139" s="2">
        <f t="shared" si="5"/>
        <v>3811348.6199999992</v>
      </c>
      <c r="R139" s="2"/>
    </row>
    <row r="140" spans="1:18" x14ac:dyDescent="0.2">
      <c r="A140" s="5">
        <f t="shared" si="4"/>
        <v>41091</v>
      </c>
      <c r="B140">
        <v>2012</v>
      </c>
      <c r="C140">
        <v>7</v>
      </c>
      <c r="D140" s="2">
        <v>3636566.86</v>
      </c>
      <c r="E140" s="2"/>
      <c r="F140" s="2">
        <v>131169.37</v>
      </c>
      <c r="G140" s="2">
        <v>33476.18</v>
      </c>
      <c r="H140" s="2"/>
      <c r="I140" s="2">
        <v>6350.04</v>
      </c>
      <c r="J140" s="2"/>
      <c r="K140" s="2">
        <v>20740</v>
      </c>
      <c r="L140" s="2">
        <v>3204.62</v>
      </c>
      <c r="M140" s="2"/>
      <c r="N140" s="2"/>
      <c r="O140" s="2">
        <v>174419.18</v>
      </c>
      <c r="P140" s="2"/>
      <c r="Q140" s="2">
        <f t="shared" si="5"/>
        <v>4005926.2500000005</v>
      </c>
      <c r="R140" s="2"/>
    </row>
    <row r="141" spans="1:18" x14ac:dyDescent="0.2">
      <c r="A141" s="5">
        <f t="shared" si="4"/>
        <v>41122</v>
      </c>
      <c r="B141">
        <v>2012</v>
      </c>
      <c r="C141">
        <v>8</v>
      </c>
      <c r="D141" s="2">
        <v>4170129.08</v>
      </c>
      <c r="E141" s="2"/>
      <c r="F141" s="2">
        <v>136792.06</v>
      </c>
      <c r="G141" s="2">
        <v>39930.83</v>
      </c>
      <c r="H141" s="2"/>
      <c r="I141" s="2">
        <v>3593.84</v>
      </c>
      <c r="J141" s="2"/>
      <c r="K141" s="2">
        <v>20397.89</v>
      </c>
      <c r="L141" s="2">
        <v>2934.5</v>
      </c>
      <c r="M141" s="2"/>
      <c r="N141" s="2"/>
      <c r="O141" s="2">
        <v>200809.60000000001</v>
      </c>
      <c r="P141" s="2"/>
      <c r="Q141" s="2">
        <f t="shared" si="5"/>
        <v>4574587.7999999989</v>
      </c>
      <c r="R141" s="2"/>
    </row>
    <row r="142" spans="1:18" x14ac:dyDescent="0.2">
      <c r="A142" s="5">
        <f t="shared" si="4"/>
        <v>41153</v>
      </c>
      <c r="B142">
        <v>2012</v>
      </c>
      <c r="C142">
        <v>9</v>
      </c>
      <c r="D142" s="2">
        <v>3736237.95</v>
      </c>
      <c r="E142" s="2"/>
      <c r="F142" s="2">
        <v>77472.42</v>
      </c>
      <c r="G142" s="2">
        <v>37293.33</v>
      </c>
      <c r="H142" s="2"/>
      <c r="I142" s="2">
        <v>6479.45</v>
      </c>
      <c r="J142" s="2"/>
      <c r="K142" s="2">
        <v>20039.490000000002</v>
      </c>
      <c r="L142" s="2">
        <v>5974.36</v>
      </c>
      <c r="M142" s="2"/>
      <c r="N142" s="2"/>
      <c r="O142" s="2">
        <v>184005.52</v>
      </c>
      <c r="P142" s="2"/>
      <c r="Q142" s="2">
        <f t="shared" si="5"/>
        <v>4067502.5200000005</v>
      </c>
      <c r="R142" s="2"/>
    </row>
    <row r="143" spans="1:18" x14ac:dyDescent="0.2">
      <c r="A143" s="5">
        <f t="shared" si="4"/>
        <v>41183</v>
      </c>
      <c r="B143">
        <v>2012</v>
      </c>
      <c r="C143">
        <v>10</v>
      </c>
      <c r="D143" s="2">
        <v>3918024.78</v>
      </c>
      <c r="E143" s="2"/>
      <c r="F143" s="2">
        <v>20337.150000000001</v>
      </c>
      <c r="G143" s="2">
        <v>40875.78</v>
      </c>
      <c r="H143" s="2"/>
      <c r="I143" s="2">
        <v>6537.24</v>
      </c>
      <c r="J143" s="2"/>
      <c r="K143" s="2">
        <v>20147.439999999999</v>
      </c>
      <c r="L143" s="2">
        <v>3619.97</v>
      </c>
      <c r="M143" s="2"/>
      <c r="N143" s="2"/>
      <c r="O143" s="2">
        <v>399066.06</v>
      </c>
      <c r="P143" s="2"/>
      <c r="Q143" s="2">
        <f t="shared" si="5"/>
        <v>4408608.42</v>
      </c>
      <c r="R143" s="2"/>
    </row>
    <row r="144" spans="1:18" x14ac:dyDescent="0.2">
      <c r="A144" s="5">
        <f t="shared" si="4"/>
        <v>41214</v>
      </c>
      <c r="B144">
        <v>2012</v>
      </c>
      <c r="C144">
        <v>11</v>
      </c>
      <c r="D144" s="2">
        <v>4095213.37</v>
      </c>
      <c r="E144" s="2"/>
      <c r="F144" s="2">
        <v>21201.66</v>
      </c>
      <c r="G144" s="2">
        <v>38481.74</v>
      </c>
      <c r="H144" s="2"/>
      <c r="I144" s="2">
        <v>6082.4</v>
      </c>
      <c r="J144" s="2"/>
      <c r="K144" s="2">
        <v>22939.52</v>
      </c>
      <c r="L144" s="2">
        <v>3366.28</v>
      </c>
      <c r="M144" s="2"/>
      <c r="N144" s="2"/>
      <c r="O144" s="2">
        <v>481052.33</v>
      </c>
      <c r="P144" s="2"/>
      <c r="Q144" s="2">
        <f t="shared" si="5"/>
        <v>4668337.3</v>
      </c>
      <c r="R144" s="2"/>
    </row>
    <row r="145" spans="1:18" x14ac:dyDescent="0.2">
      <c r="A145" s="5">
        <f t="shared" si="4"/>
        <v>41244</v>
      </c>
      <c r="B145">
        <v>2012</v>
      </c>
      <c r="C145">
        <v>12</v>
      </c>
      <c r="D145" s="2">
        <v>4005300.76</v>
      </c>
      <c r="E145" s="2"/>
      <c r="F145" s="2">
        <v>26389.85</v>
      </c>
      <c r="G145" s="2">
        <v>52120.29</v>
      </c>
      <c r="H145" s="2"/>
      <c r="I145" s="2">
        <v>5614.57</v>
      </c>
      <c r="J145" s="2"/>
      <c r="K145" s="2">
        <v>29254.19</v>
      </c>
      <c r="L145" s="2">
        <v>3864.28</v>
      </c>
      <c r="M145" s="2"/>
      <c r="N145" s="2"/>
      <c r="O145" s="2">
        <v>493321.09</v>
      </c>
      <c r="P145" s="2"/>
      <c r="Q145" s="2">
        <f t="shared" si="5"/>
        <v>4615865.0299999993</v>
      </c>
      <c r="R145" s="2"/>
    </row>
    <row r="146" spans="1:18" x14ac:dyDescent="0.2">
      <c r="A146" s="5">
        <f t="shared" si="4"/>
        <v>41275</v>
      </c>
      <c r="B146">
        <v>2013</v>
      </c>
      <c r="C146">
        <v>1</v>
      </c>
      <c r="D146" s="2">
        <v>4153511.26</v>
      </c>
      <c r="E146" s="2"/>
      <c r="F146" s="2">
        <v>26242.76</v>
      </c>
      <c r="G146" s="2">
        <v>51985.19</v>
      </c>
      <c r="H146" s="2"/>
      <c r="I146" s="2">
        <v>5348.7</v>
      </c>
      <c r="J146" s="2"/>
      <c r="K146" s="2">
        <v>29199.43</v>
      </c>
      <c r="L146" s="2">
        <v>3213.06</v>
      </c>
      <c r="M146" s="2"/>
      <c r="N146" s="2"/>
      <c r="O146" s="2">
        <v>555594.89</v>
      </c>
      <c r="P146" s="2"/>
      <c r="Q146" s="2">
        <f t="shared" si="5"/>
        <v>4825095.2899999991</v>
      </c>
      <c r="R146" s="2"/>
    </row>
    <row r="147" spans="1:18" x14ac:dyDescent="0.2">
      <c r="A147" s="5">
        <f t="shared" si="4"/>
        <v>41306</v>
      </c>
      <c r="B147">
        <v>2013</v>
      </c>
      <c r="C147">
        <v>2</v>
      </c>
      <c r="D147" s="2">
        <v>3921953.27</v>
      </c>
      <c r="E147" s="2"/>
      <c r="F147" s="2">
        <v>23519.360000000001</v>
      </c>
      <c r="G147" s="2">
        <v>46080.94</v>
      </c>
      <c r="H147" s="2"/>
      <c r="I147" s="2">
        <v>4025.73</v>
      </c>
      <c r="J147" s="2"/>
      <c r="K147" s="2">
        <v>24384.97</v>
      </c>
      <c r="L147" s="2">
        <v>1412.04</v>
      </c>
      <c r="M147" s="2"/>
      <c r="N147" s="2"/>
      <c r="O147" s="2">
        <v>441555.43</v>
      </c>
      <c r="P147" s="2"/>
      <c r="Q147" s="2">
        <f t="shared" si="5"/>
        <v>4462931.74</v>
      </c>
      <c r="R147" s="2"/>
    </row>
    <row r="148" spans="1:18" x14ac:dyDescent="0.2">
      <c r="A148" s="5">
        <f t="shared" si="4"/>
        <v>41334</v>
      </c>
      <c r="B148">
        <v>2013</v>
      </c>
      <c r="C148">
        <v>3</v>
      </c>
      <c r="D148" s="2">
        <v>3667696.09</v>
      </c>
      <c r="E148" s="2"/>
      <c r="F148" s="2">
        <v>30864.76</v>
      </c>
      <c r="G148" s="2">
        <v>50451.41</v>
      </c>
      <c r="H148" s="2"/>
      <c r="I148" s="2">
        <v>5566.15</v>
      </c>
      <c r="J148" s="2"/>
      <c r="K148" s="2">
        <v>28897.48</v>
      </c>
      <c r="L148" s="2">
        <v>4986.75</v>
      </c>
      <c r="M148" s="2"/>
      <c r="N148" s="2"/>
      <c r="O148" s="2">
        <v>407224.78</v>
      </c>
      <c r="P148" s="2"/>
      <c r="Q148" s="2">
        <f t="shared" si="5"/>
        <v>4195687.42</v>
      </c>
      <c r="R148" s="2"/>
    </row>
    <row r="149" spans="1:18" x14ac:dyDescent="0.2">
      <c r="A149" s="5">
        <f t="shared" si="4"/>
        <v>41365</v>
      </c>
      <c r="B149">
        <v>2013</v>
      </c>
      <c r="C149">
        <v>4</v>
      </c>
      <c r="D149" s="2">
        <v>3196491.26</v>
      </c>
      <c r="E149" s="2"/>
      <c r="F149" s="2">
        <v>49276.28</v>
      </c>
      <c r="G149" s="2">
        <v>52381.760000000002</v>
      </c>
      <c r="H149" s="2"/>
      <c r="I149" s="2">
        <v>6561.19</v>
      </c>
      <c r="J149" s="2"/>
      <c r="K149" s="2">
        <v>26667.23</v>
      </c>
      <c r="L149" s="2">
        <v>2765.46</v>
      </c>
      <c r="M149" s="2"/>
      <c r="N149" s="2"/>
      <c r="O149" s="2">
        <v>403540.3</v>
      </c>
      <c r="P149" s="2"/>
      <c r="Q149" s="2">
        <f t="shared" si="5"/>
        <v>3737683.4799999991</v>
      </c>
      <c r="R149" s="2"/>
    </row>
    <row r="150" spans="1:18" x14ac:dyDescent="0.2">
      <c r="A150" s="5">
        <f t="shared" si="4"/>
        <v>41395</v>
      </c>
      <c r="B150">
        <v>2013</v>
      </c>
      <c r="C150">
        <v>5</v>
      </c>
      <c r="D150" s="2">
        <v>3307393.49</v>
      </c>
      <c r="E150" s="2"/>
      <c r="F150" s="2">
        <v>74066.41</v>
      </c>
      <c r="G150" s="2">
        <v>42140.75</v>
      </c>
      <c r="H150" s="2"/>
      <c r="I150" s="2">
        <v>654.58000000000004</v>
      </c>
      <c r="J150" s="2"/>
      <c r="K150" s="2">
        <v>23715.14</v>
      </c>
      <c r="L150" s="2">
        <v>4585.7700000000004</v>
      </c>
      <c r="M150" s="2"/>
      <c r="N150" s="2"/>
      <c r="O150" s="2">
        <v>308350.03000000003</v>
      </c>
      <c r="P150" s="2"/>
      <c r="Q150" s="2">
        <f t="shared" si="5"/>
        <v>3760906.1700000009</v>
      </c>
      <c r="R150" s="2"/>
    </row>
    <row r="151" spans="1:18" x14ac:dyDescent="0.2">
      <c r="A151" s="5">
        <f t="shared" si="4"/>
        <v>41426</v>
      </c>
      <c r="B151">
        <v>2013</v>
      </c>
      <c r="C151">
        <v>6</v>
      </c>
      <c r="D151" s="2">
        <v>3935433.7</v>
      </c>
      <c r="E151" s="2"/>
      <c r="F151" s="2">
        <v>124623.91</v>
      </c>
      <c r="G151" s="2">
        <v>33485.31</v>
      </c>
      <c r="H151" s="2"/>
      <c r="I151" s="2">
        <v>6498.82</v>
      </c>
      <c r="J151" s="2"/>
      <c r="K151" s="2">
        <v>21170.05</v>
      </c>
      <c r="L151" s="2">
        <v>3626.52</v>
      </c>
      <c r="M151" s="2"/>
      <c r="N151" s="2"/>
      <c r="O151" s="2">
        <v>261835.34</v>
      </c>
      <c r="P151" s="2"/>
      <c r="Q151" s="2">
        <f t="shared" si="5"/>
        <v>4386673.6500000004</v>
      </c>
      <c r="R151" s="2"/>
    </row>
    <row r="152" spans="1:18" x14ac:dyDescent="0.2">
      <c r="A152" s="5">
        <f t="shared" si="4"/>
        <v>41456</v>
      </c>
      <c r="B152">
        <v>2013</v>
      </c>
      <c r="C152">
        <v>7</v>
      </c>
      <c r="D152" s="2">
        <v>4224526.32</v>
      </c>
      <c r="E152" s="2"/>
      <c r="F152" s="2">
        <v>149813.82999999999</v>
      </c>
      <c r="G152" s="2">
        <v>40264.269999999997</v>
      </c>
      <c r="H152" s="2"/>
      <c r="I152" s="2">
        <v>6557.04</v>
      </c>
      <c r="J152" s="2"/>
      <c r="K152" s="2">
        <v>21825.599999999999</v>
      </c>
      <c r="L152" s="2">
        <v>2984.35</v>
      </c>
      <c r="M152" s="2"/>
      <c r="N152" s="2"/>
      <c r="O152" s="2">
        <v>165343.62</v>
      </c>
      <c r="P152" s="2"/>
      <c r="Q152" s="2">
        <f t="shared" si="5"/>
        <v>4611315.0299999993</v>
      </c>
      <c r="R152" s="2"/>
    </row>
    <row r="153" spans="1:18" x14ac:dyDescent="0.2">
      <c r="A153" s="5">
        <f t="shared" si="4"/>
        <v>41487</v>
      </c>
      <c r="B153">
        <v>2013</v>
      </c>
      <c r="C153">
        <v>8</v>
      </c>
      <c r="D153" s="2">
        <v>4283537.26</v>
      </c>
      <c r="E153" s="2"/>
      <c r="F153" s="2">
        <v>112708.8</v>
      </c>
      <c r="G153" s="2">
        <v>35345.089999999997</v>
      </c>
      <c r="H153" s="2"/>
      <c r="I153" s="2">
        <v>7507.27</v>
      </c>
      <c r="J153" s="2"/>
      <c r="K153" s="2">
        <v>24733.35</v>
      </c>
      <c r="L153" s="2">
        <v>2128.92</v>
      </c>
      <c r="M153" s="2"/>
      <c r="N153" s="2"/>
      <c r="O153" s="2">
        <v>170238.41</v>
      </c>
      <c r="P153" s="2"/>
      <c r="Q153" s="2">
        <f t="shared" si="5"/>
        <v>4636199.0999999987</v>
      </c>
      <c r="R153" s="2"/>
    </row>
    <row r="154" spans="1:18" x14ac:dyDescent="0.2">
      <c r="A154" s="5">
        <f t="shared" si="4"/>
        <v>41518</v>
      </c>
      <c r="B154">
        <v>2013</v>
      </c>
      <c r="C154">
        <v>9</v>
      </c>
      <c r="D154" s="2">
        <v>3758298.09</v>
      </c>
      <c r="E154" s="2"/>
      <c r="F154" s="2">
        <v>47745.94</v>
      </c>
      <c r="G154" s="2">
        <v>25234.26</v>
      </c>
      <c r="H154" s="2"/>
      <c r="I154" s="2">
        <v>6562.91</v>
      </c>
      <c r="J154" s="2"/>
      <c r="K154" s="2">
        <v>3069.14</v>
      </c>
      <c r="L154" s="2">
        <v>4053.68</v>
      </c>
      <c r="M154" s="2"/>
      <c r="N154" s="2"/>
      <c r="O154" s="2">
        <v>284531.17</v>
      </c>
      <c r="P154" s="2"/>
      <c r="Q154" s="2">
        <f t="shared" si="5"/>
        <v>4129495.19</v>
      </c>
      <c r="R154" s="2"/>
    </row>
    <row r="155" spans="1:18" x14ac:dyDescent="0.2">
      <c r="A155" s="5">
        <f t="shared" si="4"/>
        <v>41548</v>
      </c>
      <c r="B155">
        <v>2013</v>
      </c>
      <c r="C155">
        <v>10</v>
      </c>
      <c r="D155" s="2">
        <v>3977136.56</v>
      </c>
      <c r="E155" s="2"/>
      <c r="F155" s="2">
        <v>22483.53</v>
      </c>
      <c r="G155" s="2">
        <v>39525.19</v>
      </c>
      <c r="H155" s="2"/>
      <c r="I155" s="2">
        <v>6573.12</v>
      </c>
      <c r="J155" s="2"/>
      <c r="K155" s="2">
        <v>18292.240000000002</v>
      </c>
      <c r="L155" s="2">
        <v>3255.38</v>
      </c>
      <c r="M155" s="2"/>
      <c r="N155" s="2"/>
      <c r="O155" s="2">
        <v>366109.77</v>
      </c>
      <c r="P155" s="2"/>
      <c r="Q155" s="2">
        <f t="shared" si="5"/>
        <v>4433375.79</v>
      </c>
      <c r="R155" s="2"/>
    </row>
    <row r="156" spans="1:18" x14ac:dyDescent="0.2">
      <c r="A156" s="5">
        <f t="shared" si="4"/>
        <v>41579</v>
      </c>
      <c r="B156">
        <v>2013</v>
      </c>
      <c r="C156">
        <v>11</v>
      </c>
      <c r="D156" s="2">
        <v>3954014.16</v>
      </c>
      <c r="E156" s="2"/>
      <c r="F156" s="2">
        <v>27335.93</v>
      </c>
      <c r="G156" s="2">
        <v>42715.57</v>
      </c>
      <c r="H156" s="2"/>
      <c r="I156" s="2">
        <v>6903.41</v>
      </c>
      <c r="J156" s="2"/>
      <c r="K156" s="2">
        <v>25879.9</v>
      </c>
      <c r="L156" s="2">
        <v>2651.42</v>
      </c>
      <c r="M156" s="2"/>
      <c r="N156" s="2"/>
      <c r="O156" s="2">
        <v>460648.22</v>
      </c>
      <c r="P156" s="2"/>
      <c r="Q156" s="2">
        <f t="shared" si="5"/>
        <v>4520148.6100000003</v>
      </c>
      <c r="R156" s="2"/>
    </row>
    <row r="157" spans="1:18" x14ac:dyDescent="0.2">
      <c r="A157" s="5">
        <f t="shared" si="4"/>
        <v>41609</v>
      </c>
      <c r="B157">
        <v>2013</v>
      </c>
      <c r="C157">
        <v>12</v>
      </c>
      <c r="D157" s="2">
        <v>4056687.18</v>
      </c>
      <c r="E157" s="2"/>
      <c r="F157" s="2">
        <v>22196.66</v>
      </c>
      <c r="G157" s="2">
        <v>52828.93</v>
      </c>
      <c r="H157" s="2"/>
      <c r="I157" s="2">
        <v>6521.29</v>
      </c>
      <c r="J157" s="2"/>
      <c r="K157" s="2">
        <v>33365.24</v>
      </c>
      <c r="L157" s="2">
        <v>3642.66</v>
      </c>
      <c r="M157" s="2"/>
      <c r="N157" s="2"/>
      <c r="O157" s="2">
        <v>608312.05000000005</v>
      </c>
      <c r="P157" s="2"/>
      <c r="Q157" s="2">
        <f t="shared" si="5"/>
        <v>4783554.0100000007</v>
      </c>
      <c r="R157" s="2"/>
    </row>
    <row r="158" spans="1:18" x14ac:dyDescent="0.2">
      <c r="A158" s="5">
        <f t="shared" si="4"/>
        <v>41640</v>
      </c>
      <c r="B158">
        <v>2014</v>
      </c>
      <c r="C158">
        <v>1</v>
      </c>
      <c r="D158" s="2">
        <v>4061192.54</v>
      </c>
      <c r="E158" s="2"/>
      <c r="F158" s="2">
        <v>27153.85</v>
      </c>
      <c r="G158" s="2">
        <v>52824.160000000003</v>
      </c>
      <c r="H158" s="2"/>
      <c r="I158" s="2">
        <v>0</v>
      </c>
      <c r="J158" s="2"/>
      <c r="K158" s="2">
        <v>34010.86</v>
      </c>
      <c r="L158" s="2">
        <v>3729.01</v>
      </c>
      <c r="M158" s="2"/>
      <c r="N158" s="2"/>
      <c r="O158" s="2">
        <v>614190.81999999995</v>
      </c>
      <c r="P158" s="2"/>
      <c r="Q158" s="2">
        <f t="shared" si="5"/>
        <v>4793101.24</v>
      </c>
      <c r="R158" s="2"/>
    </row>
    <row r="159" spans="1:18" x14ac:dyDescent="0.2">
      <c r="A159" s="5">
        <f t="shared" si="4"/>
        <v>41671</v>
      </c>
      <c r="B159">
        <v>2014</v>
      </c>
      <c r="C159">
        <v>2</v>
      </c>
      <c r="D159" s="2">
        <v>3727539.41</v>
      </c>
      <c r="E159" s="2"/>
      <c r="F159" s="2">
        <v>24823.34</v>
      </c>
      <c r="G159" s="2">
        <v>45763.91</v>
      </c>
      <c r="H159" s="2"/>
      <c r="I159" s="2">
        <v>0</v>
      </c>
      <c r="J159" s="2"/>
      <c r="K159" s="2">
        <v>28713.93</v>
      </c>
      <c r="L159" s="2">
        <v>2551.4</v>
      </c>
      <c r="M159" s="2"/>
      <c r="N159" s="2"/>
      <c r="O159" s="2">
        <v>454112.23</v>
      </c>
      <c r="P159" s="2"/>
      <c r="Q159" s="2">
        <f t="shared" si="5"/>
        <v>4283504.2200000007</v>
      </c>
      <c r="R159" s="2"/>
    </row>
    <row r="160" spans="1:18" x14ac:dyDescent="0.2">
      <c r="A160" s="5">
        <f t="shared" si="4"/>
        <v>41699</v>
      </c>
      <c r="B160">
        <v>2014</v>
      </c>
      <c r="C160">
        <v>3</v>
      </c>
      <c r="D160" s="2">
        <v>3653224</v>
      </c>
      <c r="E160" s="2"/>
      <c r="F160" s="2">
        <v>42432.82</v>
      </c>
      <c r="G160" s="2">
        <v>47228.44</v>
      </c>
      <c r="H160" s="2"/>
      <c r="I160" s="2">
        <v>0</v>
      </c>
      <c r="J160" s="2"/>
      <c r="K160" s="2">
        <v>32478.04</v>
      </c>
      <c r="L160" s="2">
        <v>2694.33</v>
      </c>
      <c r="M160" s="2"/>
      <c r="N160" s="2"/>
      <c r="O160" s="2">
        <v>508123.44</v>
      </c>
      <c r="P160" s="2"/>
      <c r="Q160" s="2">
        <f t="shared" si="5"/>
        <v>4286181.07</v>
      </c>
      <c r="R160" s="2"/>
    </row>
    <row r="161" spans="1:18" x14ac:dyDescent="0.2">
      <c r="A161" s="5">
        <f t="shared" si="4"/>
        <v>41730</v>
      </c>
      <c r="B161">
        <v>2014</v>
      </c>
      <c r="C161">
        <v>4</v>
      </c>
      <c r="D161" s="2">
        <v>3119821.88</v>
      </c>
      <c r="E161" s="2"/>
      <c r="F161" s="2">
        <v>79829.52</v>
      </c>
      <c r="G161" s="2">
        <v>36081.410000000003</v>
      </c>
      <c r="H161" s="2"/>
      <c r="I161" s="2">
        <v>0</v>
      </c>
      <c r="J161" s="2"/>
      <c r="K161" s="2">
        <v>23150.25</v>
      </c>
      <c r="L161" s="2">
        <v>1795.57</v>
      </c>
      <c r="M161" s="2"/>
      <c r="N161" s="2"/>
      <c r="O161" s="2">
        <v>415622.05</v>
      </c>
      <c r="P161" s="2"/>
      <c r="Q161" s="2">
        <f t="shared" si="5"/>
        <v>3676300.6799999997</v>
      </c>
      <c r="R161" s="2"/>
    </row>
    <row r="162" spans="1:18" x14ac:dyDescent="0.2">
      <c r="A162" s="5">
        <f t="shared" si="4"/>
        <v>41760</v>
      </c>
      <c r="B162">
        <v>2014</v>
      </c>
      <c r="C162">
        <v>5</v>
      </c>
      <c r="D162" s="2">
        <v>3117892.05</v>
      </c>
      <c r="E162" s="2"/>
      <c r="F162" s="2">
        <v>97982.67</v>
      </c>
      <c r="G162" s="2">
        <v>39046.620000000003</v>
      </c>
      <c r="H162" s="2"/>
      <c r="I162" s="2">
        <v>0</v>
      </c>
      <c r="J162" s="2"/>
      <c r="K162" s="2">
        <v>22606.65</v>
      </c>
      <c r="L162" s="2">
        <v>2220.9</v>
      </c>
      <c r="M162" s="2"/>
      <c r="N162" s="2"/>
      <c r="O162" s="2">
        <v>263893</v>
      </c>
      <c r="P162" s="2"/>
      <c r="Q162" s="2">
        <f t="shared" si="5"/>
        <v>3543641.8899999997</v>
      </c>
      <c r="R162" s="2"/>
    </row>
    <row r="163" spans="1:18" x14ac:dyDescent="0.2">
      <c r="A163" s="5">
        <f t="shared" si="4"/>
        <v>41791</v>
      </c>
      <c r="B163">
        <v>2014</v>
      </c>
      <c r="C163">
        <v>6</v>
      </c>
      <c r="D163" s="2">
        <v>3223565.2</v>
      </c>
      <c r="E163" s="2"/>
      <c r="F163" s="2">
        <v>136364.1</v>
      </c>
      <c r="G163" s="2">
        <v>35343.54</v>
      </c>
      <c r="H163" s="2"/>
      <c r="I163" s="2">
        <v>0</v>
      </c>
      <c r="J163" s="2"/>
      <c r="K163" s="2">
        <v>21810.63</v>
      </c>
      <c r="L163" s="2">
        <v>3939.28</v>
      </c>
      <c r="M163" s="2"/>
      <c r="N163" s="2"/>
      <c r="O163" s="2">
        <v>273007.24</v>
      </c>
      <c r="P163" s="2"/>
      <c r="Q163" s="2">
        <f t="shared" si="5"/>
        <v>3694029.99</v>
      </c>
      <c r="R163" s="2"/>
    </row>
    <row r="164" spans="1:18" x14ac:dyDescent="0.2">
      <c r="A164" s="5">
        <f t="shared" si="4"/>
        <v>41821</v>
      </c>
      <c r="B164">
        <v>2014</v>
      </c>
      <c r="C164">
        <v>7</v>
      </c>
      <c r="D164" s="2">
        <v>3860410.96</v>
      </c>
      <c r="E164" s="2"/>
      <c r="F164" s="2">
        <v>166498.17000000001</v>
      </c>
      <c r="G164" s="2">
        <v>35644.89</v>
      </c>
      <c r="H164" s="2"/>
      <c r="I164" s="2">
        <v>0</v>
      </c>
      <c r="J164" s="2"/>
      <c r="K164" s="2">
        <v>21376.57</v>
      </c>
      <c r="L164" s="2">
        <v>1654.41</v>
      </c>
      <c r="M164" s="2"/>
      <c r="N164" s="2"/>
      <c r="O164" s="2">
        <v>182018.53</v>
      </c>
      <c r="P164" s="2"/>
      <c r="Q164" s="2">
        <f t="shared" si="5"/>
        <v>4267603.53</v>
      </c>
      <c r="R164" s="2"/>
    </row>
    <row r="165" spans="1:18" x14ac:dyDescent="0.2">
      <c r="A165" s="5">
        <f t="shared" si="4"/>
        <v>41852</v>
      </c>
      <c r="B165">
        <v>2014</v>
      </c>
      <c r="C165">
        <v>8</v>
      </c>
      <c r="D165" s="2">
        <v>4060926.13</v>
      </c>
      <c r="E165" s="2"/>
      <c r="F165" s="2">
        <v>105595.97</v>
      </c>
      <c r="G165" s="2">
        <v>35109.370000000003</v>
      </c>
      <c r="H165" s="2"/>
      <c r="I165" s="2">
        <v>0</v>
      </c>
      <c r="J165" s="2"/>
      <c r="K165" s="2">
        <v>24385.41</v>
      </c>
      <c r="L165" s="2">
        <v>6002.23</v>
      </c>
      <c r="M165" s="2"/>
      <c r="N165" s="2"/>
      <c r="O165" s="2">
        <v>191631.23</v>
      </c>
      <c r="P165" s="2"/>
      <c r="Q165" s="2">
        <f t="shared" si="5"/>
        <v>4423650.3400000008</v>
      </c>
      <c r="R165" s="2"/>
    </row>
    <row r="166" spans="1:18" x14ac:dyDescent="0.2">
      <c r="A166" s="5">
        <f t="shared" si="4"/>
        <v>41883</v>
      </c>
      <c r="B166">
        <v>2014</v>
      </c>
      <c r="C166">
        <v>9</v>
      </c>
      <c r="D166" s="2">
        <v>3643178.75</v>
      </c>
      <c r="E166" s="2"/>
      <c r="F166" s="2">
        <v>68504.03</v>
      </c>
      <c r="G166" s="2">
        <v>35782.19</v>
      </c>
      <c r="H166" s="2"/>
      <c r="I166" s="2">
        <v>0</v>
      </c>
      <c r="J166" s="2"/>
      <c r="K166" s="2">
        <v>22838.06</v>
      </c>
      <c r="L166" s="2">
        <v>3417.62</v>
      </c>
      <c r="M166" s="2"/>
      <c r="N166" s="2"/>
      <c r="O166" s="2">
        <v>220995.16</v>
      </c>
      <c r="P166" s="2"/>
      <c r="Q166" s="2">
        <f t="shared" si="5"/>
        <v>3994715.81</v>
      </c>
      <c r="R166" s="2"/>
    </row>
    <row r="167" spans="1:18" x14ac:dyDescent="0.2">
      <c r="A167" s="5">
        <f t="shared" si="4"/>
        <v>41913</v>
      </c>
      <c r="B167">
        <v>2014</v>
      </c>
      <c r="C167">
        <v>10</v>
      </c>
      <c r="D167" s="2">
        <v>3562177.48</v>
      </c>
      <c r="E167" s="2"/>
      <c r="F167" s="2">
        <v>36445</v>
      </c>
      <c r="G167" s="2">
        <v>38087.93</v>
      </c>
      <c r="H167" s="2"/>
      <c r="I167" s="2">
        <v>0</v>
      </c>
      <c r="J167" s="2"/>
      <c r="K167" s="2">
        <v>23735.96</v>
      </c>
      <c r="L167" s="2">
        <v>3874.32</v>
      </c>
      <c r="M167" s="2"/>
      <c r="N167" s="2"/>
      <c r="O167" s="2">
        <v>358984.65</v>
      </c>
      <c r="P167" s="2"/>
      <c r="Q167" s="2">
        <f t="shared" si="5"/>
        <v>4023305.34</v>
      </c>
      <c r="R167" s="2"/>
    </row>
    <row r="168" spans="1:18" x14ac:dyDescent="0.2">
      <c r="A168" s="5">
        <f t="shared" si="4"/>
        <v>41944</v>
      </c>
      <c r="B168">
        <v>2014</v>
      </c>
      <c r="C168">
        <v>11</v>
      </c>
      <c r="D168" s="2">
        <v>3550867.84</v>
      </c>
      <c r="E168" s="2"/>
      <c r="F168" s="2">
        <v>22736.26</v>
      </c>
      <c r="G168" s="2">
        <v>46952.74</v>
      </c>
      <c r="H168" s="2"/>
      <c r="I168" s="2">
        <v>0</v>
      </c>
      <c r="J168" s="2"/>
      <c r="K168" s="2">
        <v>29938.36</v>
      </c>
      <c r="L168" s="2">
        <v>1572.87</v>
      </c>
      <c r="M168" s="2"/>
      <c r="N168" s="2"/>
      <c r="O168" s="2">
        <v>507155.89</v>
      </c>
      <c r="P168" s="2"/>
      <c r="Q168" s="2">
        <f t="shared" si="5"/>
        <v>4159223.96</v>
      </c>
      <c r="R168" s="2"/>
    </row>
    <row r="169" spans="1:18" x14ac:dyDescent="0.2">
      <c r="A169" s="5">
        <f t="shared" si="4"/>
        <v>41974</v>
      </c>
      <c r="B169">
        <v>2014</v>
      </c>
      <c r="C169">
        <v>12</v>
      </c>
      <c r="D169" s="2">
        <v>3772730.16</v>
      </c>
      <c r="E169" s="2"/>
      <c r="F169" s="2">
        <v>29357.95</v>
      </c>
      <c r="G169" s="2">
        <v>46220.76</v>
      </c>
      <c r="H169" s="2"/>
      <c r="I169" s="2">
        <v>0</v>
      </c>
      <c r="J169" s="2"/>
      <c r="K169" s="2">
        <v>29832.29</v>
      </c>
      <c r="L169" s="2">
        <v>4358.28</v>
      </c>
      <c r="M169" s="2"/>
      <c r="N169" s="2"/>
      <c r="O169" s="2">
        <v>429870.69</v>
      </c>
      <c r="P169" s="2"/>
      <c r="Q169" s="2">
        <f t="shared" si="5"/>
        <v>4312370.13</v>
      </c>
      <c r="R169" s="2"/>
    </row>
    <row r="170" spans="1:18" x14ac:dyDescent="0.2">
      <c r="A170" s="5">
        <f t="shared" si="4"/>
        <v>42005</v>
      </c>
      <c r="B170">
        <v>2015</v>
      </c>
      <c r="C170">
        <v>1</v>
      </c>
      <c r="D170" s="2">
        <v>3840662</v>
      </c>
      <c r="E170" s="2"/>
      <c r="F170" s="2">
        <v>27758</v>
      </c>
      <c r="G170" s="2">
        <v>52539</v>
      </c>
      <c r="H170" s="2"/>
      <c r="I170" s="2">
        <v>7167</v>
      </c>
      <c r="J170" s="2"/>
      <c r="K170" s="2">
        <v>33888</v>
      </c>
      <c r="L170" s="2">
        <v>3432</v>
      </c>
      <c r="M170" s="2"/>
      <c r="N170" s="2"/>
      <c r="O170" s="2">
        <v>442749</v>
      </c>
      <c r="P170" s="2"/>
      <c r="Q170" s="2">
        <f t="shared" si="5"/>
        <v>4408195</v>
      </c>
      <c r="R170" s="2"/>
    </row>
    <row r="171" spans="1:18" x14ac:dyDescent="0.2">
      <c r="A171" s="5">
        <f t="shared" si="4"/>
        <v>42036</v>
      </c>
      <c r="B171">
        <v>2015</v>
      </c>
      <c r="C171">
        <v>2</v>
      </c>
      <c r="D171" s="2">
        <v>3279590</v>
      </c>
      <c r="E171" s="2"/>
      <c r="F171" s="2">
        <v>23813</v>
      </c>
      <c r="G171" s="2">
        <v>45138</v>
      </c>
      <c r="H171" s="2"/>
      <c r="I171" s="2">
        <v>5415</v>
      </c>
      <c r="J171" s="2"/>
      <c r="K171" s="2">
        <v>31811</v>
      </c>
      <c r="L171" s="2">
        <v>3497</v>
      </c>
      <c r="M171" s="2"/>
      <c r="N171" s="2"/>
      <c r="O171" s="2">
        <v>397522</v>
      </c>
      <c r="P171" s="2"/>
      <c r="Q171" s="2">
        <f t="shared" si="5"/>
        <v>3786786</v>
      </c>
      <c r="R171" s="2"/>
    </row>
    <row r="172" spans="1:18" x14ac:dyDescent="0.2">
      <c r="A172" s="5">
        <f t="shared" si="4"/>
        <v>42064</v>
      </c>
      <c r="B172">
        <v>2015</v>
      </c>
      <c r="C172">
        <v>3</v>
      </c>
      <c r="D172" s="2">
        <v>3716749</v>
      </c>
      <c r="E172" s="2"/>
      <c r="F172" s="2">
        <v>40087</v>
      </c>
      <c r="G172" s="2">
        <v>53622</v>
      </c>
      <c r="H172" s="2"/>
      <c r="I172" s="2">
        <v>6683</v>
      </c>
      <c r="J172" s="2"/>
      <c r="K172" s="2">
        <v>33534</v>
      </c>
      <c r="L172" s="2">
        <v>3061</v>
      </c>
      <c r="M172" s="2"/>
      <c r="N172" s="2"/>
      <c r="O172" s="2">
        <v>357181</v>
      </c>
      <c r="P172" s="2"/>
      <c r="Q172" s="2">
        <f t="shared" si="5"/>
        <v>4210917</v>
      </c>
      <c r="R172" s="2"/>
    </row>
    <row r="173" spans="1:18" x14ac:dyDescent="0.2">
      <c r="A173" s="5">
        <f t="shared" si="4"/>
        <v>42095</v>
      </c>
      <c r="B173">
        <v>2015</v>
      </c>
      <c r="C173">
        <v>4</v>
      </c>
      <c r="D173" s="2">
        <v>3373815</v>
      </c>
      <c r="E173" s="2"/>
      <c r="F173" s="2">
        <v>106808</v>
      </c>
      <c r="G173" s="2">
        <v>51262</v>
      </c>
      <c r="H173" s="2"/>
      <c r="I173" s="2">
        <v>6207</v>
      </c>
      <c r="J173" s="2"/>
      <c r="K173" s="2">
        <v>32589</v>
      </c>
      <c r="L173" s="2">
        <v>1557</v>
      </c>
      <c r="M173" s="2"/>
      <c r="N173" s="2"/>
      <c r="O173" s="2">
        <v>263694</v>
      </c>
      <c r="P173" s="2"/>
      <c r="Q173" s="2">
        <f t="shared" si="5"/>
        <v>3835932</v>
      </c>
      <c r="R173" s="2"/>
    </row>
    <row r="174" spans="1:18" x14ac:dyDescent="0.2">
      <c r="A174" s="5">
        <f t="shared" si="4"/>
        <v>42125</v>
      </c>
      <c r="B174">
        <v>2015</v>
      </c>
      <c r="C174">
        <v>5</v>
      </c>
      <c r="D174" s="2">
        <v>3231200</v>
      </c>
      <c r="E174" s="2"/>
      <c r="F174" s="2">
        <v>110358</v>
      </c>
      <c r="G174" s="2">
        <v>45089</v>
      </c>
      <c r="H174" s="2"/>
      <c r="I174" s="2">
        <v>6593</v>
      </c>
      <c r="J174" s="2"/>
      <c r="K174" s="2">
        <v>25149</v>
      </c>
      <c r="L174" s="2">
        <v>3698</v>
      </c>
      <c r="M174" s="2"/>
      <c r="N174" s="2"/>
      <c r="O174" s="2">
        <v>240391</v>
      </c>
      <c r="P174" s="2"/>
      <c r="Q174" s="2">
        <f t="shared" si="5"/>
        <v>3662478</v>
      </c>
      <c r="R174" s="2"/>
    </row>
    <row r="175" spans="1:18" x14ac:dyDescent="0.2">
      <c r="A175" s="5">
        <f t="shared" si="4"/>
        <v>42156</v>
      </c>
      <c r="B175">
        <v>2015</v>
      </c>
      <c r="C175">
        <v>6</v>
      </c>
      <c r="D175" s="2">
        <v>3611756</v>
      </c>
      <c r="E175" s="2"/>
      <c r="F175" s="2">
        <v>114365</v>
      </c>
      <c r="G175" s="2">
        <v>64034</v>
      </c>
      <c r="H175" s="2"/>
      <c r="I175" s="2">
        <v>3659</v>
      </c>
      <c r="J175" s="2"/>
      <c r="K175" s="2">
        <v>34784</v>
      </c>
      <c r="L175" s="2">
        <v>2257</v>
      </c>
      <c r="M175" s="2"/>
      <c r="N175" s="2"/>
      <c r="O175" s="2">
        <v>158878</v>
      </c>
      <c r="P175" s="2"/>
      <c r="Q175" s="2">
        <f t="shared" si="5"/>
        <v>3989733</v>
      </c>
      <c r="R175" s="2"/>
    </row>
    <row r="176" spans="1:18" x14ac:dyDescent="0.2">
      <c r="A176" s="5">
        <f t="shared" si="4"/>
        <v>42186</v>
      </c>
      <c r="B176">
        <v>2015</v>
      </c>
      <c r="C176">
        <v>7</v>
      </c>
      <c r="D176" s="2">
        <v>3974383</v>
      </c>
      <c r="E176" s="2"/>
      <c r="F176" s="2">
        <v>134907</v>
      </c>
      <c r="G176" s="2">
        <v>73521</v>
      </c>
      <c r="H176" s="2"/>
      <c r="I176" s="2">
        <v>7205</v>
      </c>
      <c r="J176" s="2"/>
      <c r="K176" s="2">
        <v>35415</v>
      </c>
      <c r="L176" s="2">
        <v>5913</v>
      </c>
      <c r="M176" s="2"/>
      <c r="N176" s="2"/>
      <c r="O176" s="2">
        <v>205549</v>
      </c>
      <c r="P176" s="2"/>
      <c r="Q176" s="2">
        <f t="shared" si="5"/>
        <v>4436893</v>
      </c>
      <c r="R176" s="2"/>
    </row>
    <row r="177" spans="1:18" x14ac:dyDescent="0.2">
      <c r="A177" s="5">
        <f t="shared" si="4"/>
        <v>42217</v>
      </c>
      <c r="B177">
        <v>2015</v>
      </c>
      <c r="C177">
        <v>8</v>
      </c>
      <c r="D177" s="2">
        <v>4125390</v>
      </c>
      <c r="E177" s="2"/>
      <c r="F177" s="2">
        <v>124652</v>
      </c>
      <c r="G177" s="2">
        <v>70851</v>
      </c>
      <c r="H177" s="2"/>
      <c r="I177" s="2">
        <v>7485</v>
      </c>
      <c r="J177" s="2"/>
      <c r="K177" s="2">
        <v>31911</v>
      </c>
      <c r="L177" s="2">
        <v>3407</v>
      </c>
      <c r="M177" s="2"/>
      <c r="N177" s="2"/>
      <c r="O177" s="2">
        <v>202021</v>
      </c>
      <c r="P177" s="2"/>
      <c r="Q177" s="2">
        <f t="shared" si="5"/>
        <v>4565717</v>
      </c>
      <c r="R177" s="2"/>
    </row>
    <row r="178" spans="1:18" x14ac:dyDescent="0.2">
      <c r="A178" s="5">
        <f t="shared" si="4"/>
        <v>42248</v>
      </c>
      <c r="B178">
        <v>2015</v>
      </c>
      <c r="C178">
        <v>9</v>
      </c>
      <c r="D178" s="2">
        <v>3384832</v>
      </c>
      <c r="E178" s="2"/>
      <c r="F178" s="2">
        <v>83474</v>
      </c>
      <c r="G178" s="2">
        <v>65878</v>
      </c>
      <c r="H178" s="2"/>
      <c r="I178" s="2">
        <v>7043</v>
      </c>
      <c r="J178" s="2"/>
      <c r="K178" s="2">
        <v>34593</v>
      </c>
      <c r="L178" s="2">
        <v>3793</v>
      </c>
      <c r="M178" s="2"/>
      <c r="N178" s="2"/>
      <c r="O178" s="2">
        <v>258565</v>
      </c>
      <c r="P178" s="2"/>
      <c r="Q178" s="2">
        <f t="shared" si="5"/>
        <v>3838178</v>
      </c>
      <c r="R178" s="2"/>
    </row>
    <row r="179" spans="1:18" x14ac:dyDescent="0.2">
      <c r="A179" s="5">
        <f t="shared" si="4"/>
        <v>42278</v>
      </c>
      <c r="B179">
        <v>2015</v>
      </c>
      <c r="C179">
        <v>10</v>
      </c>
      <c r="D179" s="2">
        <v>3521859</v>
      </c>
      <c r="E179" s="2"/>
      <c r="F179" s="2">
        <v>25109</v>
      </c>
      <c r="G179" s="2">
        <v>68232</v>
      </c>
      <c r="H179" s="2"/>
      <c r="I179" s="2">
        <v>7016</v>
      </c>
      <c r="J179" s="2"/>
      <c r="K179" s="2">
        <v>36965</v>
      </c>
      <c r="L179" s="2">
        <v>4561</v>
      </c>
      <c r="M179" s="2"/>
      <c r="N179" s="2"/>
      <c r="O179" s="2">
        <v>284487</v>
      </c>
      <c r="P179" s="2"/>
      <c r="Q179" s="2">
        <f t="shared" si="5"/>
        <v>3948229</v>
      </c>
      <c r="R179" s="2"/>
    </row>
    <row r="180" spans="1:18" x14ac:dyDescent="0.2">
      <c r="A180" s="5">
        <f t="shared" si="4"/>
        <v>42309</v>
      </c>
      <c r="B180">
        <v>2015</v>
      </c>
      <c r="C180">
        <v>11</v>
      </c>
      <c r="D180" s="2">
        <v>3471052</v>
      </c>
      <c r="E180" s="2"/>
      <c r="F180" s="2">
        <v>37221</v>
      </c>
      <c r="G180" s="2">
        <v>68985</v>
      </c>
      <c r="H180" s="2"/>
      <c r="I180" s="2">
        <v>6815</v>
      </c>
      <c r="J180" s="2"/>
      <c r="K180" s="2">
        <v>36997</v>
      </c>
      <c r="L180" s="2">
        <v>5412</v>
      </c>
      <c r="M180" s="2"/>
      <c r="N180" s="2"/>
      <c r="O180" s="2">
        <v>444702</v>
      </c>
      <c r="P180" s="2"/>
      <c r="Q180" s="2">
        <f t="shared" si="5"/>
        <v>4071184</v>
      </c>
      <c r="R180" s="2"/>
    </row>
    <row r="181" spans="1:18" x14ac:dyDescent="0.2">
      <c r="A181" s="5">
        <f t="shared" si="4"/>
        <v>42339</v>
      </c>
      <c r="B181">
        <v>2015</v>
      </c>
      <c r="C181">
        <v>12</v>
      </c>
      <c r="D181" s="2">
        <v>3559900</v>
      </c>
      <c r="E181" s="2"/>
      <c r="F181" s="2">
        <v>39709</v>
      </c>
      <c r="G181" s="2">
        <v>63153</v>
      </c>
      <c r="H181" s="2"/>
      <c r="I181" s="2">
        <v>6486</v>
      </c>
      <c r="J181" s="2"/>
      <c r="K181" s="2">
        <v>37749</v>
      </c>
      <c r="L181" s="2">
        <v>4312</v>
      </c>
      <c r="M181" s="2"/>
      <c r="N181" s="2"/>
      <c r="O181" s="2">
        <v>500970</v>
      </c>
      <c r="P181" s="2"/>
      <c r="Q181" s="2">
        <f t="shared" si="5"/>
        <v>4212279</v>
      </c>
      <c r="R181" s="2"/>
    </row>
    <row r="182" spans="1:18" x14ac:dyDescent="0.2">
      <c r="A182" s="5">
        <f t="shared" si="4"/>
        <v>42370</v>
      </c>
      <c r="B182">
        <v>2016</v>
      </c>
      <c r="C182">
        <v>1</v>
      </c>
      <c r="D182" s="2">
        <v>3856277</v>
      </c>
      <c r="E182" s="2"/>
      <c r="F182" s="2">
        <v>41603</v>
      </c>
      <c r="G182" s="2">
        <v>63861</v>
      </c>
      <c r="H182" s="2"/>
      <c r="I182" s="2">
        <v>0</v>
      </c>
      <c r="J182" s="2"/>
      <c r="K182" s="2">
        <v>37655</v>
      </c>
      <c r="L182" s="2">
        <v>3091</v>
      </c>
      <c r="M182" s="2"/>
      <c r="N182" s="2"/>
      <c r="O182" s="2">
        <v>491677</v>
      </c>
      <c r="P182" s="2"/>
      <c r="Q182" s="2">
        <f t="shared" si="5"/>
        <v>4494164</v>
      </c>
      <c r="R182" s="2"/>
    </row>
    <row r="183" spans="1:18" x14ac:dyDescent="0.2">
      <c r="A183" s="5">
        <f t="shared" si="4"/>
        <v>42401</v>
      </c>
      <c r="B183">
        <v>2016</v>
      </c>
      <c r="C183">
        <v>2</v>
      </c>
      <c r="D183" s="2">
        <v>3282399</v>
      </c>
      <c r="E183" s="2"/>
      <c r="F183" s="2">
        <v>33172</v>
      </c>
      <c r="G183" s="2">
        <v>61951</v>
      </c>
      <c r="H183" s="2"/>
      <c r="I183" s="2">
        <v>0</v>
      </c>
      <c r="J183" s="2"/>
      <c r="K183" s="2">
        <v>35836</v>
      </c>
      <c r="L183" s="2">
        <v>3182</v>
      </c>
      <c r="M183" s="2"/>
      <c r="N183" s="2"/>
      <c r="O183" s="2">
        <v>551035</v>
      </c>
      <c r="P183" s="2"/>
      <c r="Q183" s="2">
        <f t="shared" si="5"/>
        <v>3967575</v>
      </c>
      <c r="R183" s="2"/>
    </row>
    <row r="184" spans="1:18" x14ac:dyDescent="0.2">
      <c r="A184" s="5">
        <f t="shared" si="4"/>
        <v>42430</v>
      </c>
      <c r="B184">
        <v>2016</v>
      </c>
      <c r="C184">
        <v>3</v>
      </c>
      <c r="D184" s="2">
        <v>2807060</v>
      </c>
      <c r="E184" s="2"/>
      <c r="F184" s="2">
        <v>40653</v>
      </c>
      <c r="G184" s="2">
        <v>64229</v>
      </c>
      <c r="H184" s="2"/>
      <c r="I184" s="2">
        <v>0</v>
      </c>
      <c r="J184" s="2"/>
      <c r="K184" s="2">
        <v>37338</v>
      </c>
      <c r="L184" s="2">
        <v>1737</v>
      </c>
      <c r="M184" s="2"/>
      <c r="N184" s="2"/>
      <c r="O184" s="2">
        <v>433303</v>
      </c>
      <c r="P184" s="2"/>
      <c r="Q184" s="2">
        <f t="shared" si="5"/>
        <v>3384320</v>
      </c>
      <c r="R184" s="2"/>
    </row>
    <row r="185" spans="1:18" x14ac:dyDescent="0.2">
      <c r="A185" s="5">
        <f t="shared" si="4"/>
        <v>42461</v>
      </c>
      <c r="B185">
        <v>2016</v>
      </c>
      <c r="C185">
        <v>4</v>
      </c>
      <c r="D185" s="2">
        <v>2255976</v>
      </c>
      <c r="E185" s="2"/>
      <c r="F185" s="2">
        <v>72044</v>
      </c>
      <c r="G185" s="2">
        <v>72367</v>
      </c>
      <c r="H185" s="2"/>
      <c r="I185" s="2">
        <v>0</v>
      </c>
      <c r="J185" s="2"/>
      <c r="K185" s="2">
        <v>37138</v>
      </c>
      <c r="L185" s="2">
        <v>5466</v>
      </c>
      <c r="M185" s="2"/>
      <c r="N185" s="2"/>
      <c r="O185" s="2">
        <v>303326</v>
      </c>
      <c r="P185" s="2"/>
      <c r="Q185" s="2">
        <f t="shared" si="5"/>
        <v>2746317</v>
      </c>
      <c r="R185" s="2"/>
    </row>
    <row r="186" spans="1:18" x14ac:dyDescent="0.2">
      <c r="A186" s="5">
        <f t="shared" si="4"/>
        <v>42491</v>
      </c>
      <c r="B186">
        <v>2016</v>
      </c>
      <c r="C186">
        <v>5</v>
      </c>
      <c r="D186" s="2">
        <v>2453953</v>
      </c>
      <c r="E186" s="2"/>
      <c r="F186" s="2">
        <v>167773</v>
      </c>
      <c r="G186" s="2">
        <v>71132</v>
      </c>
      <c r="H186" s="2"/>
      <c r="I186" s="2">
        <v>0</v>
      </c>
      <c r="J186" s="2"/>
      <c r="K186" s="2">
        <v>38106</v>
      </c>
      <c r="L186" s="2">
        <v>6648</v>
      </c>
      <c r="M186" s="2"/>
      <c r="N186" s="2"/>
      <c r="O186" s="2">
        <v>263648</v>
      </c>
      <c r="P186" s="2"/>
      <c r="Q186" s="2">
        <f t="shared" si="5"/>
        <v>3001260</v>
      </c>
      <c r="R186" s="2"/>
    </row>
    <row r="187" spans="1:18" x14ac:dyDescent="0.2">
      <c r="A187" s="5">
        <f t="shared" si="4"/>
        <v>42522</v>
      </c>
      <c r="B187">
        <v>2016</v>
      </c>
      <c r="C187">
        <v>6</v>
      </c>
      <c r="D187" s="2">
        <v>3289440</v>
      </c>
      <c r="E187" s="2"/>
      <c r="F187" s="2">
        <v>199862</v>
      </c>
      <c r="G187" s="2">
        <v>62335</v>
      </c>
      <c r="H187" s="2"/>
      <c r="I187" s="2">
        <v>0</v>
      </c>
      <c r="J187" s="2"/>
      <c r="K187" s="2">
        <v>26880</v>
      </c>
      <c r="L187" s="2">
        <v>5367</v>
      </c>
      <c r="M187" s="2"/>
      <c r="N187" s="2"/>
      <c r="O187" s="2">
        <v>210404</v>
      </c>
      <c r="P187" s="2"/>
      <c r="Q187" s="2">
        <f t="shared" si="5"/>
        <v>3794288</v>
      </c>
      <c r="R187" s="2"/>
    </row>
    <row r="188" spans="1:18" x14ac:dyDescent="0.2">
      <c r="A188" s="5">
        <f t="shared" si="4"/>
        <v>42552</v>
      </c>
      <c r="B188">
        <v>2016</v>
      </c>
      <c r="C188">
        <v>7</v>
      </c>
      <c r="D188" s="2">
        <v>4074553</v>
      </c>
      <c r="E188" s="2"/>
      <c r="F188" s="2">
        <v>163764</v>
      </c>
      <c r="G188" s="2">
        <v>53768</v>
      </c>
      <c r="H188" s="2"/>
      <c r="I188" s="2">
        <v>0</v>
      </c>
      <c r="J188" s="2"/>
      <c r="K188" s="2">
        <v>6146</v>
      </c>
      <c r="L188" s="2">
        <v>1890</v>
      </c>
      <c r="M188" s="2"/>
      <c r="N188" s="2"/>
      <c r="O188" s="2">
        <v>263297</v>
      </c>
      <c r="P188" s="2"/>
      <c r="Q188" s="2">
        <f t="shared" si="5"/>
        <v>4563418</v>
      </c>
      <c r="R188" s="2"/>
    </row>
    <row r="189" spans="1:18" x14ac:dyDescent="0.2">
      <c r="A189" s="5">
        <f t="shared" si="4"/>
        <v>42583</v>
      </c>
      <c r="B189">
        <v>2016</v>
      </c>
      <c r="C189">
        <v>8</v>
      </c>
      <c r="D189" s="2">
        <v>4128285</v>
      </c>
      <c r="E189" s="2"/>
      <c r="F189" s="2">
        <v>120730</v>
      </c>
      <c r="G189" s="2">
        <v>66073</v>
      </c>
      <c r="H189" s="2"/>
      <c r="I189" s="2">
        <v>0</v>
      </c>
      <c r="J189" s="2"/>
      <c r="K189" s="2">
        <v>7797</v>
      </c>
      <c r="L189" s="2">
        <v>3366</v>
      </c>
      <c r="M189" s="2"/>
      <c r="N189" s="2"/>
      <c r="O189" s="2">
        <v>217868</v>
      </c>
      <c r="P189" s="2"/>
      <c r="Q189" s="2">
        <f t="shared" si="5"/>
        <v>4544119</v>
      </c>
      <c r="R189" s="2"/>
    </row>
    <row r="190" spans="1:18" x14ac:dyDescent="0.2">
      <c r="A190" s="5">
        <f t="shared" si="4"/>
        <v>42614</v>
      </c>
      <c r="B190">
        <v>2016</v>
      </c>
      <c r="C190">
        <v>9</v>
      </c>
      <c r="D190" s="2">
        <v>3359863</v>
      </c>
      <c r="E190" s="2"/>
      <c r="F190" s="2">
        <v>60276</v>
      </c>
      <c r="G190" s="2">
        <v>53202</v>
      </c>
      <c r="H190" s="2"/>
      <c r="I190" s="2">
        <v>0</v>
      </c>
      <c r="J190" s="2"/>
      <c r="K190" s="2">
        <v>22828</v>
      </c>
      <c r="L190" s="2">
        <v>3563</v>
      </c>
      <c r="M190" s="2"/>
      <c r="N190" s="2"/>
      <c r="O190" s="2">
        <v>276799</v>
      </c>
      <c r="P190" s="2"/>
      <c r="Q190" s="2">
        <f t="shared" si="5"/>
        <v>3776531</v>
      </c>
      <c r="R190" s="2"/>
    </row>
    <row r="191" spans="1:18" x14ac:dyDescent="0.2">
      <c r="A191" s="5">
        <f t="shared" si="4"/>
        <v>42644</v>
      </c>
      <c r="B191">
        <v>2016</v>
      </c>
      <c r="C191">
        <v>10</v>
      </c>
      <c r="D191" s="2">
        <v>3172875</v>
      </c>
      <c r="E191" s="2"/>
      <c r="F191" s="2">
        <v>26959</v>
      </c>
      <c r="G191" s="2">
        <v>62869</v>
      </c>
      <c r="H191" s="2"/>
      <c r="I191" s="2">
        <v>0</v>
      </c>
      <c r="J191" s="2"/>
      <c r="K191" s="2">
        <v>35598</v>
      </c>
      <c r="L191" s="2">
        <v>3908</v>
      </c>
      <c r="M191" s="2"/>
      <c r="N191" s="2"/>
      <c r="O191" s="2">
        <v>425051</v>
      </c>
      <c r="P191" s="2"/>
      <c r="Q191" s="2">
        <f t="shared" si="5"/>
        <v>3727260</v>
      </c>
      <c r="R191" s="2"/>
    </row>
    <row r="192" spans="1:18" x14ac:dyDescent="0.2">
      <c r="A192" s="5">
        <f t="shared" si="4"/>
        <v>42675</v>
      </c>
      <c r="B192">
        <v>2016</v>
      </c>
      <c r="C192">
        <v>11</v>
      </c>
      <c r="D192" s="2">
        <v>3136243</v>
      </c>
      <c r="E192" s="2"/>
      <c r="F192" s="2">
        <v>33933</v>
      </c>
      <c r="G192" s="2">
        <v>61287</v>
      </c>
      <c r="H192" s="2"/>
      <c r="I192" s="2">
        <v>0</v>
      </c>
      <c r="J192" s="2"/>
      <c r="K192" s="2">
        <v>35469</v>
      </c>
      <c r="L192" s="2">
        <v>5518</v>
      </c>
      <c r="M192" s="2"/>
      <c r="N192" s="2"/>
      <c r="O192" s="2">
        <v>380362</v>
      </c>
      <c r="P192" s="2"/>
      <c r="Q192" s="2">
        <f t="shared" si="5"/>
        <v>3652812</v>
      </c>
      <c r="R192" s="2"/>
    </row>
    <row r="193" spans="1:18" x14ac:dyDescent="0.2">
      <c r="A193" s="5">
        <f t="shared" si="4"/>
        <v>42705</v>
      </c>
      <c r="B193">
        <v>2016</v>
      </c>
      <c r="C193">
        <v>12</v>
      </c>
      <c r="D193" s="2">
        <v>3952815</v>
      </c>
      <c r="E193" s="2"/>
      <c r="F193" s="2">
        <v>37041</v>
      </c>
      <c r="G193" s="2">
        <v>64951</v>
      </c>
      <c r="H193" s="2"/>
      <c r="I193" s="2">
        <v>0</v>
      </c>
      <c r="J193" s="2"/>
      <c r="K193" s="2">
        <v>37254</v>
      </c>
      <c r="L193" s="2">
        <v>1624</v>
      </c>
      <c r="M193" s="2"/>
      <c r="N193" s="2"/>
      <c r="O193" s="2">
        <v>546436</v>
      </c>
      <c r="P193" s="2"/>
      <c r="Q193" s="2">
        <f t="shared" si="5"/>
        <v>4640121</v>
      </c>
      <c r="R193" s="2"/>
    </row>
    <row r="194" spans="1:18" x14ac:dyDescent="0.2">
      <c r="A194" s="5">
        <f t="shared" si="4"/>
        <v>42736</v>
      </c>
      <c r="B194">
        <v>2017</v>
      </c>
      <c r="C194">
        <v>1</v>
      </c>
      <c r="D194" s="2">
        <v>3900033</v>
      </c>
      <c r="E194" s="2"/>
      <c r="F194" s="2">
        <v>92621</v>
      </c>
      <c r="G194" s="2">
        <v>71950</v>
      </c>
      <c r="H194" s="2"/>
      <c r="I194" s="2">
        <v>5928</v>
      </c>
      <c r="J194" s="2"/>
      <c r="K194" s="2">
        <v>35455</v>
      </c>
      <c r="L194" s="2">
        <v>4067</v>
      </c>
      <c r="M194" s="2"/>
      <c r="N194" s="2"/>
      <c r="O194" s="2">
        <v>348030</v>
      </c>
      <c r="P194" s="2"/>
      <c r="Q194" s="2">
        <f t="shared" si="5"/>
        <v>4458084</v>
      </c>
      <c r="R194" s="2"/>
    </row>
    <row r="195" spans="1:1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3164975</v>
      </c>
      <c r="E195" s="2"/>
      <c r="F195" s="2">
        <v>82494</v>
      </c>
      <c r="G195" s="2">
        <v>56011</v>
      </c>
      <c r="H195" s="2"/>
      <c r="I195" s="2">
        <v>5643</v>
      </c>
      <c r="J195" s="2"/>
      <c r="K195" s="2">
        <v>32953</v>
      </c>
      <c r="L195" s="2">
        <v>4100</v>
      </c>
      <c r="M195" s="2"/>
      <c r="N195" s="2"/>
      <c r="O195" s="2">
        <v>414115</v>
      </c>
      <c r="P195" s="2"/>
      <c r="Q195" s="2">
        <f t="shared" ref="Q195:Q229" si="7">SUM(D195:P195)</f>
        <v>3760291</v>
      </c>
      <c r="R195" s="2"/>
    </row>
    <row r="196" spans="1:18" x14ac:dyDescent="0.2">
      <c r="A196" s="5">
        <f t="shared" si="6"/>
        <v>42795</v>
      </c>
      <c r="B196">
        <v>2017</v>
      </c>
      <c r="C196">
        <v>3</v>
      </c>
      <c r="D196" s="2">
        <v>2997187</v>
      </c>
      <c r="E196" s="2"/>
      <c r="F196" s="2">
        <v>111357</v>
      </c>
      <c r="G196" s="2">
        <v>58278</v>
      </c>
      <c r="H196" s="2"/>
      <c r="I196" s="2">
        <v>5540</v>
      </c>
      <c r="J196" s="2"/>
      <c r="K196" s="2">
        <v>33314</v>
      </c>
      <c r="L196" s="2">
        <v>2437</v>
      </c>
      <c r="M196" s="2"/>
      <c r="N196" s="2"/>
      <c r="O196" s="2">
        <v>466086</v>
      </c>
      <c r="P196" s="2"/>
      <c r="Q196" s="2">
        <f t="shared" si="7"/>
        <v>3674199</v>
      </c>
      <c r="R196" s="2"/>
    </row>
    <row r="197" spans="1:18" x14ac:dyDescent="0.2">
      <c r="A197" s="5">
        <f t="shared" si="6"/>
        <v>42826</v>
      </c>
      <c r="B197">
        <v>2017</v>
      </c>
      <c r="C197">
        <v>4</v>
      </c>
      <c r="D197" s="2">
        <v>2308670</v>
      </c>
      <c r="E197" s="2"/>
      <c r="F197" s="2">
        <v>106354</v>
      </c>
      <c r="G197" s="2">
        <v>60556</v>
      </c>
      <c r="H197" s="2"/>
      <c r="I197" s="2">
        <v>4783</v>
      </c>
      <c r="J197" s="2"/>
      <c r="K197" s="2">
        <v>33329</v>
      </c>
      <c r="L197" s="2">
        <v>4594</v>
      </c>
      <c r="M197" s="2"/>
      <c r="N197" s="2"/>
      <c r="O197" s="2">
        <v>443751</v>
      </c>
      <c r="P197" s="2"/>
      <c r="Q197" s="2">
        <f t="shared" si="7"/>
        <v>2962037</v>
      </c>
      <c r="R197" s="2"/>
    </row>
    <row r="198" spans="1:18" x14ac:dyDescent="0.2">
      <c r="A198" s="5">
        <f t="shared" si="6"/>
        <v>42856</v>
      </c>
      <c r="B198">
        <v>2017</v>
      </c>
      <c r="C198">
        <v>5</v>
      </c>
      <c r="D198" s="2">
        <v>2661142</v>
      </c>
      <c r="E198" s="2"/>
      <c r="F198" s="2">
        <v>114455</v>
      </c>
      <c r="G198" s="2">
        <v>63076</v>
      </c>
      <c r="H198" s="2"/>
      <c r="I198" s="2">
        <v>0</v>
      </c>
      <c r="J198" s="2"/>
      <c r="K198" s="2">
        <v>26049</v>
      </c>
      <c r="L198" s="2">
        <v>8051</v>
      </c>
      <c r="M198" s="2"/>
      <c r="N198" s="2"/>
      <c r="O198" s="2">
        <v>382567</v>
      </c>
      <c r="P198" s="2"/>
      <c r="Q198" s="2">
        <f t="shared" si="7"/>
        <v>3255340</v>
      </c>
      <c r="R198" s="2"/>
    </row>
    <row r="199" spans="1:18" x14ac:dyDescent="0.2">
      <c r="A199" s="5">
        <f t="shared" si="6"/>
        <v>42887</v>
      </c>
      <c r="B199">
        <v>2017</v>
      </c>
      <c r="C199">
        <v>6</v>
      </c>
      <c r="D199" s="2">
        <v>3257218</v>
      </c>
      <c r="E199" s="2"/>
      <c r="F199" s="2">
        <v>116194</v>
      </c>
      <c r="G199" s="2">
        <v>49855</v>
      </c>
      <c r="H199" s="2"/>
      <c r="I199" s="2">
        <v>0</v>
      </c>
      <c r="J199" s="2"/>
      <c r="K199" s="2">
        <v>23231</v>
      </c>
      <c r="L199" s="2">
        <v>4036</v>
      </c>
      <c r="M199" s="2"/>
      <c r="N199" s="2"/>
      <c r="O199" s="2">
        <v>341477</v>
      </c>
      <c r="P199" s="2"/>
      <c r="Q199" s="2">
        <f t="shared" si="7"/>
        <v>3792011</v>
      </c>
      <c r="R199" s="2"/>
    </row>
    <row r="200" spans="1:18" x14ac:dyDescent="0.2">
      <c r="A200" s="5">
        <f t="shared" si="6"/>
        <v>42917</v>
      </c>
      <c r="B200">
        <v>2017</v>
      </c>
      <c r="C200">
        <v>7</v>
      </c>
      <c r="D200" s="2">
        <v>4094942</v>
      </c>
      <c r="E200" s="2"/>
      <c r="F200" s="2">
        <v>85216</v>
      </c>
      <c r="G200" s="2">
        <v>78306</v>
      </c>
      <c r="H200" s="2"/>
      <c r="I200" s="2">
        <v>0</v>
      </c>
      <c r="J200" s="2"/>
      <c r="K200" s="2">
        <v>22813</v>
      </c>
      <c r="L200" s="2">
        <v>1786</v>
      </c>
      <c r="M200" s="2"/>
      <c r="N200" s="2"/>
      <c r="O200" s="2">
        <v>232671</v>
      </c>
      <c r="P200" s="2"/>
      <c r="Q200" s="2">
        <f t="shared" si="7"/>
        <v>4515734</v>
      </c>
      <c r="R200" s="2"/>
    </row>
    <row r="201" spans="1:18" x14ac:dyDescent="0.2">
      <c r="A201" s="5">
        <f t="shared" si="6"/>
        <v>42948</v>
      </c>
      <c r="B201">
        <v>2017</v>
      </c>
      <c r="C201">
        <v>8</v>
      </c>
      <c r="D201" s="2">
        <v>4159473</v>
      </c>
      <c r="E201" s="2"/>
      <c r="F201" s="2">
        <v>63497</v>
      </c>
      <c r="G201" s="2">
        <v>70981</v>
      </c>
      <c r="H201" s="2"/>
      <c r="I201" s="2">
        <v>0</v>
      </c>
      <c r="J201" s="2"/>
      <c r="K201" s="2">
        <v>21333</v>
      </c>
      <c r="L201" s="2">
        <v>2345</v>
      </c>
      <c r="M201" s="2"/>
      <c r="N201" s="2"/>
      <c r="O201" s="2">
        <v>191476</v>
      </c>
      <c r="P201" s="2"/>
      <c r="Q201" s="2">
        <f t="shared" si="7"/>
        <v>4509105</v>
      </c>
      <c r="R201" s="2"/>
    </row>
    <row r="202" spans="1:18" x14ac:dyDescent="0.2">
      <c r="A202" s="5">
        <f t="shared" si="6"/>
        <v>42979</v>
      </c>
      <c r="B202">
        <v>2017</v>
      </c>
      <c r="C202">
        <v>9</v>
      </c>
      <c r="D202" s="2">
        <v>3561863</v>
      </c>
      <c r="E202" s="2"/>
      <c r="F202" s="2">
        <v>61078</v>
      </c>
      <c r="G202" s="2">
        <v>62579</v>
      </c>
      <c r="H202" s="2"/>
      <c r="I202" s="2">
        <v>5021</v>
      </c>
      <c r="J202" s="2"/>
      <c r="K202" s="2">
        <v>27701</v>
      </c>
      <c r="L202" s="2">
        <v>2470</v>
      </c>
      <c r="M202" s="2"/>
      <c r="N202" s="2"/>
      <c r="O202" s="2">
        <v>270697</v>
      </c>
      <c r="P202" s="2"/>
      <c r="Q202" s="2">
        <f t="shared" si="7"/>
        <v>3991409</v>
      </c>
      <c r="R202" s="2"/>
    </row>
    <row r="203" spans="1:18" x14ac:dyDescent="0.2">
      <c r="A203" s="5">
        <f t="shared" si="6"/>
        <v>43009</v>
      </c>
      <c r="B203">
        <v>2017</v>
      </c>
      <c r="C203">
        <v>10</v>
      </c>
      <c r="D203" s="2">
        <v>3281229</v>
      </c>
      <c r="E203" s="2"/>
      <c r="F203" s="2">
        <v>55426</v>
      </c>
      <c r="G203" s="2">
        <v>65928</v>
      </c>
      <c r="H203" s="2"/>
      <c r="I203" s="2">
        <v>6379</v>
      </c>
      <c r="J203" s="2"/>
      <c r="K203" s="2">
        <v>36450</v>
      </c>
      <c r="L203" s="2">
        <v>2028</v>
      </c>
      <c r="M203" s="2"/>
      <c r="N203" s="2"/>
      <c r="O203" s="2">
        <v>448116</v>
      </c>
      <c r="P203" s="2"/>
      <c r="Q203" s="2">
        <f t="shared" si="7"/>
        <v>3895556</v>
      </c>
      <c r="R203" s="2"/>
    </row>
    <row r="204" spans="1:18" x14ac:dyDescent="0.2">
      <c r="A204" s="5">
        <f t="shared" si="6"/>
        <v>43040</v>
      </c>
      <c r="B204">
        <v>2017</v>
      </c>
      <c r="C204">
        <v>11</v>
      </c>
      <c r="D204" s="2">
        <v>3173045</v>
      </c>
      <c r="E204" s="2"/>
      <c r="F204" s="2">
        <v>64672</v>
      </c>
      <c r="G204" s="2">
        <v>71461</v>
      </c>
      <c r="H204" s="2"/>
      <c r="I204" s="2">
        <v>6263</v>
      </c>
      <c r="J204" s="2"/>
      <c r="K204" s="2">
        <v>34772</v>
      </c>
      <c r="L204" s="2">
        <v>1613</v>
      </c>
      <c r="M204" s="2"/>
      <c r="N204" s="2"/>
      <c r="O204" s="2">
        <v>436103</v>
      </c>
      <c r="P204" s="2"/>
      <c r="Q204" s="2">
        <f t="shared" si="7"/>
        <v>3787929</v>
      </c>
      <c r="R204" s="2"/>
    </row>
    <row r="205" spans="1:18" x14ac:dyDescent="0.2">
      <c r="A205" s="5">
        <f t="shared" si="6"/>
        <v>43070</v>
      </c>
      <c r="B205">
        <v>2017</v>
      </c>
      <c r="C205">
        <v>12</v>
      </c>
      <c r="D205" s="2">
        <v>3587740</v>
      </c>
      <c r="E205" s="2"/>
      <c r="F205" s="2">
        <v>82303</v>
      </c>
      <c r="G205" s="2">
        <v>81482</v>
      </c>
      <c r="H205" s="2"/>
      <c r="I205" s="2">
        <v>6374</v>
      </c>
      <c r="J205" s="2"/>
      <c r="K205" s="2">
        <v>37525</v>
      </c>
      <c r="L205" s="2">
        <v>5994</v>
      </c>
      <c r="M205" s="2"/>
      <c r="N205" s="2"/>
      <c r="O205" s="2">
        <v>422496</v>
      </c>
      <c r="P205" s="2"/>
      <c r="Q205" s="2">
        <f t="shared" si="7"/>
        <v>4223914</v>
      </c>
      <c r="R205" s="2"/>
    </row>
    <row r="206" spans="1:18" x14ac:dyDescent="0.2">
      <c r="A206" s="5">
        <f t="shared" si="6"/>
        <v>43101</v>
      </c>
      <c r="B206">
        <v>2018</v>
      </c>
      <c r="C206">
        <v>1</v>
      </c>
      <c r="D206" s="2">
        <v>3680216</v>
      </c>
      <c r="E206" s="2"/>
      <c r="F206" s="2">
        <v>110949</v>
      </c>
      <c r="G206" s="2">
        <v>68002</v>
      </c>
      <c r="H206" s="2"/>
      <c r="I206" s="2">
        <v>7238</v>
      </c>
      <c r="J206" s="2"/>
      <c r="K206" s="2">
        <v>36921</v>
      </c>
      <c r="L206" s="2">
        <v>2511</v>
      </c>
      <c r="M206" s="2"/>
      <c r="N206" s="2"/>
      <c r="O206" s="2">
        <v>458948</v>
      </c>
      <c r="P206" s="2"/>
      <c r="Q206" s="2">
        <f t="shared" si="7"/>
        <v>4364785</v>
      </c>
      <c r="R206" s="2"/>
    </row>
    <row r="207" spans="1:18" x14ac:dyDescent="0.2">
      <c r="A207" s="5">
        <f t="shared" si="6"/>
        <v>43132</v>
      </c>
      <c r="B207">
        <v>2018</v>
      </c>
      <c r="C207">
        <v>2</v>
      </c>
      <c r="D207" s="2">
        <v>3051956</v>
      </c>
      <c r="E207" s="2"/>
      <c r="F207" s="2">
        <v>111105</v>
      </c>
      <c r="G207" s="2">
        <v>74511</v>
      </c>
      <c r="H207" s="2"/>
      <c r="I207" s="2">
        <v>6815</v>
      </c>
      <c r="J207" s="2"/>
      <c r="K207" s="2">
        <v>33403</v>
      </c>
      <c r="L207" s="2">
        <v>2496</v>
      </c>
      <c r="M207" s="2"/>
      <c r="N207" s="2"/>
      <c r="O207" s="2">
        <v>406926</v>
      </c>
      <c r="P207" s="2"/>
      <c r="Q207" s="2">
        <f t="shared" si="7"/>
        <v>3687212</v>
      </c>
      <c r="R207" s="2"/>
    </row>
    <row r="208" spans="1:18" x14ac:dyDescent="0.2">
      <c r="A208" s="5">
        <f t="shared" si="6"/>
        <v>43160</v>
      </c>
      <c r="B208">
        <v>2018</v>
      </c>
      <c r="C208">
        <v>3</v>
      </c>
      <c r="D208" s="2">
        <v>3206321</v>
      </c>
      <c r="E208" s="2"/>
      <c r="F208" s="2">
        <v>105702</v>
      </c>
      <c r="G208" s="2">
        <v>66261</v>
      </c>
      <c r="H208" s="2"/>
      <c r="I208" s="2">
        <v>7131</v>
      </c>
      <c r="J208" s="2"/>
      <c r="K208" s="2">
        <v>35316</v>
      </c>
      <c r="L208" s="2">
        <v>3792</v>
      </c>
      <c r="M208" s="2"/>
      <c r="N208" s="2"/>
      <c r="O208" s="2">
        <v>420852</v>
      </c>
      <c r="P208" s="2"/>
      <c r="Q208" s="2">
        <f t="shared" si="7"/>
        <v>3845375</v>
      </c>
      <c r="R208" s="2"/>
    </row>
    <row r="209" spans="1:18" x14ac:dyDescent="0.2">
      <c r="A209" s="5">
        <f t="shared" si="6"/>
        <v>43191</v>
      </c>
      <c r="B209">
        <v>2018</v>
      </c>
      <c r="C209">
        <v>4</v>
      </c>
      <c r="D209" s="2">
        <v>2510906</v>
      </c>
      <c r="E209" s="2"/>
      <c r="F209" s="2">
        <v>106058</v>
      </c>
      <c r="G209" s="2">
        <v>79099</v>
      </c>
      <c r="H209" s="2"/>
      <c r="I209" s="2">
        <v>8064</v>
      </c>
      <c r="J209" s="2"/>
      <c r="K209" s="2">
        <v>35148</v>
      </c>
      <c r="L209" s="2">
        <v>2632</v>
      </c>
      <c r="M209" s="2"/>
      <c r="N209" s="2"/>
      <c r="O209" s="2">
        <v>396217</v>
      </c>
      <c r="P209" s="2"/>
      <c r="Q209" s="2">
        <f t="shared" si="7"/>
        <v>3138124</v>
      </c>
      <c r="R209" s="2"/>
    </row>
    <row r="210" spans="1:18" x14ac:dyDescent="0.2">
      <c r="A210" s="5">
        <f t="shared" si="6"/>
        <v>43221</v>
      </c>
      <c r="B210">
        <v>2018</v>
      </c>
      <c r="C210">
        <v>5</v>
      </c>
      <c r="D210" s="2">
        <v>2413352</v>
      </c>
      <c r="E210" s="2"/>
      <c r="F210" s="2">
        <v>127007</v>
      </c>
      <c r="G210" s="2">
        <v>66999</v>
      </c>
      <c r="H210" s="2"/>
      <c r="I210" s="2">
        <v>6603</v>
      </c>
      <c r="J210" s="2"/>
      <c r="K210" s="2">
        <v>23581</v>
      </c>
      <c r="L210" s="2">
        <v>2110</v>
      </c>
      <c r="M210" s="2"/>
      <c r="N210" s="2"/>
      <c r="O210" s="2">
        <v>318793</v>
      </c>
      <c r="P210" s="2"/>
      <c r="Q210" s="2">
        <f t="shared" si="7"/>
        <v>2958445</v>
      </c>
      <c r="R210" s="2"/>
    </row>
    <row r="211" spans="1:18" x14ac:dyDescent="0.2">
      <c r="A211" s="5">
        <f t="shared" si="6"/>
        <v>43252</v>
      </c>
      <c r="B211">
        <v>2018</v>
      </c>
      <c r="C211">
        <v>6</v>
      </c>
      <c r="D211" s="2">
        <v>2989144</v>
      </c>
      <c r="E211" s="2"/>
      <c r="F211" s="2">
        <v>114692</v>
      </c>
      <c r="G211" s="2">
        <v>68700</v>
      </c>
      <c r="H211" s="2"/>
      <c r="I211" s="2">
        <v>7525</v>
      </c>
      <c r="J211" s="2"/>
      <c r="K211" s="2">
        <v>23588</v>
      </c>
      <c r="L211" s="2">
        <v>7200</v>
      </c>
      <c r="M211" s="2"/>
      <c r="N211" s="2"/>
      <c r="O211" s="2">
        <v>320861</v>
      </c>
      <c r="P211" s="2"/>
      <c r="Q211" s="2">
        <f t="shared" si="7"/>
        <v>3531710</v>
      </c>
      <c r="R211" s="2"/>
    </row>
    <row r="212" spans="1:18" x14ac:dyDescent="0.2">
      <c r="A212" s="5">
        <f t="shared" si="6"/>
        <v>43282</v>
      </c>
      <c r="B212">
        <v>2018</v>
      </c>
      <c r="C212">
        <v>7</v>
      </c>
      <c r="D212" s="2">
        <v>3828634</v>
      </c>
      <c r="E212" s="2"/>
      <c r="F212" s="2">
        <v>89762</v>
      </c>
      <c r="G212" s="2">
        <v>92568</v>
      </c>
      <c r="H212" s="2"/>
      <c r="I212" s="2">
        <v>7330</v>
      </c>
      <c r="J212" s="2"/>
      <c r="K212" s="2">
        <v>17308</v>
      </c>
      <c r="L212" s="2">
        <v>2640</v>
      </c>
      <c r="M212" s="2"/>
      <c r="N212" s="2"/>
      <c r="O212" s="2">
        <v>243415</v>
      </c>
      <c r="P212" s="2"/>
      <c r="Q212" s="2">
        <f t="shared" si="7"/>
        <v>4281657</v>
      </c>
      <c r="R212" s="2"/>
    </row>
    <row r="213" spans="1:18" x14ac:dyDescent="0.2">
      <c r="A213" s="5">
        <f t="shared" si="6"/>
        <v>43313</v>
      </c>
      <c r="B213">
        <v>2018</v>
      </c>
      <c r="C213">
        <v>8</v>
      </c>
      <c r="D213" s="2">
        <v>3951173</v>
      </c>
      <c r="E213" s="2"/>
      <c r="F213" s="2">
        <v>72557</v>
      </c>
      <c r="G213" s="2">
        <v>90892</v>
      </c>
      <c r="H213" s="2"/>
      <c r="I213" s="2">
        <v>8238</v>
      </c>
      <c r="J213" s="2"/>
      <c r="K213" s="2">
        <v>30490</v>
      </c>
      <c r="L213" s="2">
        <v>1780</v>
      </c>
      <c r="M213" s="2"/>
      <c r="N213" s="2"/>
      <c r="O213" s="2">
        <v>261774</v>
      </c>
      <c r="P213" s="2"/>
      <c r="Q213" s="2">
        <f t="shared" si="7"/>
        <v>4416904</v>
      </c>
      <c r="R213" s="2"/>
    </row>
    <row r="214" spans="1:18" x14ac:dyDescent="0.2">
      <c r="A214" s="5">
        <f t="shared" si="6"/>
        <v>43344</v>
      </c>
      <c r="B214">
        <v>2018</v>
      </c>
      <c r="C214">
        <v>9</v>
      </c>
      <c r="D214" s="2">
        <v>3310684</v>
      </c>
      <c r="E214" s="2"/>
      <c r="F214" s="2">
        <v>59645</v>
      </c>
      <c r="G214" s="2">
        <v>82414</v>
      </c>
      <c r="H214" s="2"/>
      <c r="I214" s="2">
        <v>6433</v>
      </c>
      <c r="J214" s="2"/>
      <c r="K214" s="2">
        <v>30481</v>
      </c>
      <c r="L214" s="2">
        <v>3195</v>
      </c>
      <c r="M214" s="2"/>
      <c r="N214" s="2"/>
      <c r="O214" s="2">
        <v>288140</v>
      </c>
      <c r="P214" s="2"/>
      <c r="Q214" s="2">
        <f t="shared" si="7"/>
        <v>3780992</v>
      </c>
      <c r="R214" s="2"/>
    </row>
    <row r="215" spans="1:18" x14ac:dyDescent="0.2">
      <c r="A215" s="5">
        <f t="shared" si="6"/>
        <v>43374</v>
      </c>
      <c r="B215">
        <v>2018</v>
      </c>
      <c r="C215">
        <v>10</v>
      </c>
      <c r="D215" s="2">
        <v>3341145</v>
      </c>
      <c r="E215" s="2"/>
      <c r="F215" s="2">
        <v>60998</v>
      </c>
      <c r="G215" s="2">
        <v>88797</v>
      </c>
      <c r="H215" s="2"/>
      <c r="I215" s="2">
        <v>6282</v>
      </c>
      <c r="J215" s="2"/>
      <c r="K215" s="2">
        <v>34339</v>
      </c>
      <c r="L215" s="2">
        <v>6196</v>
      </c>
      <c r="M215" s="2"/>
      <c r="N215" s="2"/>
      <c r="O215" s="2">
        <v>340936</v>
      </c>
      <c r="P215" s="2"/>
      <c r="Q215" s="2">
        <f t="shared" si="7"/>
        <v>3878693</v>
      </c>
      <c r="R215" s="2"/>
    </row>
    <row r="216" spans="1:18" x14ac:dyDescent="0.2">
      <c r="A216" s="5">
        <f t="shared" si="6"/>
        <v>43405</v>
      </c>
      <c r="B216">
        <v>2018</v>
      </c>
      <c r="C216">
        <v>11</v>
      </c>
      <c r="D216" s="2">
        <v>3452715</v>
      </c>
      <c r="E216" s="2"/>
      <c r="F216" s="2">
        <v>75010</v>
      </c>
      <c r="G216" s="2">
        <v>87880</v>
      </c>
      <c r="H216" s="2"/>
      <c r="I216" s="2">
        <v>7033</v>
      </c>
      <c r="J216" s="2"/>
      <c r="K216" s="2">
        <v>35339</v>
      </c>
      <c r="L216" s="2">
        <v>4024</v>
      </c>
      <c r="M216" s="2"/>
      <c r="N216" s="2"/>
      <c r="O216" s="2">
        <v>355467</v>
      </c>
      <c r="P216" s="2"/>
      <c r="Q216" s="2">
        <f t="shared" si="7"/>
        <v>4017468</v>
      </c>
      <c r="R216" s="2"/>
    </row>
    <row r="217" spans="1:18" x14ac:dyDescent="0.2">
      <c r="A217" s="5">
        <f t="shared" si="6"/>
        <v>43435</v>
      </c>
      <c r="B217">
        <v>2018</v>
      </c>
      <c r="C217">
        <v>12</v>
      </c>
      <c r="D217" s="2">
        <v>3848007</v>
      </c>
      <c r="E217" s="2"/>
      <c r="F217" s="2">
        <v>75211</v>
      </c>
      <c r="G217" s="2">
        <v>79856</v>
      </c>
      <c r="H217" s="2"/>
      <c r="I217" s="2">
        <v>6977</v>
      </c>
      <c r="J217" s="2"/>
      <c r="K217" s="2">
        <v>31440</v>
      </c>
      <c r="L217" s="2">
        <v>1795</v>
      </c>
      <c r="M217" s="2"/>
      <c r="N217">
        <v>824</v>
      </c>
      <c r="O217" s="2">
        <v>374680</v>
      </c>
      <c r="P217" s="2"/>
      <c r="Q217" s="2">
        <f t="shared" si="7"/>
        <v>4418790</v>
      </c>
      <c r="R217" s="2"/>
    </row>
    <row r="218" spans="1:18" x14ac:dyDescent="0.2">
      <c r="A218" s="5">
        <f t="shared" si="6"/>
        <v>43466</v>
      </c>
      <c r="B218">
        <v>2019</v>
      </c>
      <c r="C218">
        <v>1</v>
      </c>
      <c r="D218" s="2">
        <v>3585034</v>
      </c>
      <c r="E218" s="2"/>
      <c r="F218" s="2">
        <v>70539</v>
      </c>
      <c r="G218" s="2">
        <v>78891</v>
      </c>
      <c r="H218" s="2"/>
      <c r="I218" s="2">
        <v>7238</v>
      </c>
      <c r="J218" s="2"/>
      <c r="K218" s="2">
        <v>33789</v>
      </c>
      <c r="L218" s="2">
        <v>2647</v>
      </c>
      <c r="M218" s="2"/>
      <c r="N218">
        <v>6850</v>
      </c>
      <c r="O218" s="2">
        <v>367580</v>
      </c>
      <c r="P218" s="2"/>
      <c r="Q218" s="2">
        <f t="shared" si="7"/>
        <v>4152568</v>
      </c>
      <c r="R218" s="2"/>
    </row>
    <row r="219" spans="1:18" x14ac:dyDescent="0.2">
      <c r="A219" s="5">
        <f t="shared" si="6"/>
        <v>43497</v>
      </c>
      <c r="B219">
        <v>2019</v>
      </c>
      <c r="C219">
        <v>2</v>
      </c>
      <c r="D219" s="2">
        <v>3379736</v>
      </c>
      <c r="E219" s="2"/>
      <c r="F219" s="2">
        <v>66024</v>
      </c>
      <c r="G219" s="2">
        <v>85213</v>
      </c>
      <c r="H219" s="2"/>
      <c r="I219" s="2">
        <v>5821</v>
      </c>
      <c r="J219" s="2"/>
      <c r="K219" s="2">
        <v>20513</v>
      </c>
      <c r="L219" s="2">
        <v>2583</v>
      </c>
      <c r="M219" s="2"/>
      <c r="N219">
        <v>9267</v>
      </c>
      <c r="O219" s="2">
        <v>309965</v>
      </c>
      <c r="P219" s="2"/>
      <c r="Q219" s="2">
        <f t="shared" si="7"/>
        <v>3879122</v>
      </c>
      <c r="R219" s="2"/>
    </row>
    <row r="220" spans="1:18" x14ac:dyDescent="0.2">
      <c r="A220" s="5">
        <f t="shared" si="6"/>
        <v>43525</v>
      </c>
      <c r="B220">
        <v>2019</v>
      </c>
      <c r="C220">
        <v>3</v>
      </c>
      <c r="D220" s="2">
        <v>3009479</v>
      </c>
      <c r="E220" s="2"/>
      <c r="F220" s="2">
        <v>70087</v>
      </c>
      <c r="G220" s="2">
        <v>78014</v>
      </c>
      <c r="H220" s="2"/>
      <c r="I220" s="2">
        <v>7027</v>
      </c>
      <c r="J220" s="2"/>
      <c r="K220" s="2">
        <v>22769</v>
      </c>
      <c r="L220" s="2">
        <v>3398</v>
      </c>
      <c r="M220" s="2"/>
      <c r="N220">
        <v>15581</v>
      </c>
      <c r="O220" s="2">
        <v>376567</v>
      </c>
      <c r="P220" s="2"/>
      <c r="Q220" s="2">
        <f t="shared" si="7"/>
        <v>3582922</v>
      </c>
      <c r="R220" s="2"/>
    </row>
    <row r="221" spans="1:18" x14ac:dyDescent="0.2">
      <c r="A221" s="5">
        <f t="shared" si="6"/>
        <v>43556</v>
      </c>
      <c r="B221">
        <v>2019</v>
      </c>
      <c r="C221">
        <v>4</v>
      </c>
      <c r="D221" s="2">
        <v>2310794</v>
      </c>
      <c r="E221" s="2"/>
      <c r="F221" s="2">
        <v>76191</v>
      </c>
      <c r="G221" s="2">
        <v>64006</v>
      </c>
      <c r="H221" s="2"/>
      <c r="I221" s="2">
        <v>6830</v>
      </c>
      <c r="J221" s="2"/>
      <c r="K221" s="2">
        <v>22707</v>
      </c>
      <c r="L221" s="2">
        <v>1043</v>
      </c>
      <c r="M221" s="2"/>
      <c r="N221">
        <v>16262</v>
      </c>
      <c r="O221" s="2">
        <v>429015</v>
      </c>
      <c r="P221" s="2"/>
      <c r="Q221" s="2">
        <f t="shared" si="7"/>
        <v>2926848</v>
      </c>
      <c r="R221" s="2"/>
    </row>
    <row r="222" spans="1:18" x14ac:dyDescent="0.2">
      <c r="A222" s="5">
        <f t="shared" si="6"/>
        <v>43586</v>
      </c>
      <c r="B222">
        <v>2019</v>
      </c>
      <c r="C222">
        <v>5</v>
      </c>
      <c r="D222" s="2">
        <v>1853802</v>
      </c>
      <c r="E222" s="2"/>
      <c r="F222" s="2">
        <v>99204</v>
      </c>
      <c r="G222" s="2">
        <v>74098</v>
      </c>
      <c r="H222" s="2"/>
      <c r="I222" s="2">
        <v>2216</v>
      </c>
      <c r="J222" s="2"/>
      <c r="K222" s="2">
        <v>23966</v>
      </c>
      <c r="L222" s="2">
        <v>3223</v>
      </c>
      <c r="M222" s="2"/>
      <c r="N222">
        <v>18920</v>
      </c>
      <c r="O222" s="2">
        <v>331801</v>
      </c>
      <c r="P222" s="2"/>
      <c r="Q222" s="2">
        <f t="shared" si="7"/>
        <v>2407230</v>
      </c>
      <c r="R222" s="2"/>
    </row>
    <row r="223" spans="1:18" x14ac:dyDescent="0.2">
      <c r="A223" s="5">
        <f t="shared" si="6"/>
        <v>43617</v>
      </c>
      <c r="B223">
        <v>2019</v>
      </c>
      <c r="C223">
        <v>6</v>
      </c>
      <c r="D223" s="2">
        <v>2495253</v>
      </c>
      <c r="E223" s="2"/>
      <c r="F223" s="2">
        <v>82969</v>
      </c>
      <c r="G223" s="2">
        <v>77014</v>
      </c>
      <c r="H223" s="2"/>
      <c r="I223" s="2">
        <v>5999</v>
      </c>
      <c r="J223" s="2"/>
      <c r="K223" s="2">
        <v>19301</v>
      </c>
      <c r="L223" s="2">
        <v>5119</v>
      </c>
      <c r="M223" s="2"/>
      <c r="N223">
        <v>23288</v>
      </c>
      <c r="O223" s="2">
        <v>332299</v>
      </c>
      <c r="P223" s="2"/>
      <c r="Q223" s="2">
        <f t="shared" si="7"/>
        <v>3041242</v>
      </c>
      <c r="R223" s="2"/>
    </row>
    <row r="224" spans="1:18" x14ac:dyDescent="0.2">
      <c r="A224" s="5">
        <f t="shared" si="6"/>
        <v>43647</v>
      </c>
      <c r="B224">
        <v>2019</v>
      </c>
      <c r="C224">
        <v>7</v>
      </c>
      <c r="D224" s="2">
        <v>3169513</v>
      </c>
      <c r="E224" s="2"/>
      <c r="F224" s="2">
        <v>66902</v>
      </c>
      <c r="G224" s="2">
        <v>95302</v>
      </c>
      <c r="H224" s="2"/>
      <c r="I224" s="2">
        <v>5083</v>
      </c>
      <c r="J224" s="2"/>
      <c r="K224" s="2">
        <v>1113</v>
      </c>
      <c r="L224" s="2">
        <v>5332</v>
      </c>
      <c r="M224" s="2"/>
      <c r="N224">
        <v>23366</v>
      </c>
      <c r="O224" s="2">
        <v>268142</v>
      </c>
      <c r="P224" s="2"/>
      <c r="Q224" s="2">
        <f t="shared" si="7"/>
        <v>3634753</v>
      </c>
      <c r="R224" s="2"/>
    </row>
    <row r="225" spans="1:18" x14ac:dyDescent="0.2">
      <c r="A225" s="5">
        <f t="shared" si="6"/>
        <v>43678</v>
      </c>
      <c r="B225">
        <v>2019</v>
      </c>
      <c r="C225">
        <v>8</v>
      </c>
      <c r="D225" s="2">
        <v>3299230</v>
      </c>
      <c r="E225" s="2"/>
      <c r="F225" s="2">
        <v>66317</v>
      </c>
      <c r="G225" s="2">
        <v>98342</v>
      </c>
      <c r="H225" s="2"/>
      <c r="I225" s="2">
        <v>7120</v>
      </c>
      <c r="J225" s="2"/>
      <c r="K225" s="2">
        <v>10649</v>
      </c>
      <c r="L225" s="2">
        <v>4063</v>
      </c>
      <c r="M225" s="2"/>
      <c r="N225">
        <v>22244</v>
      </c>
      <c r="O225" s="2">
        <v>230745</v>
      </c>
      <c r="P225" s="2"/>
      <c r="Q225" s="2">
        <f t="shared" si="7"/>
        <v>3738710</v>
      </c>
      <c r="R225" s="2"/>
    </row>
    <row r="226" spans="1:18" x14ac:dyDescent="0.2">
      <c r="A226" s="5">
        <f t="shared" si="6"/>
        <v>43709</v>
      </c>
      <c r="B226">
        <v>2019</v>
      </c>
      <c r="C226">
        <v>9</v>
      </c>
      <c r="D226" s="2">
        <v>3079275</v>
      </c>
      <c r="E226" s="2"/>
      <c r="F226" s="2">
        <v>49127</v>
      </c>
      <c r="G226" s="2">
        <v>85843</v>
      </c>
      <c r="H226" s="2"/>
      <c r="I226" s="2">
        <v>7551</v>
      </c>
      <c r="J226" s="2"/>
      <c r="K226" s="2">
        <v>28900</v>
      </c>
      <c r="L226" s="2">
        <v>3498</v>
      </c>
      <c r="M226" s="2"/>
      <c r="N226">
        <v>16920</v>
      </c>
      <c r="O226" s="2">
        <v>306959</v>
      </c>
      <c r="P226" s="2"/>
      <c r="Q226" s="2">
        <f t="shared" si="7"/>
        <v>3578073</v>
      </c>
      <c r="R226" s="2"/>
    </row>
    <row r="227" spans="1:18" x14ac:dyDescent="0.2">
      <c r="A227" s="5">
        <f t="shared" si="6"/>
        <v>43739</v>
      </c>
      <c r="B227">
        <v>2019</v>
      </c>
      <c r="C227">
        <v>10</v>
      </c>
      <c r="D227" s="2">
        <v>2702758</v>
      </c>
      <c r="E227" s="2"/>
      <c r="F227" s="2">
        <v>51335</v>
      </c>
      <c r="G227" s="2">
        <v>93263</v>
      </c>
      <c r="H227" s="2"/>
      <c r="I227" s="2">
        <v>6454</v>
      </c>
      <c r="J227" s="2"/>
      <c r="K227" s="2">
        <v>35493</v>
      </c>
      <c r="L227" s="2">
        <v>3884</v>
      </c>
      <c r="M227" s="2"/>
      <c r="N227">
        <v>13716</v>
      </c>
      <c r="O227" s="2">
        <v>380648</v>
      </c>
      <c r="P227" s="2"/>
      <c r="Q227" s="2">
        <f t="shared" si="7"/>
        <v>3287551</v>
      </c>
      <c r="R227" s="2"/>
    </row>
    <row r="228" spans="1:18" x14ac:dyDescent="0.2">
      <c r="A228" s="5">
        <f t="shared" si="6"/>
        <v>43770</v>
      </c>
      <c r="B228">
        <v>2019</v>
      </c>
      <c r="C228">
        <v>11</v>
      </c>
      <c r="D228" s="2">
        <v>2732566</v>
      </c>
      <c r="E228" s="2"/>
      <c r="F228" s="2">
        <v>62464</v>
      </c>
      <c r="G228" s="2">
        <v>97979</v>
      </c>
      <c r="H228" s="2"/>
      <c r="I228" s="2">
        <v>7602</v>
      </c>
      <c r="J228" s="2"/>
      <c r="K228" s="2">
        <v>32917</v>
      </c>
      <c r="L228" s="2">
        <v>3758</v>
      </c>
      <c r="M228" s="2"/>
      <c r="N228">
        <v>8357</v>
      </c>
      <c r="O228" s="2">
        <v>341483</v>
      </c>
      <c r="P228" s="2"/>
      <c r="Q228" s="2">
        <f t="shared" si="7"/>
        <v>3287126</v>
      </c>
      <c r="R228" s="2"/>
    </row>
    <row r="229" spans="1:18" x14ac:dyDescent="0.2">
      <c r="A229" s="5">
        <f t="shared" si="6"/>
        <v>43800</v>
      </c>
      <c r="B229">
        <v>2019</v>
      </c>
      <c r="C229">
        <v>12</v>
      </c>
      <c r="D229" s="2">
        <v>3228677</v>
      </c>
      <c r="E229" s="2"/>
      <c r="F229" s="2">
        <v>58941</v>
      </c>
      <c r="G229" s="2">
        <v>113794</v>
      </c>
      <c r="H229" s="2"/>
      <c r="I229" s="2">
        <v>7981</v>
      </c>
      <c r="J229" s="2"/>
      <c r="K229" s="2">
        <v>32895</v>
      </c>
      <c r="L229" s="2">
        <v>5097</v>
      </c>
      <c r="M229" s="2"/>
      <c r="N229">
        <v>5367</v>
      </c>
      <c r="O229" s="2">
        <v>366518</v>
      </c>
      <c r="P229" s="2"/>
      <c r="Q229" s="2">
        <f t="shared" si="7"/>
        <v>3819270</v>
      </c>
      <c r="R229" s="2"/>
    </row>
    <row r="230" spans="1:18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  <c r="R230" s="2"/>
    </row>
    <row r="231" spans="1:18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  <c r="R231" s="2"/>
    </row>
    <row r="232" spans="1:18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  <c r="R232" s="2"/>
    </row>
    <row r="233" spans="1:18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  <c r="R233" s="2"/>
    </row>
    <row r="234" spans="1:18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  <c r="R234" s="2"/>
    </row>
    <row r="235" spans="1:18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  <c r="R235" s="2"/>
    </row>
    <row r="236" spans="1:18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  <c r="R236" s="2"/>
    </row>
    <row r="237" spans="1:18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  <c r="R237" s="2"/>
    </row>
    <row r="238" spans="1:18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  <c r="R238" s="2"/>
    </row>
    <row r="239" spans="1:18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  <c r="R239" s="2"/>
    </row>
    <row r="240" spans="1:18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  <c r="R240" s="2"/>
    </row>
    <row r="241" spans="1:18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  <c r="R241" s="2"/>
    </row>
    <row r="242" spans="1:18" x14ac:dyDescent="0.2">
      <c r="D242" s="2"/>
      <c r="G242" s="2"/>
      <c r="H242" s="2"/>
      <c r="I242" s="2"/>
      <c r="J242" s="2"/>
      <c r="K242" s="2"/>
      <c r="L242" s="2"/>
      <c r="M242" s="2"/>
      <c r="O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O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O244" s="2"/>
      <c r="P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4884.6244292237443</v>
      </c>
      <c r="E247" s="2">
        <f t="shared" ref="E247:Q262" si="8">SUMIF($B$2:$B$241,$B247,E$2:E$241)/$C247</f>
        <v>0</v>
      </c>
      <c r="F247" s="2">
        <f t="shared" si="8"/>
        <v>100.35513698630137</v>
      </c>
      <c r="G247" s="2">
        <f t="shared" si="8"/>
        <v>67.561872146118716</v>
      </c>
      <c r="H247" s="2">
        <f t="shared" si="8"/>
        <v>0</v>
      </c>
      <c r="I247" s="2">
        <f t="shared" si="8"/>
        <v>12.31837899543379</v>
      </c>
      <c r="J247" s="2">
        <f t="shared" si="8"/>
        <v>0</v>
      </c>
      <c r="K247" s="2">
        <f t="shared" si="8"/>
        <v>0.85742009132420094</v>
      </c>
      <c r="L247" s="2">
        <f t="shared" si="8"/>
        <v>4.1205479452054794</v>
      </c>
      <c r="M247" s="2">
        <f t="shared" si="8"/>
        <v>0</v>
      </c>
      <c r="N247" s="2">
        <f t="shared" si="8"/>
        <v>0</v>
      </c>
      <c r="O247" s="2">
        <f t="shared" si="8"/>
        <v>41.684817351598177</v>
      </c>
      <c r="P247" s="2">
        <f t="shared" si="8"/>
        <v>0</v>
      </c>
      <c r="Q247" s="2">
        <f>SUMIF($B$2:$B$241,$B247,Q$2:Q$241)/$C247</f>
        <v>5111.5226027397257</v>
      </c>
      <c r="R247" s="2"/>
    </row>
    <row r="248" spans="1:18" x14ac:dyDescent="0.2">
      <c r="B248">
        <v>2002</v>
      </c>
      <c r="C248">
        <v>8760</v>
      </c>
      <c r="D248" s="2">
        <f t="shared" ref="D248:Q263" si="9">SUMIF($B$2:$B$241,$B248,D$2:D$241)/$C248</f>
        <v>4785.7489726027397</v>
      </c>
      <c r="E248" s="2">
        <f t="shared" si="8"/>
        <v>0</v>
      </c>
      <c r="F248" s="2">
        <f t="shared" si="8"/>
        <v>66.62248858447488</v>
      </c>
      <c r="G248" s="2">
        <f t="shared" si="8"/>
        <v>81.401940639269412</v>
      </c>
      <c r="H248" s="2">
        <f t="shared" si="8"/>
        <v>0</v>
      </c>
      <c r="I248" s="2">
        <f t="shared" si="8"/>
        <v>8.7383561643835623</v>
      </c>
      <c r="J248" s="2">
        <f t="shared" si="8"/>
        <v>0</v>
      </c>
      <c r="K248" s="2">
        <f t="shared" si="8"/>
        <v>0</v>
      </c>
      <c r="L248" s="2">
        <f t="shared" si="8"/>
        <v>4.5781963470319633</v>
      </c>
      <c r="M248" s="2">
        <f t="shared" si="8"/>
        <v>0</v>
      </c>
      <c r="N248" s="2">
        <f t="shared" si="8"/>
        <v>0</v>
      </c>
      <c r="O248" s="2">
        <f t="shared" si="8"/>
        <v>51.065182648401823</v>
      </c>
      <c r="P248" s="2">
        <f t="shared" si="8"/>
        <v>0</v>
      </c>
      <c r="Q248" s="2">
        <f t="shared" si="8"/>
        <v>4998.1551369863009</v>
      </c>
      <c r="R248" s="2"/>
    </row>
    <row r="249" spans="1:18" x14ac:dyDescent="0.2">
      <c r="B249">
        <v>2003</v>
      </c>
      <c r="C249">
        <v>8760</v>
      </c>
      <c r="D249" s="2">
        <f t="shared" si="9"/>
        <v>4833.499200913242</v>
      </c>
      <c r="E249" s="2">
        <f t="shared" si="8"/>
        <v>0</v>
      </c>
      <c r="F249" s="2">
        <f t="shared" si="8"/>
        <v>67.757420091324207</v>
      </c>
      <c r="G249" s="2">
        <f t="shared" si="8"/>
        <v>31.985730593607308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0</v>
      </c>
      <c r="L249" s="2">
        <f t="shared" si="8"/>
        <v>5.1279680365296807</v>
      </c>
      <c r="M249" s="2">
        <f t="shared" si="8"/>
        <v>0</v>
      </c>
      <c r="N249" s="2">
        <f t="shared" si="8"/>
        <v>0</v>
      </c>
      <c r="O249" s="2">
        <f t="shared" si="8"/>
        <v>41.835502283105022</v>
      </c>
      <c r="P249" s="2">
        <f t="shared" si="8"/>
        <v>0</v>
      </c>
      <c r="Q249" s="2">
        <f t="shared" si="8"/>
        <v>4980.205821917808</v>
      </c>
      <c r="R249" s="2"/>
    </row>
    <row r="250" spans="1:18" x14ac:dyDescent="0.2">
      <c r="B250">
        <v>2004</v>
      </c>
      <c r="C250">
        <v>8784</v>
      </c>
      <c r="D250" s="2">
        <f t="shared" si="9"/>
        <v>4934.6244307832421</v>
      </c>
      <c r="E250" s="2">
        <f t="shared" si="8"/>
        <v>0</v>
      </c>
      <c r="F250" s="2">
        <f t="shared" si="8"/>
        <v>67.525956284153011</v>
      </c>
      <c r="G250" s="2">
        <f t="shared" si="8"/>
        <v>9.8926457194899822</v>
      </c>
      <c r="H250" s="2">
        <f t="shared" si="8"/>
        <v>0</v>
      </c>
      <c r="I250" s="2">
        <f t="shared" si="8"/>
        <v>12.147540983606557</v>
      </c>
      <c r="J250" s="2">
        <f t="shared" si="8"/>
        <v>0</v>
      </c>
      <c r="K250" s="2">
        <f t="shared" si="8"/>
        <v>1.4508196721311475</v>
      </c>
      <c r="L250" s="2">
        <f t="shared" si="8"/>
        <v>5.2207422586520948</v>
      </c>
      <c r="M250" s="2">
        <f t="shared" si="8"/>
        <v>0</v>
      </c>
      <c r="N250" s="2">
        <f t="shared" si="8"/>
        <v>0</v>
      </c>
      <c r="O250" s="2">
        <f t="shared" si="8"/>
        <v>70.186133879781423</v>
      </c>
      <c r="P250" s="2">
        <f t="shared" si="8"/>
        <v>0</v>
      </c>
      <c r="Q250" s="2">
        <f t="shared" si="8"/>
        <v>5101.048269581056</v>
      </c>
      <c r="R250" s="2"/>
    </row>
    <row r="251" spans="1:18" x14ac:dyDescent="0.2">
      <c r="B251">
        <v>2005</v>
      </c>
      <c r="C251">
        <v>8760</v>
      </c>
      <c r="D251" s="2">
        <f t="shared" si="9"/>
        <v>4948.1363013698628</v>
      </c>
      <c r="E251" s="2">
        <f t="shared" si="8"/>
        <v>0</v>
      </c>
      <c r="F251" s="2">
        <f t="shared" si="8"/>
        <v>92.280251141552512</v>
      </c>
      <c r="G251" s="2">
        <f t="shared" si="8"/>
        <v>37.098287671232875</v>
      </c>
      <c r="H251" s="2">
        <f t="shared" si="8"/>
        <v>0</v>
      </c>
      <c r="I251" s="2">
        <f t="shared" si="8"/>
        <v>7.4336757990867577</v>
      </c>
      <c r="J251" s="2">
        <f t="shared" si="8"/>
        <v>0</v>
      </c>
      <c r="K251" s="2">
        <f t="shared" si="8"/>
        <v>30.089726027397262</v>
      </c>
      <c r="L251" s="2">
        <f t="shared" si="8"/>
        <v>4.8291095890410958</v>
      </c>
      <c r="M251" s="2">
        <f t="shared" si="8"/>
        <v>0</v>
      </c>
      <c r="N251" s="2">
        <f t="shared" si="8"/>
        <v>0</v>
      </c>
      <c r="O251" s="2">
        <f t="shared" si="8"/>
        <v>81.879680365296807</v>
      </c>
      <c r="P251" s="2">
        <f t="shared" si="8"/>
        <v>0</v>
      </c>
      <c r="Q251" s="2">
        <f t="shared" si="8"/>
        <v>5201.7470319634704</v>
      </c>
      <c r="R251" s="2"/>
    </row>
    <row r="252" spans="1:18" x14ac:dyDescent="0.2">
      <c r="B252">
        <v>2006</v>
      </c>
      <c r="C252">
        <v>8760</v>
      </c>
      <c r="D252" s="2">
        <f t="shared" si="9"/>
        <v>4896.3271689497715</v>
      </c>
      <c r="E252" s="2">
        <f t="shared" si="8"/>
        <v>0</v>
      </c>
      <c r="F252" s="2">
        <f t="shared" si="8"/>
        <v>96.268835616438352</v>
      </c>
      <c r="G252" s="2">
        <f t="shared" si="8"/>
        <v>57.222602739726028</v>
      </c>
      <c r="H252" s="2">
        <f t="shared" si="8"/>
        <v>0</v>
      </c>
      <c r="I252" s="2">
        <f t="shared" si="8"/>
        <v>5.5974885844748856</v>
      </c>
      <c r="J252" s="2">
        <f t="shared" si="8"/>
        <v>0</v>
      </c>
      <c r="K252" s="2">
        <f t="shared" si="8"/>
        <v>35.37956621004566</v>
      </c>
      <c r="L252" s="2">
        <f t="shared" si="8"/>
        <v>5.2439497716894978</v>
      </c>
      <c r="M252" s="2">
        <f t="shared" si="8"/>
        <v>0</v>
      </c>
      <c r="N252" s="2">
        <f t="shared" si="8"/>
        <v>0</v>
      </c>
      <c r="O252" s="2">
        <f t="shared" si="8"/>
        <v>86.650913242009139</v>
      </c>
      <c r="P252" s="2">
        <f t="shared" si="8"/>
        <v>0</v>
      </c>
      <c r="Q252" s="2">
        <f t="shared" si="8"/>
        <v>5182.6905251141552</v>
      </c>
      <c r="R252" s="2"/>
    </row>
    <row r="253" spans="1:18" x14ac:dyDescent="0.2">
      <c r="B253">
        <v>2007</v>
      </c>
      <c r="C253">
        <v>8760</v>
      </c>
      <c r="D253" s="2">
        <f t="shared" si="9"/>
        <v>4923.1520547945202</v>
      </c>
      <c r="E253" s="2">
        <f t="shared" si="8"/>
        <v>0</v>
      </c>
      <c r="F253" s="2">
        <f t="shared" si="8"/>
        <v>83.267579908675799</v>
      </c>
      <c r="G253" s="2">
        <f t="shared" si="8"/>
        <v>67.811301369863017</v>
      </c>
      <c r="H253" s="2">
        <f t="shared" si="8"/>
        <v>0</v>
      </c>
      <c r="I253" s="2">
        <f t="shared" si="8"/>
        <v>7.8805936073059364</v>
      </c>
      <c r="J253" s="2">
        <f t="shared" si="8"/>
        <v>0</v>
      </c>
      <c r="K253" s="2">
        <f t="shared" si="8"/>
        <v>35.626712328767127</v>
      </c>
      <c r="L253" s="2">
        <f t="shared" si="8"/>
        <v>5.3906392694063925</v>
      </c>
      <c r="M253" s="2">
        <f t="shared" si="8"/>
        <v>0</v>
      </c>
      <c r="N253" s="2">
        <f t="shared" si="8"/>
        <v>0</v>
      </c>
      <c r="O253" s="2">
        <f t="shared" si="8"/>
        <v>86.173630136986304</v>
      </c>
      <c r="P253" s="2">
        <f t="shared" si="8"/>
        <v>0</v>
      </c>
      <c r="Q253" s="2">
        <f t="shared" si="8"/>
        <v>5209.3025114155253</v>
      </c>
      <c r="R253" s="2"/>
    </row>
    <row r="254" spans="1:18" x14ac:dyDescent="0.2">
      <c r="B254">
        <v>2008</v>
      </c>
      <c r="C254">
        <v>8784</v>
      </c>
      <c r="D254" s="2">
        <f t="shared" si="9"/>
        <v>4987.2385018214936</v>
      </c>
      <c r="E254" s="2">
        <f t="shared" si="8"/>
        <v>0</v>
      </c>
      <c r="F254" s="2">
        <f t="shared" si="8"/>
        <v>95.09050546448087</v>
      </c>
      <c r="G254" s="2">
        <f t="shared" si="8"/>
        <v>56.315801457194901</v>
      </c>
      <c r="H254" s="2">
        <f t="shared" si="8"/>
        <v>0</v>
      </c>
      <c r="I254" s="2">
        <f t="shared" si="8"/>
        <v>7.6704234972677598</v>
      </c>
      <c r="J254" s="2">
        <f t="shared" si="8"/>
        <v>0</v>
      </c>
      <c r="K254" s="2">
        <f t="shared" si="8"/>
        <v>32.860200364298727</v>
      </c>
      <c r="L254" s="2">
        <f t="shared" si="8"/>
        <v>5.0120673952641166</v>
      </c>
      <c r="M254" s="2">
        <f t="shared" si="8"/>
        <v>0</v>
      </c>
      <c r="N254" s="2">
        <f t="shared" si="8"/>
        <v>0</v>
      </c>
      <c r="O254" s="2">
        <f t="shared" si="8"/>
        <v>109.5790072859745</v>
      </c>
      <c r="P254" s="2">
        <f t="shared" si="8"/>
        <v>0</v>
      </c>
      <c r="Q254" s="2">
        <f t="shared" si="8"/>
        <v>5293.7665072859745</v>
      </c>
      <c r="R254" s="2"/>
    </row>
    <row r="255" spans="1:18" x14ac:dyDescent="0.2">
      <c r="B255">
        <v>2009</v>
      </c>
      <c r="C255">
        <v>8760</v>
      </c>
      <c r="D255" s="2">
        <f t="shared" si="9"/>
        <v>4789.2997716894979</v>
      </c>
      <c r="E255" s="2">
        <f t="shared" si="8"/>
        <v>0</v>
      </c>
      <c r="F255" s="2">
        <f t="shared" si="8"/>
        <v>110.33915525114155</v>
      </c>
      <c r="G255" s="2">
        <f t="shared" si="8"/>
        <v>55.709246575342469</v>
      </c>
      <c r="H255" s="2">
        <f t="shared" si="8"/>
        <v>0</v>
      </c>
      <c r="I255" s="2">
        <f t="shared" si="8"/>
        <v>6.8051369863013695</v>
      </c>
      <c r="J255" s="2">
        <f t="shared" si="8"/>
        <v>0</v>
      </c>
      <c r="K255" s="2">
        <f t="shared" si="8"/>
        <v>32.461529680365295</v>
      </c>
      <c r="L255" s="2">
        <f t="shared" si="8"/>
        <v>5.7285388127853878</v>
      </c>
      <c r="M255" s="2">
        <f t="shared" si="8"/>
        <v>0</v>
      </c>
      <c r="N255" s="2">
        <f t="shared" si="8"/>
        <v>0</v>
      </c>
      <c r="O255" s="2">
        <f t="shared" si="8"/>
        <v>254.13287671232877</v>
      </c>
      <c r="P255" s="2">
        <f t="shared" si="8"/>
        <v>0</v>
      </c>
      <c r="Q255" s="2">
        <f t="shared" si="8"/>
        <v>5254.4762557077629</v>
      </c>
      <c r="R255" s="2"/>
    </row>
    <row r="256" spans="1:18" x14ac:dyDescent="0.2">
      <c r="B256">
        <v>2010</v>
      </c>
      <c r="C256">
        <v>8760</v>
      </c>
      <c r="D256" s="2">
        <f t="shared" si="9"/>
        <v>4907.137214611872</v>
      </c>
      <c r="E256" s="2">
        <f t="shared" si="8"/>
        <v>0</v>
      </c>
      <c r="F256" s="2">
        <f t="shared" si="8"/>
        <v>116.88207762557077</v>
      </c>
      <c r="G256" s="2">
        <f t="shared" si="8"/>
        <v>52.395205479452052</v>
      </c>
      <c r="H256" s="2">
        <f t="shared" si="8"/>
        <v>0</v>
      </c>
      <c r="I256" s="2">
        <f t="shared" si="8"/>
        <v>7.7461187214611869</v>
      </c>
      <c r="J256" s="2">
        <f t="shared" si="8"/>
        <v>0</v>
      </c>
      <c r="K256" s="2">
        <f t="shared" si="8"/>
        <v>31.856621004566211</v>
      </c>
      <c r="L256" s="2">
        <f t="shared" si="8"/>
        <v>6.4093607305936073</v>
      </c>
      <c r="M256" s="2">
        <f t="shared" si="8"/>
        <v>0</v>
      </c>
      <c r="N256" s="2">
        <f t="shared" si="8"/>
        <v>0</v>
      </c>
      <c r="O256" s="2">
        <f t="shared" si="8"/>
        <v>370.63847031963468</v>
      </c>
      <c r="P256" s="2">
        <f t="shared" si="8"/>
        <v>0</v>
      </c>
      <c r="Q256" s="2">
        <f t="shared" si="8"/>
        <v>5493.0650684931506</v>
      </c>
      <c r="R256" s="2"/>
    </row>
    <row r="257" spans="2:32" x14ac:dyDescent="0.2">
      <c r="B257">
        <v>2011</v>
      </c>
      <c r="C257">
        <v>8760</v>
      </c>
      <c r="D257" s="2">
        <f t="shared" si="9"/>
        <v>4675.9644634703191</v>
      </c>
      <c r="E257" s="2">
        <f t="shared" si="8"/>
        <v>0</v>
      </c>
      <c r="F257" s="2">
        <f t="shared" si="8"/>
        <v>139.69520662100456</v>
      </c>
      <c r="G257" s="2">
        <f t="shared" si="8"/>
        <v>52.389285388127853</v>
      </c>
      <c r="H257" s="2">
        <f t="shared" si="8"/>
        <v>0</v>
      </c>
      <c r="I257" s="2">
        <f t="shared" si="8"/>
        <v>7.0897968036529679</v>
      </c>
      <c r="J257" s="2">
        <f t="shared" si="8"/>
        <v>0</v>
      </c>
      <c r="K257" s="2">
        <f t="shared" si="8"/>
        <v>30.24394292237443</v>
      </c>
      <c r="L257" s="2">
        <f t="shared" si="8"/>
        <v>6.3299611872146127</v>
      </c>
      <c r="M257" s="2">
        <f t="shared" si="8"/>
        <v>0</v>
      </c>
      <c r="N257" s="2">
        <f t="shared" si="8"/>
        <v>0</v>
      </c>
      <c r="O257" s="2">
        <f t="shared" si="8"/>
        <v>526.46894977168949</v>
      </c>
      <c r="P257" s="2">
        <f t="shared" si="8"/>
        <v>0</v>
      </c>
      <c r="Q257" s="2">
        <f t="shared" si="8"/>
        <v>5438.1816061643831</v>
      </c>
      <c r="R257" s="2"/>
    </row>
    <row r="258" spans="2:32" x14ac:dyDescent="0.2">
      <c r="B258">
        <v>2012</v>
      </c>
      <c r="C258">
        <v>8784</v>
      </c>
      <c r="D258" s="2">
        <f t="shared" si="9"/>
        <v>4942.1409483151174</v>
      </c>
      <c r="E258" s="2">
        <f t="shared" si="8"/>
        <v>0</v>
      </c>
      <c r="F258" s="2">
        <f t="shared" si="8"/>
        <v>101.71561816939891</v>
      </c>
      <c r="G258" s="2">
        <f t="shared" si="8"/>
        <v>58.391942167577412</v>
      </c>
      <c r="H258" s="2">
        <f t="shared" si="8"/>
        <v>0</v>
      </c>
      <c r="I258" s="2">
        <f t="shared" si="8"/>
        <v>7.6270229963570113</v>
      </c>
      <c r="J258" s="2">
        <f t="shared" si="8"/>
        <v>0</v>
      </c>
      <c r="K258" s="2">
        <f t="shared" si="8"/>
        <v>32.160626138433507</v>
      </c>
      <c r="L258" s="2">
        <f t="shared" si="8"/>
        <v>5.9031933060109285</v>
      </c>
      <c r="M258" s="2">
        <f t="shared" si="8"/>
        <v>0</v>
      </c>
      <c r="N258" s="2">
        <f t="shared" si="8"/>
        <v>0</v>
      </c>
      <c r="O258" s="2">
        <f t="shared" si="8"/>
        <v>497.39378642987253</v>
      </c>
      <c r="P258" s="2">
        <f t="shared" si="8"/>
        <v>0</v>
      </c>
      <c r="Q258" s="2">
        <f t="shared" si="8"/>
        <v>5645.333137522769</v>
      </c>
      <c r="R258" s="2"/>
    </row>
    <row r="259" spans="2:32" x14ac:dyDescent="0.2">
      <c r="B259">
        <v>2013</v>
      </c>
      <c r="C259">
        <v>8760</v>
      </c>
      <c r="D259" s="2">
        <f t="shared" si="9"/>
        <v>5300.9907123287667</v>
      </c>
      <c r="E259" s="2">
        <f t="shared" si="8"/>
        <v>0</v>
      </c>
      <c r="F259" s="2">
        <f t="shared" si="8"/>
        <v>81.150476027397275</v>
      </c>
      <c r="G259" s="2">
        <f t="shared" si="8"/>
        <v>58.497565068493152</v>
      </c>
      <c r="H259" s="2">
        <f t="shared" si="8"/>
        <v>0</v>
      </c>
      <c r="I259" s="2">
        <f t="shared" si="8"/>
        <v>7.9086997716894967</v>
      </c>
      <c r="J259" s="2">
        <f t="shared" si="8"/>
        <v>0</v>
      </c>
      <c r="K259" s="2">
        <f t="shared" si="8"/>
        <v>32.100430365296809</v>
      </c>
      <c r="L259" s="2">
        <f t="shared" si="8"/>
        <v>4.4869874429223735</v>
      </c>
      <c r="M259" s="2">
        <f t="shared" si="8"/>
        <v>0</v>
      </c>
      <c r="N259" s="2">
        <f t="shared" si="8"/>
        <v>0</v>
      </c>
      <c r="O259" s="2">
        <f t="shared" si="8"/>
        <v>506.08264954337898</v>
      </c>
      <c r="P259" s="2">
        <f t="shared" si="8"/>
        <v>0</v>
      </c>
      <c r="Q259" s="2">
        <f t="shared" si="8"/>
        <v>5991.2175205479452</v>
      </c>
      <c r="R259" s="2"/>
    </row>
    <row r="260" spans="2:32" x14ac:dyDescent="0.2">
      <c r="B260">
        <v>2014</v>
      </c>
      <c r="C260">
        <v>8760</v>
      </c>
      <c r="D260" s="2">
        <f t="shared" si="9"/>
        <v>4949.0326940639261</v>
      </c>
      <c r="E260" s="2">
        <f t="shared" si="8"/>
        <v>0</v>
      </c>
      <c r="F260" s="2">
        <f t="shared" si="8"/>
        <v>95.630557077625582</v>
      </c>
      <c r="G260" s="2">
        <f t="shared" si="8"/>
        <v>56.402506849315074</v>
      </c>
      <c r="H260" s="2">
        <f t="shared" si="8"/>
        <v>0</v>
      </c>
      <c r="I260" s="2">
        <f t="shared" si="8"/>
        <v>0</v>
      </c>
      <c r="J260" s="2">
        <f t="shared" si="8"/>
        <v>0</v>
      </c>
      <c r="K260" s="2">
        <f t="shared" si="8"/>
        <v>35.944864155251146</v>
      </c>
      <c r="L260" s="2">
        <f t="shared" si="8"/>
        <v>4.3162351598173512</v>
      </c>
      <c r="M260" s="2">
        <f t="shared" si="8"/>
        <v>0</v>
      </c>
      <c r="N260" s="2">
        <f t="shared" si="8"/>
        <v>0</v>
      </c>
      <c r="O260" s="2">
        <f t="shared" si="8"/>
        <v>504.5211107305937</v>
      </c>
      <c r="P260" s="2">
        <f t="shared" si="8"/>
        <v>0</v>
      </c>
      <c r="Q260" s="2">
        <f t="shared" si="8"/>
        <v>5645.8479680365299</v>
      </c>
      <c r="R260" s="2"/>
    </row>
    <row r="261" spans="2:32" x14ac:dyDescent="0.2">
      <c r="B261">
        <v>2015</v>
      </c>
      <c r="C261">
        <v>8760</v>
      </c>
      <c r="D261" s="2">
        <f t="shared" si="9"/>
        <v>4919.0853881278535</v>
      </c>
      <c r="E261" s="2">
        <f t="shared" si="8"/>
        <v>0</v>
      </c>
      <c r="F261" s="2">
        <f t="shared" si="8"/>
        <v>99.11655251141552</v>
      </c>
      <c r="G261" s="2">
        <f t="shared" si="8"/>
        <v>82.454794520547949</v>
      </c>
      <c r="H261" s="2">
        <f t="shared" si="8"/>
        <v>0</v>
      </c>
      <c r="I261" s="2">
        <f t="shared" si="8"/>
        <v>8.8783105022831048</v>
      </c>
      <c r="J261" s="2">
        <f t="shared" si="8"/>
        <v>0</v>
      </c>
      <c r="K261" s="2">
        <f t="shared" si="8"/>
        <v>46.276826484018265</v>
      </c>
      <c r="L261" s="2">
        <f t="shared" si="8"/>
        <v>5.1255707762557075</v>
      </c>
      <c r="M261" s="2">
        <f t="shared" si="8"/>
        <v>0</v>
      </c>
      <c r="N261" s="2">
        <f t="shared" si="8"/>
        <v>0</v>
      </c>
      <c r="O261" s="2">
        <f t="shared" si="8"/>
        <v>428.84805936073059</v>
      </c>
      <c r="P261" s="2">
        <f t="shared" si="8"/>
        <v>0</v>
      </c>
      <c r="Q261" s="2">
        <f t="shared" si="8"/>
        <v>5589.7855022831054</v>
      </c>
      <c r="R261" s="2"/>
    </row>
    <row r="262" spans="2:32" x14ac:dyDescent="0.2">
      <c r="B262">
        <v>2016</v>
      </c>
      <c r="C262">
        <v>8784</v>
      </c>
      <c r="D262" s="2">
        <f t="shared" si="9"/>
        <v>4527.5203779599269</v>
      </c>
      <c r="E262" s="2">
        <f t="shared" si="8"/>
        <v>0</v>
      </c>
      <c r="F262" s="2">
        <f t="shared" si="8"/>
        <v>113.59403460837888</v>
      </c>
      <c r="G262" s="2">
        <f t="shared" si="8"/>
        <v>86.296106557377044</v>
      </c>
      <c r="H262" s="2">
        <f t="shared" si="8"/>
        <v>0</v>
      </c>
      <c r="I262" s="2">
        <f t="shared" si="8"/>
        <v>0</v>
      </c>
      <c r="J262" s="2">
        <f t="shared" si="8"/>
        <v>0</v>
      </c>
      <c r="K262" s="2">
        <f t="shared" si="8"/>
        <v>40.761042805100182</v>
      </c>
      <c r="L262" s="2">
        <f t="shared" si="8"/>
        <v>5.1639344262295079</v>
      </c>
      <c r="M262" s="2">
        <f t="shared" si="8"/>
        <v>0</v>
      </c>
      <c r="N262" s="2">
        <f t="shared" si="8"/>
        <v>0</v>
      </c>
      <c r="O262" s="2">
        <f t="shared" si="8"/>
        <v>496.72199453551912</v>
      </c>
      <c r="P262" s="2">
        <f t="shared" si="8"/>
        <v>0</v>
      </c>
      <c r="Q262" s="2">
        <f t="shared" si="8"/>
        <v>5270.0574908925319</v>
      </c>
      <c r="R262" s="2"/>
    </row>
    <row r="263" spans="2:32" x14ac:dyDescent="0.2">
      <c r="B263">
        <v>2017</v>
      </c>
      <c r="C263">
        <v>8760</v>
      </c>
      <c r="D263" s="2">
        <f t="shared" si="9"/>
        <v>4583.049885844749</v>
      </c>
      <c r="E263" s="2">
        <f t="shared" si="9"/>
        <v>0</v>
      </c>
      <c r="F263" s="2">
        <f t="shared" si="9"/>
        <v>118.22682648401826</v>
      </c>
      <c r="G263" s="2">
        <f t="shared" si="9"/>
        <v>90.235502283105021</v>
      </c>
      <c r="H263" s="2">
        <f t="shared" si="9"/>
        <v>0</v>
      </c>
      <c r="I263" s="2">
        <f t="shared" si="9"/>
        <v>5.2432648401826487</v>
      </c>
      <c r="J263" s="2">
        <f t="shared" si="9"/>
        <v>0</v>
      </c>
      <c r="K263" s="2">
        <f t="shared" si="9"/>
        <v>41.658105022831052</v>
      </c>
      <c r="L263" s="2">
        <f t="shared" si="9"/>
        <v>4.9681506849315067</v>
      </c>
      <c r="M263" s="2">
        <f t="shared" si="9"/>
        <v>0</v>
      </c>
      <c r="N263" s="2">
        <f t="shared" si="9"/>
        <v>0</v>
      </c>
      <c r="O263" s="2">
        <f t="shared" si="9"/>
        <v>502.00742009132421</v>
      </c>
      <c r="P263" s="2">
        <f t="shared" si="9"/>
        <v>0</v>
      </c>
      <c r="Q263" s="2">
        <f t="shared" si="9"/>
        <v>5345.3891552511413</v>
      </c>
      <c r="R263" s="2"/>
    </row>
    <row r="264" spans="2:32" x14ac:dyDescent="0.2">
      <c r="B264">
        <v>2018</v>
      </c>
      <c r="C264">
        <v>8760</v>
      </c>
      <c r="D264" s="2">
        <f t="shared" ref="D264:Q265" si="10">SUMIF($B$2:$B$241,$B264,D$2:D$241)/$C264</f>
        <v>4518.7503424657534</v>
      </c>
      <c r="E264" s="2">
        <f t="shared" si="10"/>
        <v>0</v>
      </c>
      <c r="F264" s="2">
        <f t="shared" si="10"/>
        <v>126.5634703196347</v>
      </c>
      <c r="G264" s="2">
        <f t="shared" si="10"/>
        <v>107.9884703196347</v>
      </c>
      <c r="H264" s="2">
        <f t="shared" si="10"/>
        <v>0</v>
      </c>
      <c r="I264" s="2">
        <f t="shared" si="10"/>
        <v>9.7795662100456617</v>
      </c>
      <c r="J264" s="2">
        <f t="shared" si="10"/>
        <v>0</v>
      </c>
      <c r="K264" s="2">
        <f t="shared" si="10"/>
        <v>41.935388127853884</v>
      </c>
      <c r="L264" s="2">
        <f t="shared" si="10"/>
        <v>4.6085616438356167</v>
      </c>
      <c r="M264" s="2">
        <f t="shared" si="10"/>
        <v>0</v>
      </c>
      <c r="N264" s="2">
        <f t="shared" si="10"/>
        <v>9.4063926940639267E-2</v>
      </c>
      <c r="O264" s="2">
        <f t="shared" si="10"/>
        <v>477.96906392694063</v>
      </c>
      <c r="P264" s="2">
        <f t="shared" si="10"/>
        <v>0</v>
      </c>
      <c r="Q264" s="2">
        <f t="shared" si="10"/>
        <v>5287.6889269406392</v>
      </c>
      <c r="R264" s="2"/>
    </row>
    <row r="265" spans="2:32" x14ac:dyDescent="0.2">
      <c r="B265">
        <v>2019</v>
      </c>
      <c r="C265">
        <v>8760</v>
      </c>
      <c r="D265" s="2">
        <f t="shared" si="10"/>
        <v>3977.8672374429225</v>
      </c>
      <c r="E265" s="2">
        <f t="shared" si="10"/>
        <v>0</v>
      </c>
      <c r="F265" s="2">
        <f t="shared" si="10"/>
        <v>93.618721461187221</v>
      </c>
      <c r="G265" s="2">
        <f t="shared" si="10"/>
        <v>118.9222602739726</v>
      </c>
      <c r="H265" s="2">
        <f t="shared" si="10"/>
        <v>0</v>
      </c>
      <c r="I265" s="2">
        <f t="shared" si="10"/>
        <v>8.7810502283105016</v>
      </c>
      <c r="J265" s="2">
        <f t="shared" si="10"/>
        <v>0</v>
      </c>
      <c r="K265" s="2">
        <f t="shared" si="10"/>
        <v>32.535616438356165</v>
      </c>
      <c r="L265" s="2">
        <f t="shared" si="10"/>
        <v>4.9823059360730593</v>
      </c>
      <c r="M265" s="2">
        <f t="shared" si="10"/>
        <v>0</v>
      </c>
      <c r="N265" s="2">
        <f t="shared" si="10"/>
        <v>20.563698630136987</v>
      </c>
      <c r="O265" s="2">
        <f t="shared" si="10"/>
        <v>461.38378995433789</v>
      </c>
      <c r="P265" s="2">
        <f t="shared" si="10"/>
        <v>0</v>
      </c>
      <c r="Q265" s="2">
        <f t="shared" si="10"/>
        <v>4718.6546803652964</v>
      </c>
    </row>
    <row r="266" spans="2:32" s="13" customFormat="1" x14ac:dyDescent="0.2">
      <c r="B266" s="13">
        <v>2020</v>
      </c>
      <c r="C266" s="11">
        <v>8784</v>
      </c>
      <c r="T266" s="14" t="s">
        <v>415</v>
      </c>
      <c r="U266" s="14" t="s">
        <v>416</v>
      </c>
      <c r="V266" s="14" t="s">
        <v>417</v>
      </c>
      <c r="W266" s="14" t="s">
        <v>418</v>
      </c>
      <c r="X266" s="14" t="s">
        <v>419</v>
      </c>
      <c r="Y266" s="14" t="s">
        <v>420</v>
      </c>
      <c r="Z266" s="14" t="s">
        <v>421</v>
      </c>
      <c r="AA266" s="14" t="s">
        <v>422</v>
      </c>
      <c r="AB266" s="14" t="s">
        <v>423</v>
      </c>
    </row>
    <row r="267" spans="2:32" x14ac:dyDescent="0.2">
      <c r="B267">
        <v>2021</v>
      </c>
      <c r="C267">
        <f>C263</f>
        <v>8760</v>
      </c>
      <c r="D267" s="6">
        <f>Z267</f>
        <v>0</v>
      </c>
      <c r="E267" s="6"/>
      <c r="F267" s="6">
        <f>U267</f>
        <v>0</v>
      </c>
      <c r="G267" s="6">
        <f>T267+X267</f>
        <v>0</v>
      </c>
      <c r="H267" s="6"/>
      <c r="I267" s="6"/>
      <c r="J267" s="6"/>
      <c r="M267" s="6"/>
      <c r="N267" s="6">
        <f>W267+V267</f>
        <v>0</v>
      </c>
      <c r="O267" s="6">
        <f>AB267</f>
        <v>0</v>
      </c>
      <c r="P267" s="6">
        <f>AA267</f>
        <v>0</v>
      </c>
      <c r="Q267" s="6">
        <f>SUM(D267:P267)</f>
        <v>0</v>
      </c>
      <c r="R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2">
      <c r="B268">
        <v>2022</v>
      </c>
      <c r="C268">
        <v>2022</v>
      </c>
      <c r="D268" s="6">
        <f t="shared" ref="D268:D291" si="11">Z268</f>
        <v>2812.8220000000001</v>
      </c>
      <c r="E268" s="6"/>
      <c r="F268" s="6">
        <f t="shared" ref="F268:F291" si="12">U268</f>
        <v>95.591040000000007</v>
      </c>
      <c r="G268" s="6">
        <f t="shared" ref="G268:G291" si="13">T268+X268</f>
        <v>5.6973285000000002</v>
      </c>
      <c r="H268" s="6"/>
      <c r="I268" s="6"/>
      <c r="J268" s="6"/>
      <c r="M268" s="6"/>
      <c r="N268" s="6">
        <f t="shared" ref="N268:N291" si="14">W268+V268</f>
        <v>71.494640000000004</v>
      </c>
      <c r="O268" s="6">
        <f t="shared" ref="O268:O291" si="15">AB268</f>
        <v>920.07060000000001</v>
      </c>
      <c r="P268" s="6">
        <f t="shared" ref="P268:P291" si="16">AA268</f>
        <v>240.4931</v>
      </c>
      <c r="Q268" s="6">
        <f t="shared" ref="Q268:Q291" si="17">SUM(D268:P268)</f>
        <v>4146.1687084999994</v>
      </c>
      <c r="R268" s="6"/>
      <c r="T268" s="2">
        <f>VLOOKUP(T$266,AURORA!$C$3:$AC$460,$B268-2020,FALSE)</f>
        <v>5.5338539999999998</v>
      </c>
      <c r="U268" s="2">
        <f>VLOOKUP(U$266,AURORA!$C$3:$AC$460,$B268-2020,FALSE)</f>
        <v>95.591040000000007</v>
      </c>
      <c r="V268" s="2">
        <f>VLOOKUP(V$266,AURORA!$C$3:$AC$460,$B268-2020,FALSE)</f>
        <v>51.793500000000002</v>
      </c>
      <c r="W268" s="2">
        <f>VLOOKUP(W$266,AURORA!$C$3:$AC$460,$B268-2020,FALSE)</f>
        <v>19.701139999999999</v>
      </c>
      <c r="X268" s="2">
        <f>VLOOKUP(X$266,AURORA!$C$3:$AC$460,$B268-2020,FALSE)</f>
        <v>0.16347449999999999</v>
      </c>
      <c r="Y268" s="2">
        <f>VLOOKUP(Y$266,AURORA!$C$3:$AC$460,$B268-2020,FALSE)</f>
        <v>0</v>
      </c>
      <c r="Z268" s="2">
        <f>VLOOKUP(Z$266,AURORA!$C$3:$AC$460,$B268-2020,FALSE)</f>
        <v>2812.8220000000001</v>
      </c>
      <c r="AA268" s="2">
        <f>VLOOKUP(AA$266,AURORA!$C$3:$AC$460,$B268-2020,FALSE)</f>
        <v>240.4931</v>
      </c>
      <c r="AB268" s="2">
        <f>VLOOKUP(AB$266,AURORA!$C$3:$AC$460,$B268-2020,FALSE)</f>
        <v>920.07060000000001</v>
      </c>
      <c r="AC268" s="2"/>
      <c r="AD268" s="2"/>
      <c r="AE268" s="2"/>
      <c r="AF268" s="2"/>
    </row>
    <row r="269" spans="2:32" x14ac:dyDescent="0.2">
      <c r="B269">
        <v>2023</v>
      </c>
      <c r="C269">
        <v>2023</v>
      </c>
      <c r="D269" s="6">
        <f t="shared" si="11"/>
        <v>2054.018</v>
      </c>
      <c r="E269" s="6"/>
      <c r="F269" s="6">
        <f t="shared" si="12"/>
        <v>95.591040000000007</v>
      </c>
      <c r="G269" s="6">
        <f t="shared" si="13"/>
        <v>17.008146</v>
      </c>
      <c r="H269" s="6"/>
      <c r="I269" s="6"/>
      <c r="J269" s="6"/>
      <c r="M269" s="6"/>
      <c r="N269" s="6">
        <f t="shared" si="14"/>
        <v>94.550150000000002</v>
      </c>
      <c r="O269" s="6">
        <f t="shared" si="15"/>
        <v>984.87739999999997</v>
      </c>
      <c r="P269" s="6">
        <f t="shared" si="16"/>
        <v>240.4931</v>
      </c>
      <c r="Q269" s="6">
        <f t="shared" si="17"/>
        <v>3486.537836</v>
      </c>
      <c r="R269" s="6"/>
      <c r="T269" s="2">
        <f>VLOOKUP(T$266,AURORA!$C$3:$AC$460,$B269-2020,FALSE)</f>
        <v>15.921760000000001</v>
      </c>
      <c r="U269" s="2">
        <f>VLOOKUP(U$266,AURORA!$C$3:$AC$460,$B269-2020,FALSE)</f>
        <v>95.591040000000007</v>
      </c>
      <c r="V269" s="2">
        <f>VLOOKUP(V$266,AURORA!$C$3:$AC$460,$B269-2020,FALSE)</f>
        <v>74.833789999999993</v>
      </c>
      <c r="W269" s="2">
        <f>VLOOKUP(W$266,AURORA!$C$3:$AC$460,$B269-2020,FALSE)</f>
        <v>19.716360000000002</v>
      </c>
      <c r="X269" s="2">
        <f>VLOOKUP(X$266,AURORA!$C$3:$AC$460,$B269-2020,FALSE)</f>
        <v>1.0863860000000001</v>
      </c>
      <c r="Y269" s="2">
        <f>VLOOKUP(Y$266,AURORA!$C$3:$AC$460,$B269-2020,FALSE)</f>
        <v>0</v>
      </c>
      <c r="Z269" s="2">
        <f>VLOOKUP(Z$266,AURORA!$C$3:$AC$460,$B269-2020,FALSE)</f>
        <v>2054.018</v>
      </c>
      <c r="AA269" s="2">
        <f>VLOOKUP(AA$266,AURORA!$C$3:$AC$460,$B269-2020,FALSE)</f>
        <v>240.4931</v>
      </c>
      <c r="AB269" s="2">
        <f>VLOOKUP(AB$266,AURORA!$C$3:$AC$460,$B269-2020,FALSE)</f>
        <v>984.87739999999997</v>
      </c>
      <c r="AC269" s="2"/>
      <c r="AD269" s="2"/>
      <c r="AE269" s="2"/>
      <c r="AF269" s="2"/>
    </row>
    <row r="270" spans="2:32" x14ac:dyDescent="0.2">
      <c r="B270">
        <v>2024</v>
      </c>
      <c r="C270">
        <v>2024</v>
      </c>
      <c r="D270" s="6">
        <f t="shared" si="11"/>
        <v>1785.8219999999999</v>
      </c>
      <c r="E270" s="6"/>
      <c r="F270" s="6">
        <f t="shared" si="12"/>
        <v>95.427250000000001</v>
      </c>
      <c r="G270" s="6">
        <f t="shared" si="13"/>
        <v>28.411760000000001</v>
      </c>
      <c r="H270" s="6"/>
      <c r="I270" s="6"/>
      <c r="J270" s="6"/>
      <c r="M270" s="6"/>
      <c r="N270" s="6">
        <f t="shared" si="14"/>
        <v>109.72942999999999</v>
      </c>
      <c r="O270" s="6">
        <f t="shared" si="15"/>
        <v>1057.393</v>
      </c>
      <c r="P270" s="6">
        <f t="shared" si="16"/>
        <v>240.54990000000001</v>
      </c>
      <c r="Q270" s="6">
        <f t="shared" si="17"/>
        <v>3317.3333400000001</v>
      </c>
      <c r="R270" s="6"/>
      <c r="T270" s="2">
        <f>VLOOKUP(T$266,AURORA!$C$3:$AC$460,$B270-2020,FALSE)</f>
        <v>24.814070000000001</v>
      </c>
      <c r="U270" s="2">
        <f>VLOOKUP(U$266,AURORA!$C$3:$AC$460,$B270-2020,FALSE)</f>
        <v>95.427250000000001</v>
      </c>
      <c r="V270" s="2">
        <f>VLOOKUP(V$266,AURORA!$C$3:$AC$460,$B270-2020,FALSE)</f>
        <v>90.006799999999998</v>
      </c>
      <c r="W270" s="2">
        <f>VLOOKUP(W$266,AURORA!$C$3:$AC$460,$B270-2020,FALSE)</f>
        <v>19.722629999999999</v>
      </c>
      <c r="X270" s="2">
        <f>VLOOKUP(X$266,AURORA!$C$3:$AC$460,$B270-2020,FALSE)</f>
        <v>3.5976900000000001</v>
      </c>
      <c r="Y270" s="2">
        <f>VLOOKUP(Y$266,AURORA!$C$3:$AC$460,$B270-2020,FALSE)</f>
        <v>0</v>
      </c>
      <c r="Z270" s="2">
        <f>VLOOKUP(Z$266,AURORA!$C$3:$AC$460,$B270-2020,FALSE)</f>
        <v>1785.8219999999999</v>
      </c>
      <c r="AA270" s="2">
        <f>VLOOKUP(AA$266,AURORA!$C$3:$AC$460,$B270-2020,FALSE)</f>
        <v>240.54990000000001</v>
      </c>
      <c r="AB270" s="2">
        <f>VLOOKUP(AB$266,AURORA!$C$3:$AC$460,$B270-2020,FALSE)</f>
        <v>1057.393</v>
      </c>
      <c r="AC270" s="2"/>
      <c r="AD270" s="2"/>
      <c r="AE270" s="2"/>
      <c r="AF270" s="2"/>
    </row>
    <row r="271" spans="2:32" x14ac:dyDescent="0.2">
      <c r="B271">
        <v>2025</v>
      </c>
      <c r="C271">
        <v>2025</v>
      </c>
      <c r="D271" s="6">
        <f t="shared" si="11"/>
        <v>1753.588</v>
      </c>
      <c r="E271" s="6"/>
      <c r="F271" s="6">
        <f t="shared" si="12"/>
        <v>95.591040000000007</v>
      </c>
      <c r="G271" s="6">
        <f t="shared" si="13"/>
        <v>36.478099</v>
      </c>
      <c r="H271" s="6"/>
      <c r="I271" s="6"/>
      <c r="J271" s="6"/>
      <c r="M271" s="6"/>
      <c r="N271" s="6">
        <f t="shared" si="14"/>
        <v>122.3218</v>
      </c>
      <c r="O271" s="6">
        <f t="shared" si="15"/>
        <v>1088.1890000000001</v>
      </c>
      <c r="P271" s="6">
        <f t="shared" si="16"/>
        <v>240.4931</v>
      </c>
      <c r="Q271" s="6">
        <f t="shared" si="17"/>
        <v>3336.6610390000001</v>
      </c>
      <c r="R271" s="6"/>
      <c r="T271" s="2">
        <f>VLOOKUP(T$266,AURORA!$C$3:$AC$460,$B271-2020,FALSE)</f>
        <v>30.255279999999999</v>
      </c>
      <c r="U271" s="2">
        <f>VLOOKUP(U$266,AURORA!$C$3:$AC$460,$B271-2020,FALSE)</f>
        <v>95.591040000000007</v>
      </c>
      <c r="V271" s="2">
        <f>VLOOKUP(V$266,AURORA!$C$3:$AC$460,$B271-2020,FALSE)</f>
        <v>102.5536</v>
      </c>
      <c r="W271" s="2">
        <f>VLOOKUP(W$266,AURORA!$C$3:$AC$460,$B271-2020,FALSE)</f>
        <v>19.7682</v>
      </c>
      <c r="X271" s="2">
        <f>VLOOKUP(X$266,AURORA!$C$3:$AC$460,$B271-2020,FALSE)</f>
        <v>6.2228190000000003</v>
      </c>
      <c r="Y271" s="2">
        <f>VLOOKUP(Y$266,AURORA!$C$3:$AC$460,$B271-2020,FALSE)</f>
        <v>0</v>
      </c>
      <c r="Z271" s="2">
        <f>VLOOKUP(Z$266,AURORA!$C$3:$AC$460,$B271-2020,FALSE)</f>
        <v>1753.588</v>
      </c>
      <c r="AA271" s="2">
        <f>VLOOKUP(AA$266,AURORA!$C$3:$AC$460,$B271-2020,FALSE)</f>
        <v>240.4931</v>
      </c>
      <c r="AB271" s="2">
        <f>VLOOKUP(AB$266,AURORA!$C$3:$AC$460,$B271-2020,FALSE)</f>
        <v>1088.1890000000001</v>
      </c>
      <c r="AC271" s="2"/>
      <c r="AD271" s="2"/>
      <c r="AE271" s="2"/>
      <c r="AF271" s="2"/>
    </row>
    <row r="272" spans="2:32" x14ac:dyDescent="0.2">
      <c r="B272">
        <v>2026</v>
      </c>
      <c r="C272">
        <v>2026</v>
      </c>
      <c r="D272" s="6">
        <f t="shared" si="11"/>
        <v>1643.3779999999999</v>
      </c>
      <c r="E272" s="6"/>
      <c r="F272" s="6">
        <f t="shared" si="12"/>
        <v>95.591040000000007</v>
      </c>
      <c r="G272" s="6">
        <f t="shared" si="13"/>
        <v>39.818012000000003</v>
      </c>
      <c r="H272" s="6"/>
      <c r="I272" s="6"/>
      <c r="J272" s="6"/>
      <c r="M272" s="6"/>
      <c r="N272" s="6">
        <f t="shared" si="14"/>
        <v>135.40294</v>
      </c>
      <c r="O272" s="6">
        <f t="shared" si="15"/>
        <v>1129.5350000000001</v>
      </c>
      <c r="P272" s="6">
        <f t="shared" si="16"/>
        <v>240.4931</v>
      </c>
      <c r="Q272" s="6">
        <f t="shared" si="17"/>
        <v>3284.2180920000001</v>
      </c>
      <c r="R272" s="6"/>
      <c r="T272" s="2">
        <f>VLOOKUP(T$266,AURORA!$C$3:$AC$460,$B272-2020,FALSE)</f>
        <v>31.813580000000002</v>
      </c>
      <c r="U272" s="2">
        <f>VLOOKUP(U$266,AURORA!$C$3:$AC$460,$B272-2020,FALSE)</f>
        <v>95.591040000000007</v>
      </c>
      <c r="V272" s="2">
        <f>VLOOKUP(V$266,AURORA!$C$3:$AC$460,$B272-2020,FALSE)</f>
        <v>115.68089999999999</v>
      </c>
      <c r="W272" s="2">
        <f>VLOOKUP(W$266,AURORA!$C$3:$AC$460,$B272-2020,FALSE)</f>
        <v>19.72204</v>
      </c>
      <c r="X272" s="2">
        <f>VLOOKUP(X$266,AURORA!$C$3:$AC$460,$B272-2020,FALSE)</f>
        <v>8.0044319999999995</v>
      </c>
      <c r="Y272" s="2">
        <f>VLOOKUP(Y$266,AURORA!$C$3:$AC$460,$B272-2020,FALSE)</f>
        <v>0</v>
      </c>
      <c r="Z272" s="2">
        <f>VLOOKUP(Z$266,AURORA!$C$3:$AC$460,$B272-2020,FALSE)</f>
        <v>1643.3779999999999</v>
      </c>
      <c r="AA272" s="2">
        <f>VLOOKUP(AA$266,AURORA!$C$3:$AC$460,$B272-2020,FALSE)</f>
        <v>240.4931</v>
      </c>
      <c r="AB272" s="2">
        <f>VLOOKUP(AB$266,AURORA!$C$3:$AC$460,$B272-2020,FALSE)</f>
        <v>1129.5350000000001</v>
      </c>
      <c r="AC272" s="2"/>
      <c r="AD272" s="2"/>
      <c r="AE272" s="2"/>
      <c r="AF272" s="2"/>
    </row>
    <row r="273" spans="2:32" x14ac:dyDescent="0.2">
      <c r="B273">
        <v>2027</v>
      </c>
      <c r="C273">
        <v>2027</v>
      </c>
      <c r="D273" s="6">
        <f t="shared" si="11"/>
        <v>1616.9359999999999</v>
      </c>
      <c r="E273" s="6"/>
      <c r="F273" s="6">
        <f t="shared" si="12"/>
        <v>95.591040000000007</v>
      </c>
      <c r="G273" s="6">
        <f t="shared" si="13"/>
        <v>38.202702000000002</v>
      </c>
      <c r="H273" s="6"/>
      <c r="I273" s="6"/>
      <c r="J273" s="6"/>
      <c r="M273" s="6"/>
      <c r="N273" s="6">
        <f t="shared" si="14"/>
        <v>151.16155000000001</v>
      </c>
      <c r="O273" s="6">
        <f t="shared" si="15"/>
        <v>1187.817</v>
      </c>
      <c r="P273" s="6">
        <f t="shared" si="16"/>
        <v>240.4931</v>
      </c>
      <c r="Q273" s="6">
        <f t="shared" si="17"/>
        <v>3330.2013920000004</v>
      </c>
      <c r="R273" s="6"/>
      <c r="T273" s="2">
        <f>VLOOKUP(T$266,AURORA!$C$3:$AC$460,$B273-2020,FALSE)</f>
        <v>30.955729999999999</v>
      </c>
      <c r="U273" s="2">
        <f>VLOOKUP(U$266,AURORA!$C$3:$AC$460,$B273-2020,FALSE)</f>
        <v>95.591040000000007</v>
      </c>
      <c r="V273" s="2">
        <f>VLOOKUP(V$266,AURORA!$C$3:$AC$460,$B273-2020,FALSE)</f>
        <v>131.47130000000001</v>
      </c>
      <c r="W273" s="2">
        <f>VLOOKUP(W$266,AURORA!$C$3:$AC$460,$B273-2020,FALSE)</f>
        <v>19.690249999999999</v>
      </c>
      <c r="X273" s="2">
        <f>VLOOKUP(X$266,AURORA!$C$3:$AC$460,$B273-2020,FALSE)</f>
        <v>7.2469720000000004</v>
      </c>
      <c r="Y273" s="2">
        <f>VLOOKUP(Y$266,AURORA!$C$3:$AC$460,$B273-2020,FALSE)</f>
        <v>0</v>
      </c>
      <c r="Z273" s="2">
        <f>VLOOKUP(Z$266,AURORA!$C$3:$AC$460,$B273-2020,FALSE)</f>
        <v>1616.9359999999999</v>
      </c>
      <c r="AA273" s="2">
        <f>VLOOKUP(AA$266,AURORA!$C$3:$AC$460,$B273-2020,FALSE)</f>
        <v>240.4931</v>
      </c>
      <c r="AB273" s="2">
        <f>VLOOKUP(AB$266,AURORA!$C$3:$AC$460,$B273-2020,FALSE)</f>
        <v>1187.817</v>
      </c>
      <c r="AC273" s="2"/>
      <c r="AD273" s="2"/>
      <c r="AE273" s="2"/>
      <c r="AF273" s="2"/>
    </row>
    <row r="274" spans="2:32" x14ac:dyDescent="0.2">
      <c r="B274">
        <v>2028</v>
      </c>
      <c r="C274">
        <v>2028</v>
      </c>
      <c r="D274" s="6">
        <f t="shared" si="11"/>
        <v>1313.9549999999999</v>
      </c>
      <c r="E274" s="6"/>
      <c r="F274" s="6">
        <f t="shared" si="12"/>
        <v>95.427250000000001</v>
      </c>
      <c r="G274" s="6">
        <f t="shared" si="13"/>
        <v>43.253841999999999</v>
      </c>
      <c r="H274" s="6"/>
      <c r="I274" s="6"/>
      <c r="J274" s="6"/>
      <c r="M274" s="6"/>
      <c r="N274" s="6">
        <f t="shared" si="14"/>
        <v>167.90649000000002</v>
      </c>
      <c r="O274" s="6">
        <f t="shared" si="15"/>
        <v>1260.7819999999999</v>
      </c>
      <c r="P274" s="6">
        <f t="shared" si="16"/>
        <v>240.54990000000001</v>
      </c>
      <c r="Q274" s="6">
        <f t="shared" si="17"/>
        <v>3121.8744820000002</v>
      </c>
      <c r="R274" s="6"/>
      <c r="T274" s="2">
        <f>VLOOKUP(T$266,AURORA!$C$3:$AC$460,$B274-2020,FALSE)</f>
        <v>35.396450000000002</v>
      </c>
      <c r="U274" s="2">
        <f>VLOOKUP(U$266,AURORA!$C$3:$AC$460,$B274-2020,FALSE)</f>
        <v>95.427250000000001</v>
      </c>
      <c r="V274" s="2">
        <f>VLOOKUP(V$266,AURORA!$C$3:$AC$460,$B274-2020,FALSE)</f>
        <v>148.18360000000001</v>
      </c>
      <c r="W274" s="2">
        <f>VLOOKUP(W$266,AURORA!$C$3:$AC$460,$B274-2020,FALSE)</f>
        <v>19.72289</v>
      </c>
      <c r="X274" s="2">
        <f>VLOOKUP(X$266,AURORA!$C$3:$AC$460,$B274-2020,FALSE)</f>
        <v>7.8573919999999999</v>
      </c>
      <c r="Y274" s="2">
        <f>VLOOKUP(Y$266,AURORA!$C$3:$AC$460,$B274-2020,FALSE)</f>
        <v>0</v>
      </c>
      <c r="Z274" s="2">
        <f>VLOOKUP(Z$266,AURORA!$C$3:$AC$460,$B274-2020,FALSE)</f>
        <v>1313.9549999999999</v>
      </c>
      <c r="AA274" s="2">
        <f>VLOOKUP(AA$266,AURORA!$C$3:$AC$460,$B274-2020,FALSE)</f>
        <v>240.54990000000001</v>
      </c>
      <c r="AB274" s="2">
        <f>VLOOKUP(AB$266,AURORA!$C$3:$AC$460,$B274-2020,FALSE)</f>
        <v>1260.7819999999999</v>
      </c>
      <c r="AC274" s="2"/>
      <c r="AD274" s="2"/>
      <c r="AE274" s="2"/>
      <c r="AF274" s="2"/>
    </row>
    <row r="275" spans="2:32" x14ac:dyDescent="0.2">
      <c r="B275">
        <v>2029</v>
      </c>
      <c r="C275">
        <v>2029</v>
      </c>
      <c r="D275" s="6">
        <f t="shared" si="11"/>
        <v>1106.5830000000001</v>
      </c>
      <c r="E275" s="6"/>
      <c r="F275" s="6">
        <f t="shared" si="12"/>
        <v>95.591040000000007</v>
      </c>
      <c r="G275" s="6">
        <f t="shared" si="13"/>
        <v>36.096306999999996</v>
      </c>
      <c r="H275" s="6"/>
      <c r="I275" s="6"/>
      <c r="J275" s="6"/>
      <c r="M275" s="6"/>
      <c r="N275" s="6">
        <f t="shared" si="14"/>
        <v>184.77506</v>
      </c>
      <c r="O275" s="6">
        <f t="shared" si="15"/>
        <v>1335.2070000000001</v>
      </c>
      <c r="P275" s="6">
        <f t="shared" si="16"/>
        <v>240.46680000000001</v>
      </c>
      <c r="Q275" s="6">
        <f t="shared" si="17"/>
        <v>2998.7192070000001</v>
      </c>
      <c r="R275" s="6"/>
      <c r="T275" s="2">
        <f>VLOOKUP(T$266,AURORA!$C$3:$AC$460,$B275-2020,FALSE)</f>
        <v>29.363109999999999</v>
      </c>
      <c r="U275" s="2">
        <f>VLOOKUP(U$266,AURORA!$C$3:$AC$460,$B275-2020,FALSE)</f>
        <v>95.591040000000007</v>
      </c>
      <c r="V275" s="2">
        <f>VLOOKUP(V$266,AURORA!$C$3:$AC$460,$B275-2020,FALSE)</f>
        <v>165.06909999999999</v>
      </c>
      <c r="W275" s="2">
        <f>VLOOKUP(W$266,AURORA!$C$3:$AC$460,$B275-2020,FALSE)</f>
        <v>19.705960000000001</v>
      </c>
      <c r="X275" s="2">
        <f>VLOOKUP(X$266,AURORA!$C$3:$AC$460,$B275-2020,FALSE)</f>
        <v>6.7331969999999997</v>
      </c>
      <c r="Y275" s="2">
        <f>VLOOKUP(Y$266,AURORA!$C$3:$AC$460,$B275-2020,FALSE)</f>
        <v>0</v>
      </c>
      <c r="Z275" s="2">
        <f>VLOOKUP(Z$266,AURORA!$C$3:$AC$460,$B275-2020,FALSE)</f>
        <v>1106.5830000000001</v>
      </c>
      <c r="AA275" s="2">
        <f>VLOOKUP(AA$266,AURORA!$C$3:$AC$460,$B275-2020,FALSE)</f>
        <v>240.46680000000001</v>
      </c>
      <c r="AB275" s="2">
        <f>VLOOKUP(AB$266,AURORA!$C$3:$AC$460,$B275-2020,FALSE)</f>
        <v>1335.2070000000001</v>
      </c>
      <c r="AC275" s="2"/>
      <c r="AD275" s="2"/>
      <c r="AE275" s="2"/>
      <c r="AF275" s="2"/>
    </row>
    <row r="276" spans="2:32" x14ac:dyDescent="0.2">
      <c r="B276">
        <v>2030</v>
      </c>
      <c r="C276">
        <v>2030</v>
      </c>
      <c r="D276" s="6">
        <f t="shared" si="11"/>
        <v>1089.0540000000001</v>
      </c>
      <c r="E276" s="6"/>
      <c r="F276" s="6">
        <f t="shared" si="12"/>
        <v>95.591040000000007</v>
      </c>
      <c r="G276" s="6">
        <f t="shared" si="13"/>
        <v>36.534804000000001</v>
      </c>
      <c r="H276" s="6"/>
      <c r="I276" s="6"/>
      <c r="J276" s="6"/>
      <c r="M276" s="6"/>
      <c r="N276" s="6">
        <f t="shared" si="14"/>
        <v>206.20363</v>
      </c>
      <c r="O276" s="6">
        <f t="shared" si="15"/>
        <v>1410.9179999999999</v>
      </c>
      <c r="P276" s="6">
        <f t="shared" si="16"/>
        <v>240.33789999999999</v>
      </c>
      <c r="Q276" s="6">
        <f t="shared" si="17"/>
        <v>3078.6393739999999</v>
      </c>
      <c r="R276" s="6"/>
      <c r="T276" s="2">
        <f>VLOOKUP(T$266,AURORA!$C$3:$AC$460,$B276-2020,FALSE)</f>
        <v>28.57611</v>
      </c>
      <c r="U276" s="2">
        <f>VLOOKUP(U$266,AURORA!$C$3:$AC$460,$B276-2020,FALSE)</f>
        <v>95.591040000000007</v>
      </c>
      <c r="V276" s="2">
        <f>VLOOKUP(V$266,AURORA!$C$3:$AC$460,$B276-2020,FALSE)</f>
        <v>186.494</v>
      </c>
      <c r="W276" s="2">
        <f>VLOOKUP(W$266,AURORA!$C$3:$AC$460,$B276-2020,FALSE)</f>
        <v>19.709630000000001</v>
      </c>
      <c r="X276" s="2">
        <f>VLOOKUP(X$266,AURORA!$C$3:$AC$460,$B276-2020,FALSE)</f>
        <v>7.9586940000000004</v>
      </c>
      <c r="Y276" s="2">
        <f>VLOOKUP(Y$266,AURORA!$C$3:$AC$460,$B276-2020,FALSE)</f>
        <v>0</v>
      </c>
      <c r="Z276" s="2">
        <f>VLOOKUP(Z$266,AURORA!$C$3:$AC$460,$B276-2020,FALSE)</f>
        <v>1089.0540000000001</v>
      </c>
      <c r="AA276" s="2">
        <f>VLOOKUP(AA$266,AURORA!$C$3:$AC$460,$B276-2020,FALSE)</f>
        <v>240.33789999999999</v>
      </c>
      <c r="AB276" s="2">
        <f>VLOOKUP(AB$266,AURORA!$C$3:$AC$460,$B276-2020,FALSE)</f>
        <v>1410.9179999999999</v>
      </c>
      <c r="AC276" s="2"/>
      <c r="AD276" s="2"/>
      <c r="AE276" s="2"/>
      <c r="AF276" s="2"/>
    </row>
    <row r="277" spans="2:32" x14ac:dyDescent="0.2">
      <c r="B277">
        <v>2031</v>
      </c>
      <c r="C277">
        <v>2031</v>
      </c>
      <c r="D277" s="6">
        <f t="shared" si="11"/>
        <v>1067.8019999999999</v>
      </c>
      <c r="E277" s="6"/>
      <c r="F277" s="6">
        <f t="shared" si="12"/>
        <v>95.591040000000007</v>
      </c>
      <c r="G277" s="6">
        <f t="shared" si="13"/>
        <v>268.25909200000001</v>
      </c>
      <c r="H277" s="6"/>
      <c r="I277" s="6"/>
      <c r="J277" s="6"/>
      <c r="M277" s="6"/>
      <c r="N277" s="6">
        <f t="shared" si="14"/>
        <v>228.76230000000001</v>
      </c>
      <c r="O277" s="6">
        <f t="shared" si="15"/>
        <v>1473.6379999999999</v>
      </c>
      <c r="P277" s="6">
        <f t="shared" si="16"/>
        <v>240.2</v>
      </c>
      <c r="Q277" s="6">
        <f t="shared" si="17"/>
        <v>3374.2524319999998</v>
      </c>
      <c r="R277" s="6"/>
      <c r="T277" s="2">
        <f>VLOOKUP(T$266,AURORA!$C$3:$AC$460,$B277-2020,FALSE)</f>
        <v>263.33359999999999</v>
      </c>
      <c r="U277" s="2">
        <f>VLOOKUP(U$266,AURORA!$C$3:$AC$460,$B277-2020,FALSE)</f>
        <v>95.591040000000007</v>
      </c>
      <c r="V277" s="2">
        <f>VLOOKUP(V$266,AURORA!$C$3:$AC$460,$B277-2020,FALSE)</f>
        <v>208.9941</v>
      </c>
      <c r="W277" s="2">
        <f>VLOOKUP(W$266,AURORA!$C$3:$AC$460,$B277-2020,FALSE)</f>
        <v>19.7682</v>
      </c>
      <c r="X277" s="2">
        <f>VLOOKUP(X$266,AURORA!$C$3:$AC$460,$B277-2020,FALSE)</f>
        <v>4.9254920000000002</v>
      </c>
      <c r="Y277" s="2">
        <f>VLOOKUP(Y$266,AURORA!$C$3:$AC$460,$B277-2020,FALSE)</f>
        <v>0</v>
      </c>
      <c r="Z277" s="2">
        <f>VLOOKUP(Z$266,AURORA!$C$3:$AC$460,$B277-2020,FALSE)</f>
        <v>1067.8019999999999</v>
      </c>
      <c r="AA277" s="2">
        <f>VLOOKUP(AA$266,AURORA!$C$3:$AC$460,$B277-2020,FALSE)</f>
        <v>240.2</v>
      </c>
      <c r="AB277" s="2">
        <f>VLOOKUP(AB$266,AURORA!$C$3:$AC$460,$B277-2020,FALSE)</f>
        <v>1473.6379999999999</v>
      </c>
      <c r="AC277" s="2"/>
      <c r="AD277" s="2"/>
      <c r="AE277" s="2"/>
      <c r="AF277" s="2"/>
    </row>
    <row r="278" spans="2:32" x14ac:dyDescent="0.2">
      <c r="B278">
        <v>2032</v>
      </c>
      <c r="C278">
        <v>2032</v>
      </c>
      <c r="D278" s="6">
        <f t="shared" si="11"/>
        <v>1058.8510000000001</v>
      </c>
      <c r="E278" s="6"/>
      <c r="F278" s="6">
        <f t="shared" si="12"/>
        <v>95.427250000000001</v>
      </c>
      <c r="G278" s="6">
        <f t="shared" si="13"/>
        <v>249.73039799999998</v>
      </c>
      <c r="H278" s="6"/>
      <c r="I278" s="6"/>
      <c r="J278" s="6"/>
      <c r="M278" s="6"/>
      <c r="N278" s="6">
        <f t="shared" si="14"/>
        <v>248.74552</v>
      </c>
      <c r="O278" s="6">
        <f t="shared" si="15"/>
        <v>1519.701</v>
      </c>
      <c r="P278" s="6">
        <f t="shared" si="16"/>
        <v>240.16480000000001</v>
      </c>
      <c r="Q278" s="6">
        <f t="shared" si="17"/>
        <v>3412.619968</v>
      </c>
      <c r="R278" s="6"/>
      <c r="T278" s="2">
        <f>VLOOKUP(T$266,AURORA!$C$3:$AC$460,$B278-2020,FALSE)</f>
        <v>244.61519999999999</v>
      </c>
      <c r="U278" s="2">
        <f>VLOOKUP(U$266,AURORA!$C$3:$AC$460,$B278-2020,FALSE)</f>
        <v>95.427250000000001</v>
      </c>
      <c r="V278" s="2">
        <f>VLOOKUP(V$266,AURORA!$C$3:$AC$460,$B278-2020,FALSE)</f>
        <v>229.0735</v>
      </c>
      <c r="W278" s="2">
        <f>VLOOKUP(W$266,AURORA!$C$3:$AC$460,$B278-2020,FALSE)</f>
        <v>19.67202</v>
      </c>
      <c r="X278" s="2">
        <f>VLOOKUP(X$266,AURORA!$C$3:$AC$460,$B278-2020,FALSE)</f>
        <v>5.1151980000000004</v>
      </c>
      <c r="Y278" s="2">
        <f>VLOOKUP(Y$266,AURORA!$C$3:$AC$460,$B278-2020,FALSE)</f>
        <v>0</v>
      </c>
      <c r="Z278" s="2">
        <f>VLOOKUP(Z$266,AURORA!$C$3:$AC$460,$B278-2020,FALSE)</f>
        <v>1058.8510000000001</v>
      </c>
      <c r="AA278" s="2">
        <f>VLOOKUP(AA$266,AURORA!$C$3:$AC$460,$B278-2020,FALSE)</f>
        <v>240.16480000000001</v>
      </c>
      <c r="AB278" s="2">
        <f>VLOOKUP(AB$266,AURORA!$C$3:$AC$460,$B278-2020,FALSE)</f>
        <v>1519.701</v>
      </c>
      <c r="AC278" s="2"/>
      <c r="AD278" s="2"/>
      <c r="AE278" s="2"/>
      <c r="AF278" s="2"/>
    </row>
    <row r="279" spans="2:32" x14ac:dyDescent="0.2">
      <c r="B279">
        <v>2033</v>
      </c>
      <c r="C279">
        <v>2033</v>
      </c>
      <c r="D279" s="6">
        <f t="shared" si="11"/>
        <v>1060.086</v>
      </c>
      <c r="E279" s="6"/>
      <c r="F279" s="6">
        <f t="shared" si="12"/>
        <v>95.591040000000007</v>
      </c>
      <c r="G279" s="6">
        <f t="shared" si="13"/>
        <v>239.90065900000002</v>
      </c>
      <c r="H279" s="6"/>
      <c r="I279" s="6"/>
      <c r="J279" s="6"/>
      <c r="M279" s="6"/>
      <c r="N279" s="6">
        <f t="shared" si="14"/>
        <v>270.63173999999998</v>
      </c>
      <c r="O279" s="6">
        <f t="shared" si="15"/>
        <v>1565.3579999999999</v>
      </c>
      <c r="P279" s="6">
        <f t="shared" si="16"/>
        <v>240.04640000000001</v>
      </c>
      <c r="Q279" s="6">
        <f t="shared" si="17"/>
        <v>3471.6138390000001</v>
      </c>
      <c r="R279" s="6"/>
      <c r="T279" s="2">
        <f>VLOOKUP(T$266,AURORA!$C$3:$AC$460,$B279-2020,FALSE)</f>
        <v>235.71010000000001</v>
      </c>
      <c r="U279" s="2">
        <f>VLOOKUP(U$266,AURORA!$C$3:$AC$460,$B279-2020,FALSE)</f>
        <v>95.591040000000007</v>
      </c>
      <c r="V279" s="2">
        <f>VLOOKUP(V$266,AURORA!$C$3:$AC$460,$B279-2020,FALSE)</f>
        <v>250.9306</v>
      </c>
      <c r="W279" s="2">
        <f>VLOOKUP(W$266,AURORA!$C$3:$AC$460,$B279-2020,FALSE)</f>
        <v>19.701139999999999</v>
      </c>
      <c r="X279" s="2">
        <f>VLOOKUP(X$266,AURORA!$C$3:$AC$460,$B279-2020,FALSE)</f>
        <v>4.1905590000000004</v>
      </c>
      <c r="Y279" s="2">
        <f>VLOOKUP(Y$266,AURORA!$C$3:$AC$460,$B279-2020,FALSE)</f>
        <v>0</v>
      </c>
      <c r="Z279" s="2">
        <f>VLOOKUP(Z$266,AURORA!$C$3:$AC$460,$B279-2020,FALSE)</f>
        <v>1060.086</v>
      </c>
      <c r="AA279" s="2">
        <f>VLOOKUP(AA$266,AURORA!$C$3:$AC$460,$B279-2020,FALSE)</f>
        <v>240.04640000000001</v>
      </c>
      <c r="AB279" s="2">
        <f>VLOOKUP(AB$266,AURORA!$C$3:$AC$460,$B279-2020,FALSE)</f>
        <v>1565.3579999999999</v>
      </c>
      <c r="AC279" s="2"/>
      <c r="AD279" s="2"/>
      <c r="AE279" s="2"/>
      <c r="AF279" s="2"/>
    </row>
    <row r="280" spans="2:32" x14ac:dyDescent="0.2">
      <c r="B280">
        <v>2034</v>
      </c>
      <c r="C280">
        <v>2034</v>
      </c>
      <c r="D280" s="6">
        <f t="shared" si="11"/>
        <v>1021.518</v>
      </c>
      <c r="E280" s="6"/>
      <c r="F280" s="6">
        <f t="shared" si="12"/>
        <v>95.591040000000007</v>
      </c>
      <c r="G280" s="6">
        <f t="shared" si="13"/>
        <v>223.55506</v>
      </c>
      <c r="H280" s="6"/>
      <c r="I280" s="6"/>
      <c r="J280" s="6"/>
      <c r="M280" s="6"/>
      <c r="N280" s="6">
        <f t="shared" si="14"/>
        <v>292.51676000000003</v>
      </c>
      <c r="O280" s="6">
        <f t="shared" si="15"/>
        <v>1613.9059999999999</v>
      </c>
      <c r="P280" s="6">
        <f t="shared" si="16"/>
        <v>239.94990000000001</v>
      </c>
      <c r="Q280" s="6">
        <f t="shared" si="17"/>
        <v>3487.03676</v>
      </c>
      <c r="R280" s="6"/>
      <c r="T280" s="2">
        <f>VLOOKUP(T$266,AURORA!$C$3:$AC$460,$B280-2020,FALSE)</f>
        <v>218.4513</v>
      </c>
      <c r="U280" s="2">
        <f>VLOOKUP(U$266,AURORA!$C$3:$AC$460,$B280-2020,FALSE)</f>
        <v>95.591040000000007</v>
      </c>
      <c r="V280" s="2">
        <f>VLOOKUP(V$266,AURORA!$C$3:$AC$460,$B280-2020,FALSE)</f>
        <v>272.80040000000002</v>
      </c>
      <c r="W280" s="2">
        <f>VLOOKUP(W$266,AURORA!$C$3:$AC$460,$B280-2020,FALSE)</f>
        <v>19.716360000000002</v>
      </c>
      <c r="X280" s="2">
        <f>VLOOKUP(X$266,AURORA!$C$3:$AC$460,$B280-2020,FALSE)</f>
        <v>5.1037600000000003</v>
      </c>
      <c r="Y280" s="2">
        <f>VLOOKUP(Y$266,AURORA!$C$3:$AC$460,$B280-2020,FALSE)</f>
        <v>0</v>
      </c>
      <c r="Z280" s="2">
        <f>VLOOKUP(Z$266,AURORA!$C$3:$AC$460,$B280-2020,FALSE)</f>
        <v>1021.518</v>
      </c>
      <c r="AA280" s="2">
        <f>VLOOKUP(AA$266,AURORA!$C$3:$AC$460,$B280-2020,FALSE)</f>
        <v>239.94990000000001</v>
      </c>
      <c r="AB280" s="2">
        <f>VLOOKUP(AB$266,AURORA!$C$3:$AC$460,$B280-2020,FALSE)</f>
        <v>1613.9059999999999</v>
      </c>
      <c r="AC280" s="2"/>
      <c r="AD280" s="2"/>
      <c r="AE280" s="2"/>
      <c r="AF280" s="2"/>
    </row>
    <row r="281" spans="2:32" x14ac:dyDescent="0.2">
      <c r="B281">
        <v>2035</v>
      </c>
      <c r="C281">
        <v>2035</v>
      </c>
      <c r="D281" s="6">
        <f t="shared" si="11"/>
        <v>987.62469999999996</v>
      </c>
      <c r="E281" s="6"/>
      <c r="F281" s="6">
        <f t="shared" si="12"/>
        <v>95.591040000000007</v>
      </c>
      <c r="G281" s="6">
        <f t="shared" si="13"/>
        <v>216.616871</v>
      </c>
      <c r="H281" s="6"/>
      <c r="I281" s="6"/>
      <c r="J281" s="6"/>
      <c r="M281" s="6"/>
      <c r="N281" s="6">
        <f t="shared" si="14"/>
        <v>314.08915999999999</v>
      </c>
      <c r="O281" s="6">
        <f t="shared" si="15"/>
        <v>1663.09</v>
      </c>
      <c r="P281" s="6">
        <f t="shared" si="16"/>
        <v>239.5583</v>
      </c>
      <c r="Q281" s="6">
        <f t="shared" si="17"/>
        <v>3516.5700709999996</v>
      </c>
      <c r="R281" s="6"/>
      <c r="T281" s="2">
        <f>VLOOKUP(T$266,AURORA!$C$3:$AC$460,$B281-2020,FALSE)</f>
        <v>211.1285</v>
      </c>
      <c r="U281" s="2">
        <f>VLOOKUP(U$266,AURORA!$C$3:$AC$460,$B281-2020,FALSE)</f>
        <v>95.591040000000007</v>
      </c>
      <c r="V281" s="2">
        <f>VLOOKUP(V$266,AURORA!$C$3:$AC$460,$B281-2020,FALSE)</f>
        <v>294.38319999999999</v>
      </c>
      <c r="W281" s="2">
        <f>VLOOKUP(W$266,AURORA!$C$3:$AC$460,$B281-2020,FALSE)</f>
        <v>19.705960000000001</v>
      </c>
      <c r="X281" s="2">
        <f>VLOOKUP(X$266,AURORA!$C$3:$AC$460,$B281-2020,FALSE)</f>
        <v>5.4883709999999999</v>
      </c>
      <c r="Y281" s="2">
        <f>VLOOKUP(Y$266,AURORA!$C$3:$AC$460,$B281-2020,FALSE)</f>
        <v>0</v>
      </c>
      <c r="Z281" s="2">
        <f>VLOOKUP(Z$266,AURORA!$C$3:$AC$460,$B281-2020,FALSE)</f>
        <v>987.62469999999996</v>
      </c>
      <c r="AA281" s="2">
        <f>VLOOKUP(AA$266,AURORA!$C$3:$AC$460,$B281-2020,FALSE)</f>
        <v>239.5583</v>
      </c>
      <c r="AB281" s="2">
        <f>VLOOKUP(AB$266,AURORA!$C$3:$AC$460,$B281-2020,FALSE)</f>
        <v>1663.09</v>
      </c>
      <c r="AC281" s="2"/>
      <c r="AD281" s="2"/>
      <c r="AE281" s="2"/>
      <c r="AF281" s="2"/>
    </row>
    <row r="282" spans="2:32" x14ac:dyDescent="0.2">
      <c r="B282">
        <v>2036</v>
      </c>
      <c r="C282">
        <v>2036</v>
      </c>
      <c r="D282" s="6">
        <f t="shared" si="11"/>
        <v>1003.829</v>
      </c>
      <c r="E282" s="6"/>
      <c r="F282" s="6">
        <f t="shared" si="12"/>
        <v>95.427250000000001</v>
      </c>
      <c r="G282" s="6">
        <f t="shared" si="13"/>
        <v>208.592434</v>
      </c>
      <c r="H282" s="6"/>
      <c r="I282" s="6"/>
      <c r="J282" s="6"/>
      <c r="M282" s="6"/>
      <c r="N282" s="6">
        <f t="shared" si="14"/>
        <v>336.30989</v>
      </c>
      <c r="O282" s="6">
        <f t="shared" si="15"/>
        <v>1712.979</v>
      </c>
      <c r="P282" s="6">
        <f t="shared" si="16"/>
        <v>239.3441</v>
      </c>
      <c r="Q282" s="6">
        <f t="shared" si="17"/>
        <v>3596.4816739999997</v>
      </c>
      <c r="R282" s="6"/>
      <c r="T282" s="2">
        <f>VLOOKUP(T$266,AURORA!$C$3:$AC$460,$B282-2020,FALSE)</f>
        <v>203.5086</v>
      </c>
      <c r="U282" s="2">
        <f>VLOOKUP(U$266,AURORA!$C$3:$AC$460,$B282-2020,FALSE)</f>
        <v>95.427250000000001</v>
      </c>
      <c r="V282" s="2">
        <f>VLOOKUP(V$266,AURORA!$C$3:$AC$460,$B282-2020,FALSE)</f>
        <v>316.56110000000001</v>
      </c>
      <c r="W282" s="2">
        <f>VLOOKUP(W$266,AURORA!$C$3:$AC$460,$B282-2020,FALSE)</f>
        <v>19.74879</v>
      </c>
      <c r="X282" s="2">
        <f>VLOOKUP(X$266,AURORA!$C$3:$AC$460,$B282-2020,FALSE)</f>
        <v>5.0838340000000004</v>
      </c>
      <c r="Y282" s="2">
        <f>VLOOKUP(Y$266,AURORA!$C$3:$AC$460,$B282-2020,FALSE)</f>
        <v>0</v>
      </c>
      <c r="Z282" s="2">
        <f>VLOOKUP(Z$266,AURORA!$C$3:$AC$460,$B282-2020,FALSE)</f>
        <v>1003.829</v>
      </c>
      <c r="AA282" s="2">
        <f>VLOOKUP(AA$266,AURORA!$C$3:$AC$460,$B282-2020,FALSE)</f>
        <v>239.3441</v>
      </c>
      <c r="AB282" s="2">
        <f>VLOOKUP(AB$266,AURORA!$C$3:$AC$460,$B282-2020,FALSE)</f>
        <v>1712.979</v>
      </c>
      <c r="AC282" s="2"/>
      <c r="AD282" s="2"/>
      <c r="AE282" s="2"/>
      <c r="AF282" s="2"/>
    </row>
    <row r="283" spans="2:32" x14ac:dyDescent="0.2">
      <c r="B283">
        <v>2037</v>
      </c>
      <c r="C283">
        <v>2037</v>
      </c>
      <c r="D283" s="6">
        <f t="shared" si="11"/>
        <v>1002.832</v>
      </c>
      <c r="E283" s="6"/>
      <c r="F283" s="6">
        <f t="shared" si="12"/>
        <v>95.591040000000007</v>
      </c>
      <c r="G283" s="6">
        <f t="shared" si="13"/>
        <v>198.34025800000001</v>
      </c>
      <c r="H283" s="6"/>
      <c r="I283" s="6"/>
      <c r="J283" s="6"/>
      <c r="M283" s="6"/>
      <c r="N283" s="6">
        <f t="shared" si="14"/>
        <v>359.01294000000001</v>
      </c>
      <c r="O283" s="6">
        <f t="shared" si="15"/>
        <v>1754.2139999999999</v>
      </c>
      <c r="P283" s="6">
        <f t="shared" si="16"/>
        <v>239.14269999999999</v>
      </c>
      <c r="Q283" s="6">
        <f t="shared" si="17"/>
        <v>3649.1329379999997</v>
      </c>
      <c r="R283" s="6"/>
      <c r="T283" s="2">
        <f>VLOOKUP(T$266,AURORA!$C$3:$AC$460,$B283-2020,FALSE)</f>
        <v>192.86070000000001</v>
      </c>
      <c r="U283" s="2">
        <f>VLOOKUP(U$266,AURORA!$C$3:$AC$460,$B283-2020,FALSE)</f>
        <v>95.591040000000007</v>
      </c>
      <c r="V283" s="2">
        <f>VLOOKUP(V$266,AURORA!$C$3:$AC$460,$B283-2020,FALSE)</f>
        <v>339.29090000000002</v>
      </c>
      <c r="W283" s="2">
        <f>VLOOKUP(W$266,AURORA!$C$3:$AC$460,$B283-2020,FALSE)</f>
        <v>19.72204</v>
      </c>
      <c r="X283" s="2">
        <f>VLOOKUP(X$266,AURORA!$C$3:$AC$460,$B283-2020,FALSE)</f>
        <v>5.4795579999999999</v>
      </c>
      <c r="Y283" s="2">
        <f>VLOOKUP(Y$266,AURORA!$C$3:$AC$460,$B283-2020,FALSE)</f>
        <v>0</v>
      </c>
      <c r="Z283" s="2">
        <f>VLOOKUP(Z$266,AURORA!$C$3:$AC$460,$B283-2020,FALSE)</f>
        <v>1002.832</v>
      </c>
      <c r="AA283" s="2">
        <f>VLOOKUP(AA$266,AURORA!$C$3:$AC$460,$B283-2020,FALSE)</f>
        <v>239.14269999999999</v>
      </c>
      <c r="AB283" s="2">
        <f>VLOOKUP(AB$266,AURORA!$C$3:$AC$460,$B283-2020,FALSE)</f>
        <v>1754.2139999999999</v>
      </c>
      <c r="AC283" s="2"/>
      <c r="AD283" s="2"/>
      <c r="AE283" s="2"/>
      <c r="AF283" s="2"/>
    </row>
    <row r="284" spans="2:32" x14ac:dyDescent="0.2">
      <c r="B284">
        <v>2038</v>
      </c>
      <c r="C284">
        <v>2038</v>
      </c>
      <c r="D284" s="6">
        <f t="shared" si="11"/>
        <v>647.73019999999997</v>
      </c>
      <c r="E284" s="6"/>
      <c r="F284" s="6">
        <f t="shared" si="12"/>
        <v>95.591040000000007</v>
      </c>
      <c r="G284" s="6">
        <f t="shared" si="13"/>
        <v>215.59202999999999</v>
      </c>
      <c r="H284" s="6"/>
      <c r="I284" s="6"/>
      <c r="J284" s="6"/>
      <c r="M284" s="6"/>
      <c r="N284" s="6">
        <f t="shared" si="14"/>
        <v>381.08754999999996</v>
      </c>
      <c r="O284" s="6">
        <f t="shared" si="15"/>
        <v>1803.7460000000001</v>
      </c>
      <c r="P284" s="6">
        <f t="shared" si="16"/>
        <v>238.47839999999999</v>
      </c>
      <c r="Q284" s="6">
        <f t="shared" si="17"/>
        <v>3382.2252200000003</v>
      </c>
      <c r="R284" s="6"/>
      <c r="T284" s="2">
        <f>VLOOKUP(T$266,AURORA!$C$3:$AC$460,$B284-2020,FALSE)</f>
        <v>194.4914</v>
      </c>
      <c r="U284" s="2">
        <f>VLOOKUP(U$266,AURORA!$C$3:$AC$460,$B284-2020,FALSE)</f>
        <v>95.591040000000007</v>
      </c>
      <c r="V284" s="2">
        <f>VLOOKUP(V$266,AURORA!$C$3:$AC$460,$B284-2020,FALSE)</f>
        <v>361.39729999999997</v>
      </c>
      <c r="W284" s="2">
        <f>VLOOKUP(W$266,AURORA!$C$3:$AC$460,$B284-2020,FALSE)</f>
        <v>19.690249999999999</v>
      </c>
      <c r="X284" s="2">
        <f>VLOOKUP(X$266,AURORA!$C$3:$AC$460,$B284-2020,FALSE)</f>
        <v>21.100629999999999</v>
      </c>
      <c r="Y284" s="2">
        <f>VLOOKUP(Y$266,AURORA!$C$3:$AC$460,$B284-2020,FALSE)</f>
        <v>0</v>
      </c>
      <c r="Z284" s="2">
        <f>VLOOKUP(Z$266,AURORA!$C$3:$AC$460,$B284-2020,FALSE)</f>
        <v>647.73019999999997</v>
      </c>
      <c r="AA284" s="2">
        <f>VLOOKUP(AA$266,AURORA!$C$3:$AC$460,$B284-2020,FALSE)</f>
        <v>238.47839999999999</v>
      </c>
      <c r="AB284" s="2">
        <f>VLOOKUP(AB$266,AURORA!$C$3:$AC$460,$B284-2020,FALSE)</f>
        <v>1803.7460000000001</v>
      </c>
      <c r="AC284" s="2"/>
      <c r="AD284" s="2"/>
      <c r="AE284" s="2"/>
      <c r="AF284" s="2"/>
    </row>
    <row r="285" spans="2:32" x14ac:dyDescent="0.2">
      <c r="B285">
        <v>2039</v>
      </c>
      <c r="C285">
        <v>2039</v>
      </c>
      <c r="D285" s="6">
        <f t="shared" si="11"/>
        <v>639.17600000000004</v>
      </c>
      <c r="E285" s="6"/>
      <c r="F285" s="6">
        <f t="shared" si="12"/>
        <v>95.591040000000007</v>
      </c>
      <c r="G285" s="6">
        <f t="shared" si="13"/>
        <v>214.13711000000001</v>
      </c>
      <c r="H285" s="6"/>
      <c r="I285" s="6"/>
      <c r="J285" s="6"/>
      <c r="M285" s="6"/>
      <c r="N285" s="6">
        <f t="shared" si="14"/>
        <v>404.58044000000001</v>
      </c>
      <c r="O285" s="6">
        <f t="shared" si="15"/>
        <v>1825.76</v>
      </c>
      <c r="P285" s="6">
        <f t="shared" si="16"/>
        <v>238.2653</v>
      </c>
      <c r="Q285" s="6">
        <f t="shared" si="17"/>
        <v>3417.5098900000003</v>
      </c>
      <c r="R285" s="6"/>
      <c r="T285" s="2">
        <f>VLOOKUP(T$266,AURORA!$C$3:$AC$460,$B285-2020,FALSE)</f>
        <v>191.9683</v>
      </c>
      <c r="U285" s="2">
        <f>VLOOKUP(U$266,AURORA!$C$3:$AC$460,$B285-2020,FALSE)</f>
        <v>95.591040000000007</v>
      </c>
      <c r="V285" s="2">
        <f>VLOOKUP(V$266,AURORA!$C$3:$AC$460,$B285-2020,FALSE)</f>
        <v>384.8793</v>
      </c>
      <c r="W285" s="2">
        <f>VLOOKUP(W$266,AURORA!$C$3:$AC$460,$B285-2020,FALSE)</f>
        <v>19.701139999999999</v>
      </c>
      <c r="X285" s="2">
        <f>VLOOKUP(X$266,AURORA!$C$3:$AC$460,$B285-2020,FALSE)</f>
        <v>22.168810000000001</v>
      </c>
      <c r="Y285" s="2">
        <f>VLOOKUP(Y$266,AURORA!$C$3:$AC$460,$B285-2020,FALSE)</f>
        <v>0</v>
      </c>
      <c r="Z285" s="2">
        <f>VLOOKUP(Z$266,AURORA!$C$3:$AC$460,$B285-2020,FALSE)</f>
        <v>639.17600000000004</v>
      </c>
      <c r="AA285" s="2">
        <f>VLOOKUP(AA$266,AURORA!$C$3:$AC$460,$B285-2020,FALSE)</f>
        <v>238.2653</v>
      </c>
      <c r="AB285" s="2">
        <f>VLOOKUP(AB$266,AURORA!$C$3:$AC$460,$B285-2020,FALSE)</f>
        <v>1825.76</v>
      </c>
      <c r="AC285" s="2"/>
      <c r="AD285" s="2"/>
      <c r="AE285" s="2"/>
      <c r="AF285" s="2"/>
    </row>
    <row r="286" spans="2:32" x14ac:dyDescent="0.2">
      <c r="B286">
        <v>2040</v>
      </c>
      <c r="C286">
        <v>2040</v>
      </c>
      <c r="D286" s="6">
        <f t="shared" si="11"/>
        <v>547.08889999999997</v>
      </c>
      <c r="E286" s="6"/>
      <c r="F286" s="6">
        <f t="shared" si="12"/>
        <v>95.427250000000001</v>
      </c>
      <c r="G286" s="6">
        <f t="shared" si="13"/>
        <v>354.56751000000003</v>
      </c>
      <c r="H286" s="6"/>
      <c r="I286" s="6"/>
      <c r="J286" s="6"/>
      <c r="M286" s="6"/>
      <c r="N286" s="6">
        <f t="shared" si="14"/>
        <v>427.94322999999997</v>
      </c>
      <c r="O286" s="6">
        <f t="shared" si="15"/>
        <v>1846.4549999999999</v>
      </c>
      <c r="P286" s="6">
        <f t="shared" si="16"/>
        <v>237.4024</v>
      </c>
      <c r="Q286" s="6">
        <f t="shared" si="17"/>
        <v>3508.88429</v>
      </c>
      <c r="R286" s="6"/>
      <c r="T286" s="2">
        <f>VLOOKUP(T$266,AURORA!$C$3:$AC$460,$B286-2020,FALSE)</f>
        <v>333.79770000000002</v>
      </c>
      <c r="U286" s="2">
        <f>VLOOKUP(U$266,AURORA!$C$3:$AC$460,$B286-2020,FALSE)</f>
        <v>95.427250000000001</v>
      </c>
      <c r="V286" s="2">
        <f>VLOOKUP(V$266,AURORA!$C$3:$AC$460,$B286-2020,FALSE)</f>
        <v>408.24709999999999</v>
      </c>
      <c r="W286" s="2">
        <f>VLOOKUP(W$266,AURORA!$C$3:$AC$460,$B286-2020,FALSE)</f>
        <v>19.69613</v>
      </c>
      <c r="X286" s="2">
        <f>VLOOKUP(X$266,AURORA!$C$3:$AC$460,$B286-2020,FALSE)</f>
        <v>20.76981</v>
      </c>
      <c r="Y286" s="2">
        <f>VLOOKUP(Y$266,AURORA!$C$3:$AC$460,$B286-2020,FALSE)</f>
        <v>0</v>
      </c>
      <c r="Z286" s="2">
        <f>VLOOKUP(Z$266,AURORA!$C$3:$AC$460,$B286-2020,FALSE)</f>
        <v>547.08889999999997</v>
      </c>
      <c r="AA286" s="2">
        <f>VLOOKUP(AA$266,AURORA!$C$3:$AC$460,$B286-2020,FALSE)</f>
        <v>237.4024</v>
      </c>
      <c r="AB286" s="2">
        <f>VLOOKUP(AB$266,AURORA!$C$3:$AC$460,$B286-2020,FALSE)</f>
        <v>1846.4549999999999</v>
      </c>
      <c r="AC286" s="2"/>
      <c r="AD286" s="2"/>
      <c r="AE286" s="2"/>
      <c r="AF286" s="2"/>
    </row>
    <row r="287" spans="2:32" x14ac:dyDescent="0.2">
      <c r="B287">
        <v>2041</v>
      </c>
      <c r="C287">
        <v>2041</v>
      </c>
      <c r="D287" s="6">
        <f t="shared" si="11"/>
        <v>510.33769999999998</v>
      </c>
      <c r="E287" s="6"/>
      <c r="F287" s="6">
        <f t="shared" si="12"/>
        <v>95.591040000000007</v>
      </c>
      <c r="G287" s="6">
        <f t="shared" si="13"/>
        <v>358.36099999999999</v>
      </c>
      <c r="H287" s="6"/>
      <c r="I287" s="6"/>
      <c r="J287" s="6"/>
      <c r="M287" s="6"/>
      <c r="N287" s="6">
        <f t="shared" si="14"/>
        <v>451.94503000000003</v>
      </c>
      <c r="O287" s="6">
        <f t="shared" si="15"/>
        <v>1868.056</v>
      </c>
      <c r="P287" s="6">
        <f t="shared" si="16"/>
        <v>237.4641</v>
      </c>
      <c r="Q287" s="6">
        <f t="shared" si="17"/>
        <v>3521.7548700000002</v>
      </c>
      <c r="R287" s="6"/>
      <c r="T287" s="2">
        <f>VLOOKUP(T$266,AURORA!$C$3:$AC$460,$B287-2020,FALSE)</f>
        <v>338.44880000000001</v>
      </c>
      <c r="U287" s="2">
        <f>VLOOKUP(U$266,AURORA!$C$3:$AC$460,$B287-2020,FALSE)</f>
        <v>95.591040000000007</v>
      </c>
      <c r="V287" s="2">
        <f>VLOOKUP(V$266,AURORA!$C$3:$AC$460,$B287-2020,FALSE)</f>
        <v>432.23540000000003</v>
      </c>
      <c r="W287" s="2">
        <f>VLOOKUP(W$266,AURORA!$C$3:$AC$460,$B287-2020,FALSE)</f>
        <v>19.709630000000001</v>
      </c>
      <c r="X287" s="2">
        <f>VLOOKUP(X$266,AURORA!$C$3:$AC$460,$B287-2020,FALSE)</f>
        <v>19.912199999999999</v>
      </c>
      <c r="Y287" s="2">
        <f>VLOOKUP(Y$266,AURORA!$C$3:$AC$460,$B287-2020,FALSE)</f>
        <v>0</v>
      </c>
      <c r="Z287" s="2">
        <f>VLOOKUP(Z$266,AURORA!$C$3:$AC$460,$B287-2020,FALSE)</f>
        <v>510.33769999999998</v>
      </c>
      <c r="AA287" s="2">
        <f>VLOOKUP(AA$266,AURORA!$C$3:$AC$460,$B287-2020,FALSE)</f>
        <v>237.4641</v>
      </c>
      <c r="AB287" s="2">
        <f>VLOOKUP(AB$266,AURORA!$C$3:$AC$460,$B287-2020,FALSE)</f>
        <v>1868.056</v>
      </c>
      <c r="AC287" s="2"/>
      <c r="AD287" s="2"/>
      <c r="AE287" s="2"/>
      <c r="AF287" s="2"/>
    </row>
    <row r="288" spans="2:32" x14ac:dyDescent="0.2">
      <c r="B288">
        <v>2042</v>
      </c>
      <c r="C288">
        <v>2042</v>
      </c>
      <c r="D288" s="6">
        <f t="shared" si="11"/>
        <v>491.63080000000002</v>
      </c>
      <c r="E288" s="6"/>
      <c r="F288" s="6">
        <f t="shared" si="12"/>
        <v>95.591040000000007</v>
      </c>
      <c r="G288" s="6">
        <f t="shared" si="13"/>
        <v>374.01945999999998</v>
      </c>
      <c r="H288" s="6"/>
      <c r="I288" s="6"/>
      <c r="J288" s="6"/>
      <c r="M288" s="6"/>
      <c r="N288" s="6">
        <f t="shared" si="14"/>
        <v>477.18449999999996</v>
      </c>
      <c r="O288" s="6">
        <f t="shared" si="15"/>
        <v>1889.386</v>
      </c>
      <c r="P288" s="6">
        <f t="shared" si="16"/>
        <v>237.5754</v>
      </c>
      <c r="Q288" s="6">
        <f t="shared" si="17"/>
        <v>3565.3872000000001</v>
      </c>
      <c r="R288" s="6"/>
      <c r="T288" s="2">
        <f>VLOOKUP(T$266,AURORA!$C$3:$AC$460,$B288-2020,FALSE)</f>
        <v>350.90069999999997</v>
      </c>
      <c r="U288" s="2">
        <f>VLOOKUP(U$266,AURORA!$C$3:$AC$460,$B288-2020,FALSE)</f>
        <v>95.591040000000007</v>
      </c>
      <c r="V288" s="2">
        <f>VLOOKUP(V$266,AURORA!$C$3:$AC$460,$B288-2020,FALSE)</f>
        <v>457.41629999999998</v>
      </c>
      <c r="W288" s="2">
        <f>VLOOKUP(W$266,AURORA!$C$3:$AC$460,$B288-2020,FALSE)</f>
        <v>19.7682</v>
      </c>
      <c r="X288" s="2">
        <f>VLOOKUP(X$266,AURORA!$C$3:$AC$460,$B288-2020,FALSE)</f>
        <v>23.118760000000002</v>
      </c>
      <c r="Y288" s="2">
        <f>VLOOKUP(Y$266,AURORA!$C$3:$AC$460,$B288-2020,FALSE)</f>
        <v>0</v>
      </c>
      <c r="Z288" s="2">
        <f>VLOOKUP(Z$266,AURORA!$C$3:$AC$460,$B288-2020,FALSE)</f>
        <v>491.63080000000002</v>
      </c>
      <c r="AA288" s="2">
        <f>VLOOKUP(AA$266,AURORA!$C$3:$AC$460,$B288-2020,FALSE)</f>
        <v>237.5754</v>
      </c>
      <c r="AB288" s="2">
        <f>VLOOKUP(AB$266,AURORA!$C$3:$AC$460,$B288-2020,FALSE)</f>
        <v>1889.386</v>
      </c>
      <c r="AC288" s="2"/>
      <c r="AD288" s="2"/>
      <c r="AE288" s="2"/>
      <c r="AF288" s="2"/>
    </row>
    <row r="289" spans="2:32" x14ac:dyDescent="0.2">
      <c r="B289">
        <v>2043</v>
      </c>
      <c r="C289">
        <v>2043</v>
      </c>
      <c r="D289" s="6">
        <f t="shared" si="11"/>
        <v>476.49419999999998</v>
      </c>
      <c r="E289" s="6"/>
      <c r="F289" s="6">
        <f t="shared" si="12"/>
        <v>95.591040000000007</v>
      </c>
      <c r="G289" s="6">
        <f t="shared" si="13"/>
        <v>356.64614999999998</v>
      </c>
      <c r="H289" s="6"/>
      <c r="I289" s="6"/>
      <c r="J289" s="6"/>
      <c r="M289" s="6"/>
      <c r="N289" s="6">
        <f t="shared" si="14"/>
        <v>499.42464000000001</v>
      </c>
      <c r="O289" s="6">
        <f t="shared" si="15"/>
        <v>1914.6559999999999</v>
      </c>
      <c r="P289" s="6">
        <f t="shared" si="16"/>
        <v>236.726</v>
      </c>
      <c r="Q289" s="6">
        <f t="shared" si="17"/>
        <v>3579.5380300000002</v>
      </c>
      <c r="R289" s="6"/>
      <c r="T289" s="2">
        <f>VLOOKUP(T$266,AURORA!$C$3:$AC$460,$B289-2020,FALSE)</f>
        <v>330.7097</v>
      </c>
      <c r="U289" s="2">
        <f>VLOOKUP(U$266,AURORA!$C$3:$AC$460,$B289-2020,FALSE)</f>
        <v>95.591040000000007</v>
      </c>
      <c r="V289" s="2">
        <f>VLOOKUP(V$266,AURORA!$C$3:$AC$460,$B289-2020,FALSE)</f>
        <v>479.70260000000002</v>
      </c>
      <c r="W289" s="2">
        <f>VLOOKUP(W$266,AURORA!$C$3:$AC$460,$B289-2020,FALSE)</f>
        <v>19.72204</v>
      </c>
      <c r="X289" s="2">
        <f>VLOOKUP(X$266,AURORA!$C$3:$AC$460,$B289-2020,FALSE)</f>
        <v>25.936450000000001</v>
      </c>
      <c r="Y289" s="2">
        <f>VLOOKUP(Y$266,AURORA!$C$3:$AC$460,$B289-2020,FALSE)</f>
        <v>0</v>
      </c>
      <c r="Z289" s="2">
        <f>VLOOKUP(Z$266,AURORA!$C$3:$AC$460,$B289-2020,FALSE)</f>
        <v>476.49419999999998</v>
      </c>
      <c r="AA289" s="2">
        <f>VLOOKUP(AA$266,AURORA!$C$3:$AC$460,$B289-2020,FALSE)</f>
        <v>236.726</v>
      </c>
      <c r="AB289" s="2">
        <f>VLOOKUP(AB$266,AURORA!$C$3:$AC$460,$B289-2020,FALSE)</f>
        <v>1914.6559999999999</v>
      </c>
      <c r="AC289" s="2"/>
      <c r="AD289" s="2"/>
      <c r="AE289" s="2"/>
      <c r="AF289" s="2"/>
    </row>
    <row r="290" spans="2:32" x14ac:dyDescent="0.2">
      <c r="B290">
        <v>2044</v>
      </c>
      <c r="C290">
        <v>2044</v>
      </c>
      <c r="D290" s="6">
        <f t="shared" si="11"/>
        <v>500.93939999999998</v>
      </c>
      <c r="E290" s="6"/>
      <c r="F290" s="6">
        <f t="shared" si="12"/>
        <v>95.427250000000001</v>
      </c>
      <c r="G290" s="6">
        <f t="shared" si="13"/>
        <v>353.31696999999997</v>
      </c>
      <c r="H290" s="6"/>
      <c r="I290" s="6"/>
      <c r="J290" s="6"/>
      <c r="M290" s="6"/>
      <c r="N290" s="6">
        <f t="shared" si="14"/>
        <v>521.40882999999997</v>
      </c>
      <c r="O290" s="6">
        <f t="shared" si="15"/>
        <v>1937.0409999999999</v>
      </c>
      <c r="P290" s="6">
        <f t="shared" si="16"/>
        <v>237.09870000000001</v>
      </c>
      <c r="Q290" s="6">
        <f t="shared" si="17"/>
        <v>3645.2321499999998</v>
      </c>
      <c r="R290" s="6"/>
      <c r="T290" s="2">
        <f>VLOOKUP(T$266,AURORA!$C$3:$AC$460,$B290-2020,FALSE)</f>
        <v>327.24369999999999</v>
      </c>
      <c r="U290" s="2">
        <f>VLOOKUP(U$266,AURORA!$C$3:$AC$460,$B290-2020,FALSE)</f>
        <v>95.427250000000001</v>
      </c>
      <c r="V290" s="2">
        <f>VLOOKUP(V$266,AURORA!$C$3:$AC$460,$B290-2020,FALSE)</f>
        <v>501.72989999999999</v>
      </c>
      <c r="W290" s="2">
        <f>VLOOKUP(W$266,AURORA!$C$3:$AC$460,$B290-2020,FALSE)</f>
        <v>19.678930000000001</v>
      </c>
      <c r="X290" s="2">
        <f>VLOOKUP(X$266,AURORA!$C$3:$AC$460,$B290-2020,FALSE)</f>
        <v>26.073270000000001</v>
      </c>
      <c r="Y290" s="2">
        <f>VLOOKUP(Y$266,AURORA!$C$3:$AC$460,$B290-2020,FALSE)</f>
        <v>0</v>
      </c>
      <c r="Z290" s="2">
        <f>VLOOKUP(Z$266,AURORA!$C$3:$AC$460,$B290-2020,FALSE)</f>
        <v>500.93939999999998</v>
      </c>
      <c r="AA290" s="2">
        <f>VLOOKUP(AA$266,AURORA!$C$3:$AC$460,$B290-2020,FALSE)</f>
        <v>237.09870000000001</v>
      </c>
      <c r="AB290" s="2">
        <f>VLOOKUP(AB$266,AURORA!$C$3:$AC$460,$B290-2020,FALSE)</f>
        <v>1937.0409999999999</v>
      </c>
      <c r="AC290" s="2"/>
      <c r="AD290" s="2"/>
      <c r="AE290" s="2"/>
      <c r="AF290" s="2"/>
    </row>
    <row r="291" spans="2:32" x14ac:dyDescent="0.2">
      <c r="B291">
        <v>2045</v>
      </c>
      <c r="C291">
        <v>2045</v>
      </c>
      <c r="D291" s="6">
        <f t="shared" si="11"/>
        <v>462.90699999999998</v>
      </c>
      <c r="E291" s="6"/>
      <c r="F291" s="6">
        <f t="shared" si="12"/>
        <v>95.591040000000007</v>
      </c>
      <c r="G291" s="6">
        <f t="shared" si="13"/>
        <v>353.71013000000005</v>
      </c>
      <c r="H291" s="6"/>
      <c r="I291" s="6"/>
      <c r="J291" s="6"/>
      <c r="M291" s="6"/>
      <c r="N291" s="6">
        <f t="shared" si="14"/>
        <v>554.17756000000008</v>
      </c>
      <c r="O291" s="6">
        <f t="shared" si="15"/>
        <v>1942.0129999999999</v>
      </c>
      <c r="P291" s="6">
        <f t="shared" si="16"/>
        <v>235.98220000000001</v>
      </c>
      <c r="Q291" s="6">
        <f t="shared" si="17"/>
        <v>3644.3809299999998</v>
      </c>
      <c r="R291" s="6"/>
      <c r="T291" s="2">
        <f>VLOOKUP(T$266,AURORA!$C$3:$AC$460,$B291-2020,FALSE)</f>
        <v>326.03590000000003</v>
      </c>
      <c r="U291" s="2">
        <f>VLOOKUP(U$266,AURORA!$C$3:$AC$460,$B291-2020,FALSE)</f>
        <v>95.591040000000007</v>
      </c>
      <c r="V291" s="2">
        <f>VLOOKUP(V$266,AURORA!$C$3:$AC$460,$B291-2020,FALSE)</f>
        <v>534.46360000000004</v>
      </c>
      <c r="W291" s="2">
        <f>VLOOKUP(W$266,AURORA!$C$3:$AC$460,$B291-2020,FALSE)</f>
        <v>19.71396</v>
      </c>
      <c r="X291" s="2">
        <f>VLOOKUP(X$266,AURORA!$C$3:$AC$460,$B291-2020,FALSE)</f>
        <v>27.674230000000001</v>
      </c>
      <c r="Y291" s="2">
        <f>VLOOKUP(Y$266,AURORA!$C$3:$AC$460,$B291-2020,FALSE)</f>
        <v>0</v>
      </c>
      <c r="Z291" s="2">
        <f>VLOOKUP(Z$266,AURORA!$C$3:$AC$460,$B291-2020,FALSE)</f>
        <v>462.90699999999998</v>
      </c>
      <c r="AA291" s="2">
        <f>VLOOKUP(AA$266,AURORA!$C$3:$AC$460,$B291-2020,FALSE)</f>
        <v>235.98220000000001</v>
      </c>
      <c r="AB291" s="2">
        <f>VLOOKUP(AB$266,AURORA!$C$3:$AC$460,$B291-2020,FALSE)</f>
        <v>1942.0129999999999</v>
      </c>
      <c r="AC291" s="2"/>
      <c r="AD291" s="2"/>
      <c r="AE291" s="2"/>
      <c r="AF291" s="2"/>
    </row>
  </sheetData>
  <autoFilter ref="B1:R21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0"/>
  <sheetViews>
    <sheetView tabSelected="1" workbookViewId="0">
      <pane xSplit="3" ySplit="1" topLeftCell="D257" activePane="bottomRight" state="frozen"/>
      <selection pane="topRight" activeCell="C1" sqref="C1"/>
      <selection pane="bottomLeft" activeCell="A2" sqref="A2"/>
      <selection pane="bottomRight" activeCell="B268" sqref="B268:Q291"/>
    </sheetView>
  </sheetViews>
  <sheetFormatPr defaultRowHeight="12.75" x14ac:dyDescent="0.2"/>
  <cols>
    <col min="3" max="3" width="12.28515625" bestFit="1" customWidth="1"/>
    <col min="4" max="4" width="14" bestFit="1" customWidth="1"/>
    <col min="5" max="5" width="12.85546875" bestFit="1" customWidth="1"/>
    <col min="6" max="7" width="14" bestFit="1" customWidth="1"/>
    <col min="8" max="8" width="12.85546875" bestFit="1" customWidth="1"/>
    <col min="9" max="11" width="11.28515625" bestFit="1" customWidth="1"/>
    <col min="12" max="12" width="12.85546875" bestFit="1" customWidth="1"/>
    <col min="13" max="13" width="11.85546875" bestFit="1" customWidth="1"/>
    <col min="14" max="15" width="12.85546875" bestFit="1" customWidth="1"/>
    <col min="16" max="16" width="11.28515625" bestFit="1" customWidth="1"/>
    <col min="17" max="17" width="14" bestFit="1" customWidth="1"/>
    <col min="19" max="19" width="21" bestFit="1" customWidth="1"/>
    <col min="20" max="21" width="10.28515625" bestFit="1" customWidth="1"/>
    <col min="22" max="23" width="9.28515625" bestFit="1" customWidth="1"/>
    <col min="24" max="25" width="10.28515625" bestFit="1" customWidth="1"/>
    <col min="26" max="32" width="9.28515625" bestFit="1" customWidth="1"/>
    <col min="33" max="33" width="10.28515625" bestFit="1" customWidth="1"/>
    <col min="34" max="35" width="9.28515625" bestFit="1" customWidth="1"/>
  </cols>
  <sheetData>
    <row r="1" spans="1:28" s="16" customFormat="1" ht="51" x14ac:dyDescent="0.2">
      <c r="A1" s="16" t="s">
        <v>464</v>
      </c>
      <c r="B1" s="16" t="s">
        <v>3</v>
      </c>
      <c r="C1" s="16" t="s">
        <v>0</v>
      </c>
      <c r="D1" s="16" t="s">
        <v>4</v>
      </c>
      <c r="E1" s="16" t="s">
        <v>5</v>
      </c>
      <c r="F1" s="16" t="s">
        <v>6</v>
      </c>
      <c r="G1" s="16" t="s">
        <v>2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15</v>
      </c>
      <c r="P1" s="16" t="s">
        <v>16</v>
      </c>
      <c r="Q1" s="16" t="s">
        <v>14</v>
      </c>
      <c r="S1" s="16" t="s">
        <v>463</v>
      </c>
      <c r="U1" s="16" t="s">
        <v>4</v>
      </c>
      <c r="V1" s="16" t="s">
        <v>2</v>
      </c>
      <c r="W1" s="16" t="s">
        <v>1</v>
      </c>
      <c r="X1" s="16" t="s">
        <v>7</v>
      </c>
      <c r="Y1" s="16" t="s">
        <v>15</v>
      </c>
      <c r="Z1" s="16" t="s">
        <v>261</v>
      </c>
      <c r="AA1" s="16" t="s">
        <v>8</v>
      </c>
      <c r="AB1" s="16" t="s">
        <v>14</v>
      </c>
    </row>
    <row r="2" spans="1:28" x14ac:dyDescent="0.2">
      <c r="A2" s="5">
        <f>DATE(B2,C2,1)</f>
        <v>36892</v>
      </c>
      <c r="B2">
        <v>2001</v>
      </c>
      <c r="C2">
        <v>1</v>
      </c>
      <c r="D2" s="2">
        <f>AZ!D2+CA!D2+CO!D2+ID!D2+MT!D2+NM!D2+NV!D2+OR!D2+UT!D2+WA!D2+WY!D2</f>
        <v>20376771</v>
      </c>
      <c r="E2" s="2">
        <f>AZ!E2+CA!E2+CO!E2+ID!E2+MT!E2+NM!E2+NV!E2+OR!E2+UT!E2+WA!E2+WY!E2</f>
        <v>1208188</v>
      </c>
      <c r="F2" s="2">
        <f>AZ!F2+CA!F2+CO!F2+ID!F2+MT!F2+NM!F2+NV!F2+OR!F2+UT!F2+WA!F2+WY!F2</f>
        <v>12161496</v>
      </c>
      <c r="G2" s="2">
        <f>AZ!G2+CA!G2+CO!G2+ID!G2+MT!G2+NM!G2+NV!G2+OR!G2+UT!G2+WA!G2+WY!G2</f>
        <v>14840054</v>
      </c>
      <c r="H2" s="2">
        <f>AZ!H2+CA!H2+CO!H2+ID!H2+MT!H2+NM!H2+NV!H2+OR!H2+UT!H2+WA!H2+WY!H2</f>
        <v>5955587</v>
      </c>
      <c r="I2" s="2">
        <f>AZ!I2+CA!I2+CO!I2+ID!I2+MT!I2+NM!I2+NV!I2+OR!I2+UT!I2+WA!I2+WY!I2</f>
        <v>42366</v>
      </c>
      <c r="J2" s="2">
        <f>AZ!J2+CA!J2+CO!J2+ID!J2+MT!J2+NM!J2+NV!J2+OR!J2+UT!J2+WA!J2+WY!J2</f>
        <v>200945</v>
      </c>
      <c r="K2" s="2">
        <f>AZ!K2+CA!K2+CO!K2+ID!K2+MT!K2+NM!K2+NV!K2+OR!K2+UT!K2+WA!K2+WY!K2</f>
        <v>98310</v>
      </c>
      <c r="L2" s="2">
        <f>AZ!L2+CA!L2+CO!L2+ID!L2+MT!L2+NM!L2+NV!L2+OR!L2+UT!L2+WA!L2+WY!L2</f>
        <v>1053685</v>
      </c>
      <c r="M2" s="2">
        <f>AZ!M2+CA!M2+CO!M2+ID!M2+MT!M2+NM!M2+NV!M2+OR!M2+UT!M2+WA!M2+WY!M2</f>
        <v>-26559</v>
      </c>
      <c r="N2" s="2">
        <f>AZ!N2+CA!N2+CO!N2+ID!N2+MT!N2+NM!N2+NV!N2+OR!N2+UT!N2+WA!N2+WY!N2</f>
        <v>6500</v>
      </c>
      <c r="O2" s="2">
        <f>AZ!O2+CA!O2+CO!O2+ID!O2+MT!O2+NM!O2+NV!O2+OR!O2+UT!O2+WA!O2+WY!O2</f>
        <v>166576</v>
      </c>
      <c r="P2" s="2">
        <f>AZ!P2+CA!P2+CO!P2+ID!P2+MT!P2+NM!P2+NV!P2+OR!P2+UT!P2+WA!P2+WY!P2</f>
        <v>509677</v>
      </c>
      <c r="Q2" s="2">
        <f>SUM(D2:P2)</f>
        <v>56593596</v>
      </c>
    </row>
    <row r="3" spans="1:28" x14ac:dyDescent="0.2">
      <c r="A3" s="5">
        <f t="shared" ref="A3:A66" si="0">DATE(B3,C3,1)</f>
        <v>36923</v>
      </c>
      <c r="B3">
        <v>2001</v>
      </c>
      <c r="C3">
        <v>2</v>
      </c>
      <c r="D3" s="2">
        <f>AZ!D3+CA!D3+CO!D3+ID!D3+MT!D3+NM!D3+NV!D3+OR!D3+UT!D3+WA!D3+WY!D3</f>
        <v>18555957</v>
      </c>
      <c r="E3" s="2">
        <f>AZ!E3+CA!E3+CO!E3+ID!E3+MT!E3+NM!E3+NV!E3+OR!E3+UT!E3+WA!E3+WY!E3</f>
        <v>1058019</v>
      </c>
      <c r="F3" s="2">
        <f>AZ!F3+CA!F3+CO!F3+ID!F3+MT!F3+NM!F3+NV!F3+OR!F3+UT!F3+WA!F3+WY!F3</f>
        <v>10324098</v>
      </c>
      <c r="G3" s="2">
        <f>AZ!G3+CA!G3+CO!G3+ID!G3+MT!G3+NM!G3+NV!G3+OR!G3+UT!G3+WA!G3+WY!G3</f>
        <v>13892073</v>
      </c>
      <c r="H3" s="2">
        <f>AZ!H3+CA!H3+CO!H3+ID!H3+MT!H3+NM!H3+NV!H3+OR!H3+UT!H3+WA!H3+WY!H3</f>
        <v>5173951</v>
      </c>
      <c r="I3" s="2">
        <f>AZ!I3+CA!I3+CO!I3+ID!I3+MT!I3+NM!I3+NV!I3+OR!I3+UT!I3+WA!I3+WY!I3</f>
        <v>42023</v>
      </c>
      <c r="J3" s="2">
        <f>AZ!J3+CA!J3+CO!J3+ID!J3+MT!J3+NM!J3+NV!J3+OR!J3+UT!J3+WA!J3+WY!J3</f>
        <v>192347</v>
      </c>
      <c r="K3" s="2">
        <f>AZ!K3+CA!K3+CO!K3+ID!K3+MT!K3+NM!K3+NV!K3+OR!K3+UT!K3+WA!K3+WY!K3</f>
        <v>102577</v>
      </c>
      <c r="L3" s="2">
        <f>AZ!L3+CA!L3+CO!L3+ID!L3+MT!L3+NM!L3+NV!L3+OR!L3+UT!L3+WA!L3+WY!L3</f>
        <v>675151</v>
      </c>
      <c r="M3" s="2">
        <f>AZ!M3+CA!M3+CO!M3+ID!M3+MT!M3+NM!M3+NV!M3+OR!M3+UT!M3+WA!M3+WY!M3</f>
        <v>-178030</v>
      </c>
      <c r="N3" s="2">
        <f>AZ!N3+CA!N3+CO!N3+ID!N3+MT!N3+NM!N3+NV!N3+OR!N3+UT!N3+WA!N3+WY!N3</f>
        <v>12568</v>
      </c>
      <c r="O3" s="2">
        <f>AZ!O3+CA!O3+CO!O3+ID!O3+MT!O3+NM!O3+NV!O3+OR!O3+UT!O3+WA!O3+WY!O3</f>
        <v>175630</v>
      </c>
      <c r="P3" s="2">
        <f>AZ!P3+CA!P3+CO!P3+ID!P3+MT!P3+NM!P3+NV!P3+OR!P3+UT!P3+WA!P3+WY!P3</f>
        <v>387417</v>
      </c>
      <c r="Q3" s="2">
        <f t="shared" ref="Q3:Q66" si="1">SUM(D3:P3)</f>
        <v>50413781</v>
      </c>
    </row>
    <row r="4" spans="1:28" x14ac:dyDescent="0.2">
      <c r="A4" s="5">
        <f t="shared" si="0"/>
        <v>36951</v>
      </c>
      <c r="B4">
        <v>2001</v>
      </c>
      <c r="C4">
        <v>3</v>
      </c>
      <c r="D4" s="2">
        <f>AZ!D4+CA!D4+CO!D4+ID!D4+MT!D4+NM!D4+NV!D4+OR!D4+UT!D4+WA!D4+WY!D4</f>
        <v>18275336</v>
      </c>
      <c r="E4" s="2">
        <f>AZ!E4+CA!E4+CO!E4+ID!E4+MT!E4+NM!E4+NV!E4+OR!E4+UT!E4+WA!E4+WY!E4</f>
        <v>1171975</v>
      </c>
      <c r="F4" s="2">
        <f>AZ!F4+CA!F4+CO!F4+ID!F4+MT!F4+NM!F4+NV!F4+OR!F4+UT!F4+WA!F4+WY!F4</f>
        <v>11800954</v>
      </c>
      <c r="G4" s="2">
        <f>AZ!G4+CA!G4+CO!G4+ID!G4+MT!G4+NM!G4+NV!G4+OR!G4+UT!G4+WA!G4+WY!G4</f>
        <v>14872151</v>
      </c>
      <c r="H4" s="2">
        <f>AZ!H4+CA!H4+CO!H4+ID!H4+MT!H4+NM!H4+NV!H4+OR!H4+UT!H4+WA!H4+WY!H4</f>
        <v>6054087</v>
      </c>
      <c r="I4" s="2">
        <f>AZ!I4+CA!I4+CO!I4+ID!I4+MT!I4+NM!I4+NV!I4+OR!I4+UT!I4+WA!I4+WY!I4</f>
        <v>40820</v>
      </c>
      <c r="J4" s="2">
        <f>AZ!J4+CA!J4+CO!J4+ID!J4+MT!J4+NM!J4+NV!J4+OR!J4+UT!J4+WA!J4+WY!J4</f>
        <v>201383</v>
      </c>
      <c r="K4" s="2">
        <f>AZ!K4+CA!K4+CO!K4+ID!K4+MT!K4+NM!K4+NV!K4+OR!K4+UT!K4+WA!K4+WY!K4</f>
        <v>103841</v>
      </c>
      <c r="L4" s="2">
        <f>AZ!L4+CA!L4+CO!L4+ID!L4+MT!L4+NM!L4+NV!L4+OR!L4+UT!L4+WA!L4+WY!L4</f>
        <v>531063</v>
      </c>
      <c r="M4" s="2">
        <f>AZ!M4+CA!M4+CO!M4+ID!M4+MT!M4+NM!M4+NV!M4+OR!M4+UT!M4+WA!M4+WY!M4</f>
        <v>-166685</v>
      </c>
      <c r="N4" s="2">
        <f>AZ!N4+CA!N4+CO!N4+ID!N4+MT!N4+NM!N4+NV!N4+OR!N4+UT!N4+WA!N4+WY!N4</f>
        <v>31498</v>
      </c>
      <c r="O4" s="2">
        <f>AZ!O4+CA!O4+CO!O4+ID!O4+MT!O4+NM!O4+NV!O4+OR!O4+UT!O4+WA!O4+WY!O4</f>
        <v>331667</v>
      </c>
      <c r="P4" s="2">
        <f>AZ!P4+CA!P4+CO!P4+ID!P4+MT!P4+NM!P4+NV!P4+OR!P4+UT!P4+WA!P4+WY!P4</f>
        <v>454617</v>
      </c>
      <c r="Q4" s="2">
        <f t="shared" si="1"/>
        <v>53702707</v>
      </c>
    </row>
    <row r="5" spans="1:28" x14ac:dyDescent="0.2">
      <c r="A5" s="5">
        <f t="shared" si="0"/>
        <v>36982</v>
      </c>
      <c r="B5">
        <v>2001</v>
      </c>
      <c r="C5">
        <v>4</v>
      </c>
      <c r="D5" s="2">
        <f>AZ!D5+CA!D5+CO!D5+ID!D5+MT!D5+NM!D5+NV!D5+OR!D5+UT!D5+WA!D5+WY!D5</f>
        <v>16978427</v>
      </c>
      <c r="E5" s="2">
        <f>AZ!E5+CA!E5+CO!E5+ID!E5+MT!E5+NM!E5+NV!E5+OR!E5+UT!E5+WA!E5+WY!E5</f>
        <v>1076930</v>
      </c>
      <c r="F5" s="2">
        <f>AZ!F5+CA!F5+CO!F5+ID!F5+MT!F5+NM!F5+NV!F5+OR!F5+UT!F5+WA!F5+WY!F5</f>
        <v>10825290</v>
      </c>
      <c r="G5" s="2">
        <f>AZ!G5+CA!G5+CO!G5+ID!G5+MT!G5+NM!G5+NV!G5+OR!G5+UT!G5+WA!G5+WY!G5</f>
        <v>14230872</v>
      </c>
      <c r="H5" s="2">
        <f>AZ!H5+CA!H5+CO!H5+ID!H5+MT!H5+NM!H5+NV!H5+OR!H5+UT!H5+WA!H5+WY!H5</f>
        <v>4908436</v>
      </c>
      <c r="I5" s="2">
        <f>AZ!I5+CA!I5+CO!I5+ID!I5+MT!I5+NM!I5+NV!I5+OR!I5+UT!I5+WA!I5+WY!I5</f>
        <v>40342</v>
      </c>
      <c r="J5" s="2">
        <f>AZ!J5+CA!J5+CO!J5+ID!J5+MT!J5+NM!J5+NV!J5+OR!J5+UT!J5+WA!J5+WY!J5</f>
        <v>188735</v>
      </c>
      <c r="K5" s="2">
        <f>AZ!K5+CA!K5+CO!K5+ID!K5+MT!K5+NM!K5+NV!K5+OR!K5+UT!K5+WA!K5+WY!K5</f>
        <v>92869</v>
      </c>
      <c r="L5" s="2">
        <f>AZ!L5+CA!L5+CO!L5+ID!L5+MT!L5+NM!L5+NV!L5+OR!L5+UT!L5+WA!L5+WY!L5</f>
        <v>448652</v>
      </c>
      <c r="M5" s="2">
        <f>AZ!M5+CA!M5+CO!M5+ID!M5+MT!M5+NM!M5+NV!M5+OR!M5+UT!M5+WA!M5+WY!M5</f>
        <v>-133623</v>
      </c>
      <c r="N5" s="2">
        <f>AZ!N5+CA!N5+CO!N5+ID!N5+MT!N5+NM!N5+NV!N5+OR!N5+UT!N5+WA!N5+WY!N5</f>
        <v>38759</v>
      </c>
      <c r="O5" s="2">
        <f>AZ!O5+CA!O5+CO!O5+ID!O5+MT!O5+NM!O5+NV!O5+OR!O5+UT!O5+WA!O5+WY!O5</f>
        <v>414598</v>
      </c>
      <c r="P5" s="2">
        <f>AZ!P5+CA!P5+CO!P5+ID!P5+MT!P5+NM!P5+NV!P5+OR!P5+UT!P5+WA!P5+WY!P5</f>
        <v>449405</v>
      </c>
      <c r="Q5" s="2">
        <f t="shared" si="1"/>
        <v>49559692</v>
      </c>
    </row>
    <row r="6" spans="1:28" x14ac:dyDescent="0.2">
      <c r="A6" s="5">
        <f t="shared" si="0"/>
        <v>37012</v>
      </c>
      <c r="B6">
        <v>2001</v>
      </c>
      <c r="C6">
        <v>5</v>
      </c>
      <c r="D6" s="2">
        <f>AZ!D6+CA!D6+CO!D6+ID!D6+MT!D6+NM!D6+NV!D6+OR!D6+UT!D6+WA!D6+WY!D6</f>
        <v>18944732</v>
      </c>
      <c r="E6" s="2">
        <f>AZ!E6+CA!E6+CO!E6+ID!E6+MT!E6+NM!E6+NV!E6+OR!E6+UT!E6+WA!E6+WY!E6</f>
        <v>1051842</v>
      </c>
      <c r="F6" s="2">
        <f>AZ!F6+CA!F6+CO!F6+ID!F6+MT!F6+NM!F6+NV!F6+OR!F6+UT!F6+WA!F6+WY!F6</f>
        <v>13282942</v>
      </c>
      <c r="G6" s="2">
        <f>AZ!G6+CA!G6+CO!G6+ID!G6+MT!G6+NM!G6+NV!G6+OR!G6+UT!G6+WA!G6+WY!G6</f>
        <v>14920626</v>
      </c>
      <c r="H6" s="2">
        <f>AZ!H6+CA!H6+CO!H6+ID!H6+MT!H6+NM!H6+NV!H6+OR!H6+UT!H6+WA!H6+WY!H6</f>
        <v>4324111</v>
      </c>
      <c r="I6" s="2">
        <f>AZ!I6+CA!I6+CO!I6+ID!I6+MT!I6+NM!I6+NV!I6+OR!I6+UT!I6+WA!I6+WY!I6</f>
        <v>42444</v>
      </c>
      <c r="J6" s="2">
        <f>AZ!J6+CA!J6+CO!J6+ID!J6+MT!J6+NM!J6+NV!J6+OR!J6+UT!J6+WA!J6+WY!J6</f>
        <v>206822</v>
      </c>
      <c r="K6" s="2">
        <f>AZ!K6+CA!K6+CO!K6+ID!K6+MT!K6+NM!K6+NV!K6+OR!K6+UT!K6+WA!K6+WY!K6</f>
        <v>108895</v>
      </c>
      <c r="L6" s="2">
        <f>AZ!L6+CA!L6+CO!L6+ID!L6+MT!L6+NM!L6+NV!L6+OR!L6+UT!L6+WA!L6+WY!L6</f>
        <v>469484</v>
      </c>
      <c r="M6" s="2">
        <f>AZ!M6+CA!M6+CO!M6+ID!M6+MT!M6+NM!M6+NV!M6+OR!M6+UT!M6+WA!M6+WY!M6</f>
        <v>62328</v>
      </c>
      <c r="N6" s="2">
        <f>AZ!N6+CA!N6+CO!N6+ID!N6+MT!N6+NM!N6+NV!N6+OR!N6+UT!N6+WA!N6+WY!N6</f>
        <v>81053</v>
      </c>
      <c r="O6" s="2">
        <f>AZ!O6+CA!O6+CO!O6+ID!O6+MT!O6+NM!O6+NV!O6+OR!O6+UT!O6+WA!O6+WY!O6</f>
        <v>402289</v>
      </c>
      <c r="P6" s="2">
        <f>AZ!P6+CA!P6+CO!P6+ID!P6+MT!P6+NM!P6+NV!P6+OR!P6+UT!P6+WA!P6+WY!P6</f>
        <v>412387</v>
      </c>
      <c r="Q6" s="2">
        <f t="shared" si="1"/>
        <v>54309955</v>
      </c>
    </row>
    <row r="7" spans="1:28" x14ac:dyDescent="0.2">
      <c r="A7" s="5">
        <f t="shared" si="0"/>
        <v>37043</v>
      </c>
      <c r="B7">
        <v>2001</v>
      </c>
      <c r="C7">
        <v>6</v>
      </c>
      <c r="D7" s="2">
        <f>AZ!D7+CA!D7+CO!D7+ID!D7+MT!D7+NM!D7+NV!D7+OR!D7+UT!D7+WA!D7+WY!D7</f>
        <v>18905166</v>
      </c>
      <c r="E7" s="2">
        <f>AZ!E7+CA!E7+CO!E7+ID!E7+MT!E7+NM!E7+NV!E7+OR!E7+UT!E7+WA!E7+WY!E7</f>
        <v>1069323</v>
      </c>
      <c r="F7" s="2">
        <f>AZ!F7+CA!F7+CO!F7+ID!F7+MT!F7+NM!F7+NV!F7+OR!F7+UT!F7+WA!F7+WY!F7</f>
        <v>13264493</v>
      </c>
      <c r="G7" s="2">
        <f>AZ!G7+CA!G7+CO!G7+ID!G7+MT!G7+NM!G7+NV!G7+OR!G7+UT!G7+WA!G7+WY!G7</f>
        <v>14527573</v>
      </c>
      <c r="H7" s="2">
        <f>AZ!H7+CA!H7+CO!H7+ID!H7+MT!H7+NM!H7+NV!H7+OR!H7+UT!H7+WA!H7+WY!H7</f>
        <v>5817342</v>
      </c>
      <c r="I7" s="2">
        <f>AZ!I7+CA!I7+CO!I7+ID!I7+MT!I7+NM!I7+NV!I7+OR!I7+UT!I7+WA!I7+WY!I7</f>
        <v>37553</v>
      </c>
      <c r="J7" s="2">
        <f>AZ!J7+CA!J7+CO!J7+ID!J7+MT!J7+NM!J7+NV!J7+OR!J7+UT!J7+WA!J7+WY!J7</f>
        <v>206926</v>
      </c>
      <c r="K7" s="2">
        <f>AZ!K7+CA!K7+CO!K7+ID!K7+MT!K7+NM!K7+NV!K7+OR!K7+UT!K7+WA!K7+WY!K7</f>
        <v>100758</v>
      </c>
      <c r="L7" s="2">
        <f>AZ!L7+CA!L7+CO!L7+ID!L7+MT!L7+NM!L7+NV!L7+OR!L7+UT!L7+WA!L7+WY!L7</f>
        <v>370837</v>
      </c>
      <c r="M7" s="2">
        <f>AZ!M7+CA!M7+CO!M7+ID!M7+MT!M7+NM!M7+NV!M7+OR!M7+UT!M7+WA!M7+WY!M7</f>
        <v>31504</v>
      </c>
      <c r="N7" s="2">
        <f>AZ!N7+CA!N7+CO!N7+ID!N7+MT!N7+NM!N7+NV!N7+OR!N7+UT!N7+WA!N7+WY!N7</f>
        <v>91143</v>
      </c>
      <c r="O7" s="2">
        <f>AZ!O7+CA!O7+CO!O7+ID!O7+MT!O7+NM!O7+NV!O7+OR!O7+UT!O7+WA!O7+WY!O7</f>
        <v>469475</v>
      </c>
      <c r="P7" s="2">
        <f>AZ!P7+CA!P7+CO!P7+ID!P7+MT!P7+NM!P7+NV!P7+OR!P7+UT!P7+WA!P7+WY!P7</f>
        <v>523473</v>
      </c>
      <c r="Q7" s="2">
        <f t="shared" si="1"/>
        <v>55415566</v>
      </c>
    </row>
    <row r="8" spans="1:28" x14ac:dyDescent="0.2">
      <c r="A8" s="5">
        <f t="shared" si="0"/>
        <v>37073</v>
      </c>
      <c r="B8">
        <v>2001</v>
      </c>
      <c r="C8">
        <v>7</v>
      </c>
      <c r="D8" s="2">
        <f>AZ!D8+CA!D8+CO!D8+ID!D8+MT!D8+NM!D8+NV!D8+OR!D8+UT!D8+WA!D8+WY!D8</f>
        <v>21070271</v>
      </c>
      <c r="E8" s="2">
        <f>AZ!E8+CA!E8+CO!E8+ID!E8+MT!E8+NM!E8+NV!E8+OR!E8+UT!E8+WA!E8+WY!E8</f>
        <v>1160957</v>
      </c>
      <c r="F8" s="2">
        <f>AZ!F8+CA!F8+CO!F8+ID!F8+MT!F8+NM!F8+NV!F8+OR!F8+UT!F8+WA!F8+WY!F8</f>
        <v>11393137</v>
      </c>
      <c r="G8" s="2">
        <f>AZ!G8+CA!G8+CO!G8+ID!G8+MT!G8+NM!G8+NV!G8+OR!G8+UT!G8+WA!G8+WY!G8</f>
        <v>16690655</v>
      </c>
      <c r="H8" s="2">
        <f>AZ!H8+CA!H8+CO!H8+ID!H8+MT!H8+NM!H8+NV!H8+OR!H8+UT!H8+WA!H8+WY!H8</f>
        <v>6590749</v>
      </c>
      <c r="I8" s="2">
        <f>AZ!I8+CA!I8+CO!I8+ID!I8+MT!I8+NM!I8+NV!I8+OR!I8+UT!I8+WA!I8+WY!I8</f>
        <v>44158</v>
      </c>
      <c r="J8" s="2">
        <f>AZ!J8+CA!J8+CO!J8+ID!J8+MT!J8+NM!J8+NV!J8+OR!J8+UT!J8+WA!J8+WY!J8</f>
        <v>216987</v>
      </c>
      <c r="K8" s="2">
        <f>AZ!K8+CA!K8+CO!K8+ID!K8+MT!K8+NM!K8+NV!K8+OR!K8+UT!K8+WA!K8+WY!K8</f>
        <v>107570</v>
      </c>
      <c r="L8" s="2">
        <f>AZ!L8+CA!L8+CO!L8+ID!L8+MT!L8+NM!L8+NV!L8+OR!L8+UT!L8+WA!L8+WY!L8</f>
        <v>388241</v>
      </c>
      <c r="M8" s="2">
        <f>AZ!M8+CA!M8+CO!M8+ID!M8+MT!M8+NM!M8+NV!M8+OR!M8+UT!M8+WA!M8+WY!M8</f>
        <v>3830</v>
      </c>
      <c r="N8" s="2">
        <f>AZ!N8+CA!N8+CO!N8+ID!N8+MT!N8+NM!N8+NV!N8+OR!N8+UT!N8+WA!N8+WY!N8</f>
        <v>91994</v>
      </c>
      <c r="O8" s="2">
        <f>AZ!O8+CA!O8+CO!O8+ID!O8+MT!O8+NM!O8+NV!O8+OR!O8+UT!O8+WA!O8+WY!O8</f>
        <v>472441</v>
      </c>
      <c r="P8" s="2">
        <f>AZ!P8+CA!P8+CO!P8+ID!P8+MT!P8+NM!P8+NV!P8+OR!P8+UT!P8+WA!P8+WY!P8</f>
        <v>514839</v>
      </c>
      <c r="Q8" s="2">
        <f t="shared" si="1"/>
        <v>58745829</v>
      </c>
    </row>
    <row r="9" spans="1:28" x14ac:dyDescent="0.2">
      <c r="A9" s="5">
        <f t="shared" si="0"/>
        <v>37104</v>
      </c>
      <c r="B9">
        <v>2001</v>
      </c>
      <c r="C9">
        <v>8</v>
      </c>
      <c r="D9" s="2">
        <f>AZ!D9+CA!D9+CO!D9+ID!D9+MT!D9+NM!D9+NV!D9+OR!D9+UT!D9+WA!D9+WY!D9</f>
        <v>20854459</v>
      </c>
      <c r="E9" s="2">
        <f>AZ!E9+CA!E9+CO!E9+ID!E9+MT!E9+NM!E9+NV!E9+OR!E9+UT!E9+WA!E9+WY!E9</f>
        <v>1151724</v>
      </c>
      <c r="F9" s="2">
        <f>AZ!F9+CA!F9+CO!F9+ID!F9+MT!F9+NM!F9+NV!F9+OR!F9+UT!F9+WA!F9+WY!F9</f>
        <v>11771012</v>
      </c>
      <c r="G9" s="2">
        <f>AZ!G9+CA!G9+CO!G9+ID!G9+MT!G9+NM!G9+NV!G9+OR!G9+UT!G9+WA!G9+WY!G9</f>
        <v>17644562</v>
      </c>
      <c r="H9" s="2">
        <f>AZ!H9+CA!H9+CO!H9+ID!H9+MT!H9+NM!H9+NV!H9+OR!H9+UT!H9+WA!H9+WY!H9</f>
        <v>6722158</v>
      </c>
      <c r="I9" s="2">
        <f>AZ!I9+CA!I9+CO!I9+ID!I9+MT!I9+NM!I9+NV!I9+OR!I9+UT!I9+WA!I9+WY!I9</f>
        <v>45520</v>
      </c>
      <c r="J9" s="2">
        <f>AZ!J9+CA!J9+CO!J9+ID!J9+MT!J9+NM!J9+NV!J9+OR!J9+UT!J9+WA!J9+WY!J9</f>
        <v>217972</v>
      </c>
      <c r="K9" s="2">
        <f>AZ!K9+CA!K9+CO!K9+ID!K9+MT!K9+NM!K9+NV!K9+OR!K9+UT!K9+WA!K9+WY!K9</f>
        <v>103073</v>
      </c>
      <c r="L9" s="2">
        <f>AZ!L9+CA!L9+CO!L9+ID!L9+MT!L9+NM!L9+NV!L9+OR!L9+UT!L9+WA!L9+WY!L9</f>
        <v>326162</v>
      </c>
      <c r="M9" s="2">
        <f>AZ!M9+CA!M9+CO!M9+ID!M9+MT!M9+NM!M9+NV!M9+OR!M9+UT!M9+WA!M9+WY!M9</f>
        <v>140688</v>
      </c>
      <c r="N9" s="2">
        <f>AZ!N9+CA!N9+CO!N9+ID!N9+MT!N9+NM!N9+NV!N9+OR!N9+UT!N9+WA!N9+WY!N9</f>
        <v>85301</v>
      </c>
      <c r="O9" s="2">
        <f>AZ!O9+CA!O9+CO!O9+ID!O9+MT!O9+NM!O9+NV!O9+OR!O9+UT!O9+WA!O9+WY!O9</f>
        <v>439222</v>
      </c>
      <c r="P9" s="2">
        <f>AZ!P9+CA!P9+CO!P9+ID!P9+MT!P9+NM!P9+NV!P9+OR!P9+UT!P9+WA!P9+WY!P9</f>
        <v>537877</v>
      </c>
      <c r="Q9" s="2">
        <f t="shared" si="1"/>
        <v>60039730</v>
      </c>
    </row>
    <row r="10" spans="1:28" x14ac:dyDescent="0.2">
      <c r="A10" s="5">
        <f t="shared" si="0"/>
        <v>37135</v>
      </c>
      <c r="B10">
        <v>2001</v>
      </c>
      <c r="C10">
        <v>9</v>
      </c>
      <c r="D10" s="2">
        <f>AZ!D10+CA!D10+CO!D10+ID!D10+MT!D10+NM!D10+NV!D10+OR!D10+UT!D10+WA!D10+WY!D10</f>
        <v>18415519</v>
      </c>
      <c r="E10" s="2">
        <f>AZ!E10+CA!E10+CO!E10+ID!E10+MT!E10+NM!E10+NV!E10+OR!E10+UT!E10+WA!E10+WY!E10</f>
        <v>1130524</v>
      </c>
      <c r="F10" s="2">
        <f>AZ!F10+CA!F10+CO!F10+ID!F10+MT!F10+NM!F10+NV!F10+OR!F10+UT!F10+WA!F10+WY!F10</f>
        <v>9575883</v>
      </c>
      <c r="G10" s="2">
        <f>AZ!G10+CA!G10+CO!G10+ID!G10+MT!G10+NM!G10+NV!G10+OR!G10+UT!G10+WA!G10+WY!G10</f>
        <v>14686851</v>
      </c>
      <c r="H10" s="2">
        <f>AZ!H10+CA!H10+CO!H10+ID!H10+MT!H10+NM!H10+NV!H10+OR!H10+UT!H10+WA!H10+WY!H10</f>
        <v>6585357</v>
      </c>
      <c r="I10" s="2">
        <f>AZ!I10+CA!I10+CO!I10+ID!I10+MT!I10+NM!I10+NV!I10+OR!I10+UT!I10+WA!I10+WY!I10</f>
        <v>42943</v>
      </c>
      <c r="J10" s="2">
        <f>AZ!J10+CA!J10+CO!J10+ID!J10+MT!J10+NM!J10+NV!J10+OR!J10+UT!J10+WA!J10+WY!J10</f>
        <v>204129</v>
      </c>
      <c r="K10" s="2">
        <f>AZ!K10+CA!K10+CO!K10+ID!K10+MT!K10+NM!K10+NV!K10+OR!K10+UT!K10+WA!K10+WY!K10</f>
        <v>79625</v>
      </c>
      <c r="L10" s="2">
        <f>AZ!L10+CA!L10+CO!L10+ID!L10+MT!L10+NM!L10+NV!L10+OR!L10+UT!L10+WA!L10+WY!L10</f>
        <v>392273</v>
      </c>
      <c r="M10" s="2">
        <f>AZ!M10+CA!M10+CO!M10+ID!M10+MT!M10+NM!M10+NV!M10+OR!M10+UT!M10+WA!M10+WY!M10</f>
        <v>-32739</v>
      </c>
      <c r="N10" s="2">
        <f>AZ!N10+CA!N10+CO!N10+ID!N10+MT!N10+NM!N10+NV!N10+OR!N10+UT!N10+WA!N10+WY!N10</f>
        <v>64806</v>
      </c>
      <c r="O10" s="2">
        <f>AZ!O10+CA!O10+CO!O10+ID!O10+MT!O10+NM!O10+NV!O10+OR!O10+UT!O10+WA!O10+WY!O10</f>
        <v>323118</v>
      </c>
      <c r="P10" s="2">
        <f>AZ!P10+CA!P10+CO!P10+ID!P10+MT!P10+NM!P10+NV!P10+OR!P10+UT!P10+WA!P10+WY!P10</f>
        <v>497362</v>
      </c>
      <c r="Q10" s="2">
        <f t="shared" si="1"/>
        <v>51965651</v>
      </c>
    </row>
    <row r="11" spans="1:28" x14ac:dyDescent="0.2">
      <c r="A11" s="5">
        <f t="shared" si="0"/>
        <v>37165</v>
      </c>
      <c r="B11">
        <v>2001</v>
      </c>
      <c r="C11">
        <v>10</v>
      </c>
      <c r="D11" s="2">
        <f>AZ!D11+CA!D11+CO!D11+ID!D11+MT!D11+NM!D11+NV!D11+OR!D11+UT!D11+WA!D11+WY!D11</f>
        <v>19754155</v>
      </c>
      <c r="E11" s="2">
        <f>AZ!E11+CA!E11+CO!E11+ID!E11+MT!E11+NM!E11+NV!E11+OR!E11+UT!E11+WA!E11+WY!E11</f>
        <v>1142475</v>
      </c>
      <c r="F11" s="2">
        <f>AZ!F11+CA!F11+CO!F11+ID!F11+MT!F11+NM!F11+NV!F11+OR!F11+UT!F11+WA!F11+WY!F11</f>
        <v>9371893</v>
      </c>
      <c r="G11" s="2">
        <f>AZ!G11+CA!G11+CO!G11+ID!G11+MT!G11+NM!G11+NV!G11+OR!G11+UT!G11+WA!G11+WY!G11</f>
        <v>14465011</v>
      </c>
      <c r="H11" s="2">
        <f>AZ!H11+CA!H11+CO!H11+ID!H11+MT!H11+NM!H11+NV!H11+OR!H11+UT!H11+WA!H11+WY!H11</f>
        <v>5001992</v>
      </c>
      <c r="I11" s="2">
        <f>AZ!I11+CA!I11+CO!I11+ID!I11+MT!I11+NM!I11+NV!I11+OR!I11+UT!I11+WA!I11+WY!I11</f>
        <v>48630</v>
      </c>
      <c r="J11" s="2">
        <f>AZ!J11+CA!J11+CO!J11+ID!J11+MT!J11+NM!J11+NV!J11+OR!J11+UT!J11+WA!J11+WY!J11</f>
        <v>205984</v>
      </c>
      <c r="K11" s="2">
        <f>AZ!K11+CA!K11+CO!K11+ID!K11+MT!K11+NM!K11+NV!K11+OR!K11+UT!K11+WA!K11+WY!K11</f>
        <v>67320</v>
      </c>
      <c r="L11" s="2">
        <f>AZ!L11+CA!L11+CO!L11+ID!L11+MT!L11+NM!L11+NV!L11+OR!L11+UT!L11+WA!L11+WY!L11</f>
        <v>308241</v>
      </c>
      <c r="M11" s="2">
        <f>AZ!M11+CA!M11+CO!M11+ID!M11+MT!M11+NM!M11+NV!M11+OR!M11+UT!M11+WA!M11+WY!M11</f>
        <v>11603</v>
      </c>
      <c r="N11" s="2">
        <f>AZ!N11+CA!N11+CO!N11+ID!N11+MT!N11+NM!N11+NV!N11+OR!N11+UT!N11+WA!N11+WY!N11</f>
        <v>20813</v>
      </c>
      <c r="O11" s="2">
        <f>AZ!O11+CA!O11+CO!O11+ID!O11+MT!O11+NM!O11+NV!O11+OR!O11+UT!O11+WA!O11+WY!O11</f>
        <v>323579</v>
      </c>
      <c r="P11" s="2">
        <f>AZ!P11+CA!P11+CO!P11+ID!P11+MT!P11+NM!P11+NV!P11+OR!P11+UT!P11+WA!P11+WY!P11</f>
        <v>494114</v>
      </c>
      <c r="Q11" s="2">
        <f t="shared" si="1"/>
        <v>51215810</v>
      </c>
    </row>
    <row r="12" spans="1:28" x14ac:dyDescent="0.2">
      <c r="A12" s="5">
        <f t="shared" si="0"/>
        <v>37196</v>
      </c>
      <c r="B12">
        <v>2001</v>
      </c>
      <c r="C12">
        <v>11</v>
      </c>
      <c r="D12" s="2">
        <f>AZ!D12+CA!D12+CO!D12+ID!D12+MT!D12+NM!D12+NV!D12+OR!D12+UT!D12+WA!D12+WY!D12</f>
        <v>19466766</v>
      </c>
      <c r="E12" s="2">
        <f>AZ!E12+CA!E12+CO!E12+ID!E12+MT!E12+NM!E12+NV!E12+OR!E12+UT!E12+WA!E12+WY!E12</f>
        <v>1139224</v>
      </c>
      <c r="F12" s="2">
        <f>AZ!F12+CA!F12+CO!F12+ID!F12+MT!F12+NM!F12+NV!F12+OR!F12+UT!F12+WA!F12+WY!F12</f>
        <v>9911531</v>
      </c>
      <c r="G12" s="2">
        <f>AZ!G12+CA!G12+CO!G12+ID!G12+MT!G12+NM!G12+NV!G12+OR!G12+UT!G12+WA!G12+WY!G12</f>
        <v>11406381</v>
      </c>
      <c r="H12" s="2">
        <f>AZ!H12+CA!H12+CO!H12+ID!H12+MT!H12+NM!H12+NV!H12+OR!H12+UT!H12+WA!H12+WY!H12</f>
        <v>6145091</v>
      </c>
      <c r="I12" s="2">
        <f>AZ!I12+CA!I12+CO!I12+ID!I12+MT!I12+NM!I12+NV!I12+OR!I12+UT!I12+WA!I12+WY!I12</f>
        <v>55493</v>
      </c>
      <c r="J12" s="2">
        <f>AZ!J12+CA!J12+CO!J12+ID!J12+MT!J12+NM!J12+NV!J12+OR!J12+UT!J12+WA!J12+WY!J12</f>
        <v>186209</v>
      </c>
      <c r="K12" s="2">
        <f>AZ!K12+CA!K12+CO!K12+ID!K12+MT!K12+NM!K12+NV!K12+OR!K12+UT!K12+WA!K12+WY!K12</f>
        <v>66566</v>
      </c>
      <c r="L12" s="2">
        <f>AZ!L12+CA!L12+CO!L12+ID!L12+MT!L12+NM!L12+NV!L12+OR!L12+UT!L12+WA!L12+WY!L12</f>
        <v>284281</v>
      </c>
      <c r="M12" s="2">
        <f>AZ!M12+CA!M12+CO!M12+ID!M12+MT!M12+NM!M12+NV!M12+OR!M12+UT!M12+WA!M12+WY!M12</f>
        <v>-58350</v>
      </c>
      <c r="N12" s="2">
        <f>AZ!N12+CA!N12+CO!N12+ID!N12+MT!N12+NM!N12+NV!N12+OR!N12+UT!N12+WA!N12+WY!N12</f>
        <v>14289</v>
      </c>
      <c r="O12" s="2">
        <f>AZ!O12+CA!O12+CO!O12+ID!O12+MT!O12+NM!O12+NV!O12+OR!O12+UT!O12+WA!O12+WY!O12</f>
        <v>216863</v>
      </c>
      <c r="P12" s="2">
        <f>AZ!P12+CA!P12+CO!P12+ID!P12+MT!P12+NM!P12+NV!P12+OR!P12+UT!P12+WA!P12+WY!P12</f>
        <v>444730</v>
      </c>
      <c r="Q12" s="2">
        <f t="shared" si="1"/>
        <v>49279074</v>
      </c>
    </row>
    <row r="13" spans="1:28" x14ac:dyDescent="0.2">
      <c r="A13" s="5">
        <f t="shared" si="0"/>
        <v>37226</v>
      </c>
      <c r="B13">
        <v>2001</v>
      </c>
      <c r="C13">
        <v>12</v>
      </c>
      <c r="D13" s="2">
        <f>AZ!D13+CA!D13+CO!D13+ID!D13+MT!D13+NM!D13+NV!D13+OR!D13+UT!D13+WA!D13+WY!D13</f>
        <v>19891167</v>
      </c>
      <c r="E13" s="2">
        <f>AZ!E13+CA!E13+CO!E13+ID!E13+MT!E13+NM!E13+NV!E13+OR!E13+UT!E13+WA!E13+WY!E13</f>
        <v>1172728</v>
      </c>
      <c r="F13" s="2">
        <f>AZ!F13+CA!F13+CO!F13+ID!F13+MT!F13+NM!F13+NV!F13+OR!F13+UT!F13+WA!F13+WY!F13</f>
        <v>12330920</v>
      </c>
      <c r="G13" s="2">
        <f>AZ!G13+CA!G13+CO!G13+ID!G13+MT!G13+NM!G13+NV!G13+OR!G13+UT!G13+WA!G13+WY!G13</f>
        <v>12240997</v>
      </c>
      <c r="H13" s="2">
        <f>AZ!H13+CA!H13+CO!H13+ID!H13+MT!H13+NM!H13+NV!H13+OR!H13+UT!H13+WA!H13+WY!H13</f>
        <v>6915164</v>
      </c>
      <c r="I13" s="2">
        <f>AZ!I13+CA!I13+CO!I13+ID!I13+MT!I13+NM!I13+NV!I13+OR!I13+UT!I13+WA!I13+WY!I13</f>
        <v>46925</v>
      </c>
      <c r="J13" s="2">
        <f>AZ!J13+CA!J13+CO!J13+ID!J13+MT!J13+NM!J13+NV!J13+OR!J13+UT!J13+WA!J13+WY!J13</f>
        <v>187455</v>
      </c>
      <c r="K13" s="2">
        <f>AZ!K13+CA!K13+CO!K13+ID!K13+MT!K13+NM!K13+NV!K13+OR!K13+UT!K13+WA!K13+WY!K13</f>
        <v>106606</v>
      </c>
      <c r="L13" s="2">
        <f>AZ!L13+CA!L13+CO!L13+ID!L13+MT!L13+NM!L13+NV!L13+OR!L13+UT!L13+WA!L13+WY!L13</f>
        <v>292686</v>
      </c>
      <c r="M13" s="2">
        <f>AZ!M13+CA!M13+CO!M13+ID!M13+MT!M13+NM!M13+NV!M13+OR!M13+UT!M13+WA!M13+WY!M13</f>
        <v>22056</v>
      </c>
      <c r="N13" s="2">
        <f>AZ!N13+CA!N13+CO!N13+ID!N13+MT!N13+NM!N13+NV!N13+OR!N13+UT!N13+WA!N13+WY!N13</f>
        <v>4036</v>
      </c>
      <c r="O13" s="2">
        <f>AZ!O13+CA!O13+CO!O13+ID!O13+MT!O13+NM!O13+NV!O13+OR!O13+UT!O13+WA!O13+WY!O13</f>
        <v>266666</v>
      </c>
      <c r="P13" s="2">
        <f>AZ!P13+CA!P13+CO!P13+ID!P13+MT!P13+NM!P13+NV!P13+OR!P13+UT!P13+WA!P13+WY!P13</f>
        <v>462852</v>
      </c>
      <c r="Q13" s="2">
        <f t="shared" si="1"/>
        <v>53940258</v>
      </c>
    </row>
    <row r="14" spans="1:28" x14ac:dyDescent="0.2">
      <c r="A14" s="5">
        <f t="shared" si="0"/>
        <v>37257</v>
      </c>
      <c r="B14">
        <v>2002</v>
      </c>
      <c r="C14">
        <v>1</v>
      </c>
      <c r="D14" s="2">
        <f>AZ!D14+CA!D14+CO!D14+ID!D14+MT!D14+NM!D14+NV!D14+OR!D14+UT!D14+WA!D14+WY!D14</f>
        <v>19793858</v>
      </c>
      <c r="E14" s="2">
        <f>AZ!E14+CA!E14+CO!E14+ID!E14+MT!E14+NM!E14+NV!E14+OR!E14+UT!E14+WA!E14+WY!E14</f>
        <v>1270969</v>
      </c>
      <c r="F14" s="2">
        <f>AZ!F14+CA!F14+CO!F14+ID!F14+MT!F14+NM!F14+NV!F14+OR!F14+UT!F14+WA!F14+WY!F14</f>
        <v>14924734</v>
      </c>
      <c r="G14" s="2">
        <f>AZ!G14+CA!G14+CO!G14+ID!G14+MT!G14+NM!G14+NV!G14+OR!G14+UT!G14+WA!G14+WY!G14</f>
        <v>10912852</v>
      </c>
      <c r="H14" s="2">
        <f>AZ!H14+CA!H14+CO!H14+ID!H14+MT!H14+NM!H14+NV!H14+OR!H14+UT!H14+WA!H14+WY!H14</f>
        <v>6934094</v>
      </c>
      <c r="I14" s="2">
        <f>AZ!I14+CA!I14+CO!I14+ID!I14+MT!I14+NM!I14+NV!I14+OR!I14+UT!I14+WA!I14+WY!I14</f>
        <v>65017</v>
      </c>
      <c r="J14" s="2">
        <f>AZ!J14+CA!J14+CO!J14+ID!J14+MT!J14+NM!J14+NV!J14+OR!J14+UT!J14+WA!J14+WY!J14</f>
        <v>186572</v>
      </c>
      <c r="K14" s="2">
        <f>AZ!K14+CA!K14+CO!K14+ID!K14+MT!K14+NM!K14+NV!K14+OR!K14+UT!K14+WA!K14+WY!K14</f>
        <v>131059</v>
      </c>
      <c r="L14" s="2">
        <f>AZ!L14+CA!L14+CO!L14+ID!L14+MT!L14+NM!L14+NV!L14+OR!L14+UT!L14+WA!L14+WY!L14</f>
        <v>243040</v>
      </c>
      <c r="M14" s="2">
        <f>AZ!M14+CA!M14+CO!M14+ID!M14+MT!M14+NM!M14+NV!M14+OR!M14+UT!M14+WA!M14+WY!M14</f>
        <v>-184181</v>
      </c>
      <c r="N14" s="2">
        <f>AZ!N14+CA!N14+CO!N14+ID!N14+MT!N14+NM!N14+NV!N14+OR!N14+UT!N14+WA!N14+WY!N14</f>
        <v>11320</v>
      </c>
      <c r="O14" s="2">
        <f>AZ!O14+CA!O14+CO!O14+ID!O14+MT!O14+NM!O14+NV!O14+OR!O14+UT!O14+WA!O14+WY!O14</f>
        <v>274686</v>
      </c>
      <c r="P14" s="2">
        <f>AZ!P14+CA!P14+CO!P14+ID!P14+MT!P14+NM!P14+NV!P14+OR!P14+UT!P14+WA!P14+WY!P14</f>
        <v>558096</v>
      </c>
      <c r="Q14" s="2">
        <f t="shared" si="1"/>
        <v>55122116</v>
      </c>
    </row>
    <row r="15" spans="1:28" x14ac:dyDescent="0.2">
      <c r="A15" s="5">
        <f t="shared" si="0"/>
        <v>37288</v>
      </c>
      <c r="B15">
        <v>2002</v>
      </c>
      <c r="C15">
        <v>2</v>
      </c>
      <c r="D15" s="2">
        <f>AZ!D15+CA!D15+CO!D15+ID!D15+MT!D15+NM!D15+NV!D15+OR!D15+UT!D15+WA!D15+WY!D15</f>
        <v>17288676</v>
      </c>
      <c r="E15" s="2">
        <f>AZ!E15+CA!E15+CO!E15+ID!E15+MT!E15+NM!E15+NV!E15+OR!E15+UT!E15+WA!E15+WY!E15</f>
        <v>1118780</v>
      </c>
      <c r="F15" s="2">
        <f>AZ!F15+CA!F15+CO!F15+ID!F15+MT!F15+NM!F15+NV!F15+OR!F15+UT!F15+WA!F15+WY!F15</f>
        <v>12925410</v>
      </c>
      <c r="G15" s="2">
        <f>AZ!G15+CA!G15+CO!G15+ID!G15+MT!G15+NM!G15+NV!G15+OR!G15+UT!G15+WA!G15+WY!G15</f>
        <v>10052920</v>
      </c>
      <c r="H15" s="2">
        <f>AZ!H15+CA!H15+CO!H15+ID!H15+MT!H15+NM!H15+NV!H15+OR!H15+UT!H15+WA!H15+WY!H15</f>
        <v>5907347</v>
      </c>
      <c r="I15" s="2">
        <f>AZ!I15+CA!I15+CO!I15+ID!I15+MT!I15+NM!I15+NV!I15+OR!I15+UT!I15+WA!I15+WY!I15</f>
        <v>59705</v>
      </c>
      <c r="J15" s="2">
        <f>AZ!J15+CA!J15+CO!J15+ID!J15+MT!J15+NM!J15+NV!J15+OR!J15+UT!J15+WA!J15+WY!J15</f>
        <v>167495</v>
      </c>
      <c r="K15" s="2">
        <f>AZ!K15+CA!K15+CO!K15+ID!K15+MT!K15+NM!K15+NV!K15+OR!K15+UT!K15+WA!K15+WY!K15</f>
        <v>104237</v>
      </c>
      <c r="L15" s="2">
        <f>AZ!L15+CA!L15+CO!L15+ID!L15+MT!L15+NM!L15+NV!L15+OR!L15+UT!L15+WA!L15+WY!L15</f>
        <v>184874</v>
      </c>
      <c r="M15" s="2">
        <f>AZ!M15+CA!M15+CO!M15+ID!M15+MT!M15+NM!M15+NV!M15+OR!M15+UT!M15+WA!M15+WY!M15</f>
        <v>-89577</v>
      </c>
      <c r="N15" s="2">
        <f>AZ!N15+CA!N15+CO!N15+ID!N15+MT!N15+NM!N15+NV!N15+OR!N15+UT!N15+WA!N15+WY!N15</f>
        <v>23565</v>
      </c>
      <c r="O15" s="2">
        <f>AZ!O15+CA!O15+CO!O15+ID!O15+MT!O15+NM!O15+NV!O15+OR!O15+UT!O15+WA!O15+WY!O15</f>
        <v>247782</v>
      </c>
      <c r="P15" s="2">
        <f>AZ!P15+CA!P15+CO!P15+ID!P15+MT!P15+NM!P15+NV!P15+OR!P15+UT!P15+WA!P15+WY!P15</f>
        <v>475112</v>
      </c>
      <c r="Q15" s="2">
        <f t="shared" si="1"/>
        <v>48466326</v>
      </c>
    </row>
    <row r="16" spans="1:28" x14ac:dyDescent="0.2">
      <c r="A16" s="5">
        <f t="shared" si="0"/>
        <v>37316</v>
      </c>
      <c r="B16">
        <v>2002</v>
      </c>
      <c r="C16">
        <v>3</v>
      </c>
      <c r="D16" s="2">
        <f>AZ!D16+CA!D16+CO!D16+ID!D16+MT!D16+NM!D16+NV!D16+OR!D16+UT!D16+WA!D16+WY!D16</f>
        <v>18583023</v>
      </c>
      <c r="E16" s="2">
        <f>AZ!E16+CA!E16+CO!E16+ID!E16+MT!E16+NM!E16+NV!E16+OR!E16+UT!E16+WA!E16+WY!E16</f>
        <v>1233293</v>
      </c>
      <c r="F16" s="2">
        <f>AZ!F16+CA!F16+CO!F16+ID!F16+MT!F16+NM!F16+NV!F16+OR!F16+UT!F16+WA!F16+WY!F16</f>
        <v>12999260</v>
      </c>
      <c r="G16" s="2">
        <f>AZ!G16+CA!G16+CO!G16+ID!G16+MT!G16+NM!G16+NV!G16+OR!G16+UT!G16+WA!G16+WY!G16</f>
        <v>12484452</v>
      </c>
      <c r="H16" s="2">
        <f>AZ!H16+CA!H16+CO!H16+ID!H16+MT!H16+NM!H16+NV!H16+OR!H16+UT!H16+WA!H16+WY!H16</f>
        <v>6402015</v>
      </c>
      <c r="I16" s="2">
        <f>AZ!I16+CA!I16+CO!I16+ID!I16+MT!I16+NM!I16+NV!I16+OR!I16+UT!I16+WA!I16+WY!I16</f>
        <v>63372</v>
      </c>
      <c r="J16" s="2">
        <f>AZ!J16+CA!J16+CO!J16+ID!J16+MT!J16+NM!J16+NV!J16+OR!J16+UT!J16+WA!J16+WY!J16</f>
        <v>203594</v>
      </c>
      <c r="K16" s="2">
        <f>AZ!K16+CA!K16+CO!K16+ID!K16+MT!K16+NM!K16+NV!K16+OR!K16+UT!K16+WA!K16+WY!K16</f>
        <v>145610</v>
      </c>
      <c r="L16" s="2">
        <f>AZ!L16+CA!L16+CO!L16+ID!L16+MT!L16+NM!L16+NV!L16+OR!L16+UT!L16+WA!L16+WY!L16</f>
        <v>251780</v>
      </c>
      <c r="M16" s="2">
        <f>AZ!M16+CA!M16+CO!M16+ID!M16+MT!M16+NM!M16+NV!M16+OR!M16+UT!M16+WA!M16+WY!M16</f>
        <v>-62550</v>
      </c>
      <c r="N16" s="2">
        <f>AZ!N16+CA!N16+CO!N16+ID!N16+MT!N16+NM!N16+NV!N16+OR!N16+UT!N16+WA!N16+WY!N16</f>
        <v>44397</v>
      </c>
      <c r="O16" s="2">
        <f>AZ!O16+CA!O16+CO!O16+ID!O16+MT!O16+NM!O16+NV!O16+OR!O16+UT!O16+WA!O16+WY!O16</f>
        <v>408966</v>
      </c>
      <c r="P16" s="2">
        <f>AZ!P16+CA!P16+CO!P16+ID!P16+MT!P16+NM!P16+NV!P16+OR!P16+UT!P16+WA!P16+WY!P16</f>
        <v>521943</v>
      </c>
      <c r="Q16" s="2">
        <f t="shared" si="1"/>
        <v>53279155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f>AZ!D17+CA!D17+CO!D17+ID!D17+MT!D17+NM!D17+NV!D17+OR!D17+UT!D17+WA!D17+WY!D17</f>
        <v>16912485</v>
      </c>
      <c r="E17" s="2">
        <f>AZ!E17+CA!E17+CO!E17+ID!E17+MT!E17+NM!E17+NV!E17+OR!E17+UT!E17+WA!E17+WY!E17</f>
        <v>1111899</v>
      </c>
      <c r="F17" s="2">
        <f>AZ!F17+CA!F17+CO!F17+ID!F17+MT!F17+NM!F17+NV!F17+OR!F17+UT!F17+WA!F17+WY!F17</f>
        <v>15893763</v>
      </c>
      <c r="G17" s="2">
        <f>AZ!G17+CA!G17+CO!G17+ID!G17+MT!G17+NM!G17+NV!G17+OR!G17+UT!G17+WA!G17+WY!G17</f>
        <v>8977149</v>
      </c>
      <c r="H17" s="2">
        <f>AZ!H17+CA!H17+CO!H17+ID!H17+MT!H17+NM!H17+NV!H17+OR!H17+UT!H17+WA!H17+WY!H17</f>
        <v>6084071</v>
      </c>
      <c r="I17" s="2">
        <f>AZ!I17+CA!I17+CO!I17+ID!I17+MT!I17+NM!I17+NV!I17+OR!I17+UT!I17+WA!I17+WY!I17</f>
        <v>55620</v>
      </c>
      <c r="J17" s="2">
        <f>AZ!J17+CA!J17+CO!J17+ID!J17+MT!J17+NM!J17+NV!J17+OR!J17+UT!J17+WA!J17+WY!J17</f>
        <v>176094</v>
      </c>
      <c r="K17" s="2">
        <f>AZ!K17+CA!K17+CO!K17+ID!K17+MT!K17+NM!K17+NV!K17+OR!K17+UT!K17+WA!K17+WY!K17</f>
        <v>141858</v>
      </c>
      <c r="L17" s="2">
        <f>AZ!L17+CA!L17+CO!L17+ID!L17+MT!L17+NM!L17+NV!L17+OR!L17+UT!L17+WA!L17+WY!L17</f>
        <v>246933</v>
      </c>
      <c r="M17" s="2">
        <f>AZ!M17+CA!M17+CO!M17+ID!M17+MT!M17+NM!M17+NV!M17+OR!M17+UT!M17+WA!M17+WY!M17</f>
        <v>-10020</v>
      </c>
      <c r="N17" s="2">
        <f>AZ!N17+CA!N17+CO!N17+ID!N17+MT!N17+NM!N17+NV!N17+OR!N17+UT!N17+WA!N17+WY!N17</f>
        <v>45858</v>
      </c>
      <c r="O17" s="2">
        <f>AZ!O17+CA!O17+CO!O17+ID!O17+MT!O17+NM!O17+NV!O17+OR!O17+UT!O17+WA!O17+WY!O17</f>
        <v>530655</v>
      </c>
      <c r="P17" s="2">
        <f>AZ!P17+CA!P17+CO!P17+ID!P17+MT!P17+NM!P17+NV!P17+OR!P17+UT!P17+WA!P17+WY!P17</f>
        <v>466935</v>
      </c>
      <c r="Q17" s="2">
        <f t="shared" si="1"/>
        <v>50633300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f>AZ!D18+CA!D18+CO!D18+ID!D18+MT!D18+NM!D18+NV!D18+OR!D18+UT!D18+WA!D18+WY!D18</f>
        <v>18183361</v>
      </c>
      <c r="E18" s="2">
        <f>AZ!E18+CA!E18+CO!E18+ID!E18+MT!E18+NM!E18+NV!E18+OR!E18+UT!E18+WA!E18+WY!E18</f>
        <v>1212595</v>
      </c>
      <c r="F18" s="2">
        <f>AZ!F18+CA!F18+CO!F18+ID!F18+MT!F18+NM!F18+NV!F18+OR!F18+UT!F18+WA!F18+WY!F18</f>
        <v>17809199</v>
      </c>
      <c r="G18" s="2">
        <f>AZ!G18+CA!G18+CO!G18+ID!G18+MT!G18+NM!G18+NV!G18+OR!G18+UT!G18+WA!G18+WY!G18</f>
        <v>9090643</v>
      </c>
      <c r="H18" s="2">
        <f>AZ!H18+CA!H18+CO!H18+ID!H18+MT!H18+NM!H18+NV!H18+OR!H18+UT!H18+WA!H18+WY!H18</f>
        <v>5809388</v>
      </c>
      <c r="I18" s="2">
        <f>AZ!I18+CA!I18+CO!I18+ID!I18+MT!I18+NM!I18+NV!I18+OR!I18+UT!I18+WA!I18+WY!I18</f>
        <v>64634</v>
      </c>
      <c r="J18" s="2">
        <f>AZ!J18+CA!J18+CO!J18+ID!J18+MT!J18+NM!J18+NV!J18+OR!J18+UT!J18+WA!J18+WY!J18</f>
        <v>178221</v>
      </c>
      <c r="K18" s="2">
        <f>AZ!K18+CA!K18+CO!K18+ID!K18+MT!K18+NM!K18+NV!K18+OR!K18+UT!K18+WA!K18+WY!K18</f>
        <v>136470</v>
      </c>
      <c r="L18" s="2">
        <f>AZ!L18+CA!L18+CO!L18+ID!L18+MT!L18+NM!L18+NV!L18+OR!L18+UT!L18+WA!L18+WY!L18</f>
        <v>203786</v>
      </c>
      <c r="M18" s="2">
        <f>AZ!M18+CA!M18+CO!M18+ID!M18+MT!M18+NM!M18+NV!M18+OR!M18+UT!M18+WA!M18+WY!M18</f>
        <v>92461</v>
      </c>
      <c r="N18" s="2">
        <f>AZ!N18+CA!N18+CO!N18+ID!N18+MT!N18+NM!N18+NV!N18+OR!N18+UT!N18+WA!N18+WY!N18</f>
        <v>57640</v>
      </c>
      <c r="O18" s="2">
        <f>AZ!O18+CA!O18+CO!O18+ID!O18+MT!O18+NM!O18+NV!O18+OR!O18+UT!O18+WA!O18+WY!O18</f>
        <v>580980</v>
      </c>
      <c r="P18" s="2">
        <f>AZ!P18+CA!P18+CO!P18+ID!P18+MT!P18+NM!P18+NV!P18+OR!P18+UT!P18+WA!P18+WY!P18</f>
        <v>460787</v>
      </c>
      <c r="Q18" s="2">
        <f t="shared" si="1"/>
        <v>53880165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f>AZ!D19+CA!D19+CO!D19+ID!D19+MT!D19+NM!D19+NV!D19+OR!D19+UT!D19+WA!D19+WY!D19</f>
        <v>16926778</v>
      </c>
      <c r="E19" s="2">
        <f>AZ!E19+CA!E19+CO!E19+ID!E19+MT!E19+NM!E19+NV!E19+OR!E19+UT!E19+WA!E19+WY!E19</f>
        <v>1147369</v>
      </c>
      <c r="F19" s="2">
        <f>AZ!F19+CA!F19+CO!F19+ID!F19+MT!F19+NM!F19+NV!F19+OR!F19+UT!F19+WA!F19+WY!F19</f>
        <v>20482932</v>
      </c>
      <c r="G19" s="2">
        <f>AZ!G19+CA!G19+CO!G19+ID!G19+MT!G19+NM!G19+NV!G19+OR!G19+UT!G19+WA!G19+WY!G19</f>
        <v>12287078</v>
      </c>
      <c r="H19" s="2">
        <f>AZ!H19+CA!H19+CO!H19+ID!H19+MT!H19+NM!H19+NV!H19+OR!H19+UT!H19+WA!H19+WY!H19</f>
        <v>5486873</v>
      </c>
      <c r="I19" s="2">
        <f>AZ!I19+CA!I19+CO!I19+ID!I19+MT!I19+NM!I19+NV!I19+OR!I19+UT!I19+WA!I19+WY!I19</f>
        <v>59681</v>
      </c>
      <c r="J19" s="2">
        <f>AZ!J19+CA!J19+CO!J19+ID!J19+MT!J19+NM!J19+NV!J19+OR!J19+UT!J19+WA!J19+WY!J19</f>
        <v>199095</v>
      </c>
      <c r="K19" s="2">
        <f>AZ!K19+CA!K19+CO!K19+ID!K19+MT!K19+NM!K19+NV!K19+OR!K19+UT!K19+WA!K19+WY!K19</f>
        <v>172368</v>
      </c>
      <c r="L19" s="2">
        <f>AZ!L19+CA!L19+CO!L19+ID!L19+MT!L19+NM!L19+NV!L19+OR!L19+UT!L19+WA!L19+WY!L19</f>
        <v>236359</v>
      </c>
      <c r="M19" s="2">
        <f>AZ!M19+CA!M19+CO!M19+ID!M19+MT!M19+NM!M19+NV!M19+OR!M19+UT!M19+WA!M19+WY!M19</f>
        <v>75978</v>
      </c>
      <c r="N19" s="2">
        <f>AZ!N19+CA!N19+CO!N19+ID!N19+MT!N19+NM!N19+NV!N19+OR!N19+UT!N19+WA!N19+WY!N19</f>
        <v>95543</v>
      </c>
      <c r="O19" s="2">
        <f>AZ!O19+CA!O19+CO!O19+ID!O19+MT!O19+NM!O19+NV!O19+OR!O19+UT!O19+WA!O19+WY!O19</f>
        <v>660793</v>
      </c>
      <c r="P19" s="2">
        <f>AZ!P19+CA!P19+CO!P19+ID!P19+MT!P19+NM!P19+NV!P19+OR!P19+UT!P19+WA!P19+WY!P19</f>
        <v>535005</v>
      </c>
      <c r="Q19" s="2">
        <f t="shared" si="1"/>
        <v>58365852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f>AZ!D20+CA!D20+CO!D20+ID!D20+MT!D20+NM!D20+NV!D20+OR!D20+UT!D20+WA!D20+WY!D20</f>
        <v>19085637</v>
      </c>
      <c r="E20" s="2">
        <f>AZ!E20+CA!E20+CO!E20+ID!E20+MT!E20+NM!E20+NV!E20+OR!E20+UT!E20+WA!E20+WY!E20</f>
        <v>1258809</v>
      </c>
      <c r="F20" s="2">
        <f>AZ!F20+CA!F20+CO!F20+ID!F20+MT!F20+NM!F20+NV!F20+OR!F20+UT!F20+WA!F20+WY!F20</f>
        <v>18515584</v>
      </c>
      <c r="G20" s="2">
        <f>AZ!G20+CA!G20+CO!G20+ID!G20+MT!G20+NM!G20+NV!G20+OR!G20+UT!G20+WA!G20+WY!G20</f>
        <v>15677253</v>
      </c>
      <c r="H20" s="2">
        <f>AZ!H20+CA!H20+CO!H20+ID!H20+MT!H20+NM!H20+NV!H20+OR!H20+UT!H20+WA!H20+WY!H20</f>
        <v>6654879</v>
      </c>
      <c r="I20" s="2">
        <f>AZ!I20+CA!I20+CO!I20+ID!I20+MT!I20+NM!I20+NV!I20+OR!I20+UT!I20+WA!I20+WY!I20</f>
        <v>70151</v>
      </c>
      <c r="J20" s="2">
        <f>AZ!J20+CA!J20+CO!J20+ID!J20+MT!J20+NM!J20+NV!J20+OR!J20+UT!J20+WA!J20+WY!J20</f>
        <v>213497</v>
      </c>
      <c r="K20" s="2">
        <f>AZ!K20+CA!K20+CO!K20+ID!K20+MT!K20+NM!K20+NV!K20+OR!K20+UT!K20+WA!K20+WY!K20</f>
        <v>175537</v>
      </c>
      <c r="L20" s="2">
        <f>AZ!L20+CA!L20+CO!L20+ID!L20+MT!L20+NM!L20+NV!L20+OR!L20+UT!L20+WA!L20+WY!L20</f>
        <v>258242</v>
      </c>
      <c r="M20" s="2">
        <f>AZ!M20+CA!M20+CO!M20+ID!M20+MT!M20+NM!M20+NV!M20+OR!M20+UT!M20+WA!M20+WY!M20</f>
        <v>1398</v>
      </c>
      <c r="N20" s="2">
        <f>AZ!N20+CA!N20+CO!N20+ID!N20+MT!N20+NM!N20+NV!N20+OR!N20+UT!N20+WA!N20+WY!N20</f>
        <v>85537</v>
      </c>
      <c r="O20" s="2">
        <f>AZ!O20+CA!O20+CO!O20+ID!O20+MT!O20+NM!O20+NV!O20+OR!O20+UT!O20+WA!O20+WY!O20</f>
        <v>550244</v>
      </c>
      <c r="P20" s="2">
        <f>AZ!P20+CA!P20+CO!P20+ID!P20+MT!P20+NM!P20+NV!P20+OR!P20+UT!P20+WA!P20+WY!P20</f>
        <v>559750</v>
      </c>
      <c r="Q20" s="2">
        <f t="shared" si="1"/>
        <v>63106518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f>AZ!D21+CA!D21+CO!D21+ID!D21+MT!D21+NM!D21+NV!D21+OR!D21+UT!D21+WA!D21+WY!D21</f>
        <v>19227886</v>
      </c>
      <c r="E21" s="2">
        <f>AZ!E21+CA!E21+CO!E21+ID!E21+MT!E21+NM!E21+NV!E21+OR!E21+UT!E21+WA!E21+WY!E21</f>
        <v>1223483</v>
      </c>
      <c r="F21" s="2">
        <f>AZ!F21+CA!F21+CO!F21+ID!F21+MT!F21+NM!F21+NV!F21+OR!F21+UT!F21+WA!F21+WY!F21</f>
        <v>14775590</v>
      </c>
      <c r="G21" s="2">
        <f>AZ!G21+CA!G21+CO!G21+ID!G21+MT!G21+NM!G21+NV!G21+OR!G21+UT!G21+WA!G21+WY!G21</f>
        <v>15805900</v>
      </c>
      <c r="H21" s="2">
        <f>AZ!H21+CA!H21+CO!H21+ID!H21+MT!H21+NM!H21+NV!H21+OR!H21+UT!H21+WA!H21+WY!H21</f>
        <v>6798770</v>
      </c>
      <c r="I21" s="2">
        <f>AZ!I21+CA!I21+CO!I21+ID!I21+MT!I21+NM!I21+NV!I21+OR!I21+UT!I21+WA!I21+WY!I21</f>
        <v>69560</v>
      </c>
      <c r="J21" s="2">
        <f>AZ!J21+CA!J21+CO!J21+ID!J21+MT!J21+NM!J21+NV!J21+OR!J21+UT!J21+WA!J21+WY!J21</f>
        <v>220101</v>
      </c>
      <c r="K21" s="2">
        <f>AZ!K21+CA!K21+CO!K21+ID!K21+MT!K21+NM!K21+NV!K21+OR!K21+UT!K21+WA!K21+WY!K21</f>
        <v>122751</v>
      </c>
      <c r="L21" s="2">
        <f>AZ!L21+CA!L21+CO!L21+ID!L21+MT!L21+NM!L21+NV!L21+OR!L21+UT!L21+WA!L21+WY!L21</f>
        <v>233531</v>
      </c>
      <c r="M21" s="2">
        <f>AZ!M21+CA!M21+CO!M21+ID!M21+MT!M21+NM!M21+NV!M21+OR!M21+UT!M21+WA!M21+WY!M21</f>
        <v>-37088</v>
      </c>
      <c r="N21" s="2">
        <f>AZ!N21+CA!N21+CO!N21+ID!N21+MT!N21+NM!N21+NV!N21+OR!N21+UT!N21+WA!N21+WY!N21</f>
        <v>74925</v>
      </c>
      <c r="O21" s="2">
        <f>AZ!O21+CA!O21+CO!O21+ID!O21+MT!O21+NM!O21+NV!O21+OR!O21+UT!O21+WA!O21+WY!O21</f>
        <v>578372</v>
      </c>
      <c r="P21" s="2">
        <f>AZ!P21+CA!P21+CO!P21+ID!P21+MT!P21+NM!P21+NV!P21+OR!P21+UT!P21+WA!P21+WY!P21</f>
        <v>524633</v>
      </c>
      <c r="Q21" s="2">
        <f t="shared" si="1"/>
        <v>59618414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f>AZ!D22+CA!D22+CO!D22+ID!D22+MT!D22+NM!D22+NV!D22+OR!D22+UT!D22+WA!D22+WY!D22</f>
        <v>19321569</v>
      </c>
      <c r="E22" s="2">
        <f>AZ!E22+CA!E22+CO!E22+ID!E22+MT!E22+NM!E22+NV!E22+OR!E22+UT!E22+WA!E22+WY!E22</f>
        <v>1191463</v>
      </c>
      <c r="F22" s="2">
        <f>AZ!F22+CA!F22+CO!F22+ID!F22+MT!F22+NM!F22+NV!F22+OR!F22+UT!F22+WA!F22+WY!F22</f>
        <v>11210437</v>
      </c>
      <c r="G22" s="2">
        <f>AZ!G22+CA!G22+CO!G22+ID!G22+MT!G22+NM!G22+NV!G22+OR!G22+UT!G22+WA!G22+WY!G22</f>
        <v>14722281</v>
      </c>
      <c r="H22" s="2">
        <f>AZ!H22+CA!H22+CO!H22+ID!H22+MT!H22+NM!H22+NV!H22+OR!H22+UT!H22+WA!H22+WY!H22</f>
        <v>6527090</v>
      </c>
      <c r="I22" s="2">
        <f>AZ!I22+CA!I22+CO!I22+ID!I22+MT!I22+NM!I22+NV!I22+OR!I22+UT!I22+WA!I22+WY!I22</f>
        <v>62214</v>
      </c>
      <c r="J22" s="2">
        <f>AZ!J22+CA!J22+CO!J22+ID!J22+MT!J22+NM!J22+NV!J22+OR!J22+UT!J22+WA!J22+WY!J22</f>
        <v>203883</v>
      </c>
      <c r="K22" s="2">
        <f>AZ!K22+CA!K22+CO!K22+ID!K22+MT!K22+NM!K22+NV!K22+OR!K22+UT!K22+WA!K22+WY!K22</f>
        <v>116324</v>
      </c>
      <c r="L22" s="2">
        <f>AZ!L22+CA!L22+CO!L22+ID!L22+MT!L22+NM!L22+NV!L22+OR!L22+UT!L22+WA!L22+WY!L22</f>
        <v>211133</v>
      </c>
      <c r="M22" s="2">
        <f>AZ!M22+CA!M22+CO!M22+ID!M22+MT!M22+NM!M22+NV!M22+OR!M22+UT!M22+WA!M22+WY!M22</f>
        <v>-25306</v>
      </c>
      <c r="N22" s="2">
        <f>AZ!N22+CA!N22+CO!N22+ID!N22+MT!N22+NM!N22+NV!N22+OR!N22+UT!N22+WA!N22+WY!N22</f>
        <v>52608</v>
      </c>
      <c r="O22" s="2">
        <f>AZ!O22+CA!O22+CO!O22+ID!O22+MT!O22+NM!O22+NV!O22+OR!O22+UT!O22+WA!O22+WY!O22</f>
        <v>397301</v>
      </c>
      <c r="P22" s="2">
        <f>AZ!P22+CA!P22+CO!P22+ID!P22+MT!P22+NM!P22+NV!P22+OR!P22+UT!P22+WA!P22+WY!P22</f>
        <v>554988</v>
      </c>
      <c r="Q22" s="2">
        <f t="shared" si="1"/>
        <v>54545985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f>AZ!D23+CA!D23+CO!D23+ID!D23+MT!D23+NM!D23+NV!D23+OR!D23+UT!D23+WA!D23+WY!D23</f>
        <v>19133387</v>
      </c>
      <c r="E23" s="2">
        <f>AZ!E23+CA!E23+CO!E23+ID!E23+MT!E23+NM!E23+NV!E23+OR!E23+UT!E23+WA!E23+WY!E23</f>
        <v>1231331</v>
      </c>
      <c r="F23" s="2">
        <f>AZ!F23+CA!F23+CO!F23+ID!F23+MT!F23+NM!F23+NV!F23+OR!F23+UT!F23+WA!F23+WY!F23</f>
        <v>10706879</v>
      </c>
      <c r="G23" s="2">
        <f>AZ!G23+CA!G23+CO!G23+ID!G23+MT!G23+NM!G23+NV!G23+OR!G23+UT!G23+WA!G23+WY!G23</f>
        <v>12647841</v>
      </c>
      <c r="H23" s="2">
        <f>AZ!H23+CA!H23+CO!H23+ID!H23+MT!H23+NM!H23+NV!H23+OR!H23+UT!H23+WA!H23+WY!H23</f>
        <v>5659019</v>
      </c>
      <c r="I23" s="2">
        <f>AZ!I23+CA!I23+CO!I23+ID!I23+MT!I23+NM!I23+NV!I23+OR!I23+UT!I23+WA!I23+WY!I23</f>
        <v>66626</v>
      </c>
      <c r="J23" s="2">
        <f>AZ!J23+CA!J23+CO!J23+ID!J23+MT!J23+NM!J23+NV!J23+OR!J23+UT!J23+WA!J23+WY!J23</f>
        <v>203665</v>
      </c>
      <c r="K23" s="2">
        <f>AZ!K23+CA!K23+CO!K23+ID!K23+MT!K23+NM!K23+NV!K23+OR!K23+UT!K23+WA!K23+WY!K23</f>
        <v>143008</v>
      </c>
      <c r="L23" s="2">
        <f>AZ!L23+CA!L23+CO!L23+ID!L23+MT!L23+NM!L23+NV!L23+OR!L23+UT!L23+WA!L23+WY!L23</f>
        <v>209804</v>
      </c>
      <c r="M23" s="2">
        <f>AZ!M23+CA!M23+CO!M23+ID!M23+MT!M23+NM!M23+NV!M23+OR!M23+UT!M23+WA!M23+WY!M23</f>
        <v>-9316</v>
      </c>
      <c r="N23" s="2">
        <f>AZ!N23+CA!N23+CO!N23+ID!N23+MT!N23+NM!N23+NV!N23+OR!N23+UT!N23+WA!N23+WY!N23</f>
        <v>30956</v>
      </c>
      <c r="O23" s="2">
        <f>AZ!O23+CA!O23+CO!O23+ID!O23+MT!O23+NM!O23+NV!O23+OR!O23+UT!O23+WA!O23+WY!O23</f>
        <v>381893</v>
      </c>
      <c r="P23" s="2">
        <f>AZ!P23+CA!P23+CO!P23+ID!P23+MT!P23+NM!P23+NV!P23+OR!P23+UT!P23+WA!P23+WY!P23</f>
        <v>558445</v>
      </c>
      <c r="Q23" s="2">
        <f t="shared" si="1"/>
        <v>50963538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f>AZ!D24+CA!D24+CO!D24+ID!D24+MT!D24+NM!D24+NV!D24+OR!D24+UT!D24+WA!D24+WY!D24</f>
        <v>19006982</v>
      </c>
      <c r="E24" s="2">
        <f>AZ!E24+CA!E24+CO!E24+ID!E24+MT!E24+NM!E24+NV!E24+OR!E24+UT!E24+WA!E24+WY!E24</f>
        <v>1186265</v>
      </c>
      <c r="F24" s="2">
        <f>AZ!F24+CA!F24+CO!F24+ID!F24+MT!F24+NM!F24+NV!F24+OR!F24+UT!F24+WA!F24+WY!F24</f>
        <v>11540323</v>
      </c>
      <c r="G24" s="2">
        <f>AZ!G24+CA!G24+CO!G24+ID!G24+MT!G24+NM!G24+NV!G24+OR!G24+UT!G24+WA!G24+WY!G24</f>
        <v>11370399</v>
      </c>
      <c r="H24" s="2">
        <f>AZ!H24+CA!H24+CO!H24+ID!H24+MT!H24+NM!H24+NV!H24+OR!H24+UT!H24+WA!H24+WY!H24</f>
        <v>5476964</v>
      </c>
      <c r="I24" s="2">
        <f>AZ!I24+CA!I24+CO!I24+ID!I24+MT!I24+NM!I24+NV!I24+OR!I24+UT!I24+WA!I24+WY!I24</f>
        <v>53712</v>
      </c>
      <c r="J24" s="2">
        <f>AZ!J24+CA!J24+CO!J24+ID!J24+MT!J24+NM!J24+NV!J24+OR!J24+UT!J24+WA!J24+WY!J24</f>
        <v>193320</v>
      </c>
      <c r="K24" s="2">
        <f>AZ!K24+CA!K24+CO!K24+ID!K24+MT!K24+NM!K24+NV!K24+OR!K24+UT!K24+WA!K24+WY!K24</f>
        <v>90605</v>
      </c>
      <c r="L24" s="2">
        <f>AZ!L24+CA!L24+CO!L24+ID!L24+MT!L24+NM!L24+NV!L24+OR!L24+UT!L24+WA!L24+WY!L24</f>
        <v>227601</v>
      </c>
      <c r="M24" s="2">
        <f>AZ!M24+CA!M24+CO!M24+ID!M24+MT!M24+NM!M24+NV!M24+OR!M24+UT!M24+WA!M24+WY!M24</f>
        <v>-51132</v>
      </c>
      <c r="N24" s="2">
        <f>AZ!N24+CA!N24+CO!N24+ID!N24+MT!N24+NM!N24+NV!N24+OR!N24+UT!N24+WA!N24+WY!N24</f>
        <v>28175</v>
      </c>
      <c r="O24" s="2">
        <f>AZ!O24+CA!O24+CO!O24+ID!O24+MT!O24+NM!O24+NV!O24+OR!O24+UT!O24+WA!O24+WY!O24</f>
        <v>278674</v>
      </c>
      <c r="P24" s="2">
        <f>AZ!P24+CA!P24+CO!P24+ID!P24+MT!P24+NM!P24+NV!P24+OR!P24+UT!P24+WA!P24+WY!P24</f>
        <v>539115</v>
      </c>
      <c r="Q24" s="2">
        <f t="shared" si="1"/>
        <v>49941003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f>AZ!D25+CA!D25+CO!D25+ID!D25+MT!D25+NM!D25+NV!D25+OR!D25+UT!D25+WA!D25+WY!D25</f>
        <v>20074824</v>
      </c>
      <c r="E25" s="2">
        <f>AZ!E25+CA!E25+CO!E25+ID!E25+MT!E25+NM!E25+NV!E25+OR!E25+UT!E25+WA!E25+WY!E25</f>
        <v>1232295</v>
      </c>
      <c r="F25" s="2">
        <f>AZ!F25+CA!F25+CO!F25+ID!F25+MT!F25+NM!F25+NV!F25+OR!F25+UT!F25+WA!F25+WY!F25</f>
        <v>12482289</v>
      </c>
      <c r="G25" s="2">
        <f>AZ!G25+CA!G25+CO!G25+ID!G25+MT!G25+NM!G25+NV!G25+OR!G25+UT!G25+WA!G25+WY!G25</f>
        <v>12540314</v>
      </c>
      <c r="H25" s="2">
        <f>AZ!H25+CA!H25+CO!H25+ID!H25+MT!H25+NM!H25+NV!H25+OR!H25+UT!H25+WA!H25+WY!H25</f>
        <v>6522216</v>
      </c>
      <c r="I25" s="2">
        <f>AZ!I25+CA!I25+CO!I25+ID!I25+MT!I25+NM!I25+NV!I25+OR!I25+UT!I25+WA!I25+WY!I25</f>
        <v>68937</v>
      </c>
      <c r="J25" s="2">
        <f>AZ!J25+CA!J25+CO!J25+ID!J25+MT!J25+NM!J25+NV!J25+OR!J25+UT!J25+WA!J25+WY!J25</f>
        <v>212064</v>
      </c>
      <c r="K25" s="2">
        <f>AZ!K25+CA!K25+CO!K25+ID!K25+MT!K25+NM!K25+NV!K25+OR!K25+UT!K25+WA!K25+WY!K25</f>
        <v>139817</v>
      </c>
      <c r="L25" s="2">
        <f>AZ!L25+CA!L25+CO!L25+ID!L25+MT!L25+NM!L25+NV!L25+OR!L25+UT!L25+WA!L25+WY!L25</f>
        <v>236526</v>
      </c>
      <c r="M25" s="2">
        <f>AZ!M25+CA!M25+CO!M25+ID!M25+MT!M25+NM!M25+NV!M25+OR!M25+UT!M25+WA!M25+WY!M25</f>
        <v>-42496</v>
      </c>
      <c r="N25" s="2">
        <f>AZ!N25+CA!N25+CO!N25+ID!N25+MT!N25+NM!N25+NV!N25+OR!N25+UT!N25+WA!N25+WY!N25</f>
        <v>4307</v>
      </c>
      <c r="O25" s="2">
        <f>AZ!O25+CA!O25+CO!O25+ID!O25+MT!O25+NM!O25+NV!O25+OR!O25+UT!O25+WA!O25+WY!O25</f>
        <v>291375</v>
      </c>
      <c r="P25" s="2">
        <f>AZ!P25+CA!P25+CO!P25+ID!P25+MT!P25+NM!P25+NV!P25+OR!P25+UT!P25+WA!P25+WY!P25</f>
        <v>524782</v>
      </c>
      <c r="Q25" s="2">
        <f t="shared" si="1"/>
        <v>54287250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f>AZ!D26+CA!D26+CO!D26+ID!D26+MT!D26+NM!D26+NV!D26+OR!D26+UT!D26+WA!D26+WY!D26</f>
        <v>20881180</v>
      </c>
      <c r="E26" s="2">
        <f>AZ!E26+CA!E26+CO!E26+ID!E26+MT!E26+NM!E26+NV!E26+OR!E26+UT!E26+WA!E26+WY!E26</f>
        <v>1253749</v>
      </c>
      <c r="F26" s="2">
        <f>AZ!F26+CA!F26+CO!F26+ID!F26+MT!F26+NM!F26+NV!F26+OR!F26+UT!F26+WA!F26+WY!F26</f>
        <v>12670327</v>
      </c>
      <c r="G26" s="2">
        <f>AZ!G26+CA!G26+CO!G26+ID!G26+MT!G26+NM!G26+NV!G26+OR!G26+UT!G26+WA!G26+WY!G26</f>
        <v>11796668</v>
      </c>
      <c r="H26" s="2">
        <f>AZ!H26+CA!H26+CO!H26+ID!H26+MT!H26+NM!H26+NV!H26+OR!H26+UT!H26+WA!H26+WY!H26</f>
        <v>6260910</v>
      </c>
      <c r="I26" s="2">
        <f>AZ!I26+CA!I26+CO!I26+ID!I26+MT!I26+NM!I26+NV!I26+OR!I26+UT!I26+WA!I26+WY!I26</f>
        <v>251569</v>
      </c>
      <c r="J26" s="2">
        <f>AZ!J26+CA!J26+CO!J26+ID!J26+MT!J26+NM!J26+NV!J26+OR!J26+UT!J26+WA!J26+WY!J26</f>
        <v>218450</v>
      </c>
      <c r="K26" s="2">
        <f>AZ!K26+CA!K26+CO!K26+ID!K26+MT!K26+NM!K26+NV!K26+OR!K26+UT!K26+WA!K26+WY!K26</f>
        <v>136390</v>
      </c>
      <c r="L26" s="2">
        <f>AZ!L26+CA!L26+CO!L26+ID!L26+MT!L26+NM!L26+NV!L26+OR!L26+UT!L26+WA!L26+WY!L26</f>
        <v>225853</v>
      </c>
      <c r="M26" s="2">
        <f>AZ!M26+CA!M26+CO!M26+ID!M26+MT!M26+NM!M26+NV!M26+OR!M26+UT!M26+WA!M26+WY!M26</f>
        <v>-198190</v>
      </c>
      <c r="N26" s="2">
        <f>AZ!N26+CA!N26+CO!N26+ID!N26+MT!N26+NM!N26+NV!N26+OR!N26+UT!N26+WA!N26+WY!N26</f>
        <v>13217</v>
      </c>
      <c r="O26" s="2">
        <f>AZ!O26+CA!O26+CO!O26+ID!O26+MT!O26+NM!O26+NV!O26+OR!O26+UT!O26+WA!O26+WY!O26</f>
        <v>226921</v>
      </c>
      <c r="P26" s="2">
        <f>AZ!P26+CA!P26+CO!P26+ID!P26+MT!P26+NM!P26+NV!P26+OR!P26+UT!P26+WA!P26+WY!P26</f>
        <v>563174</v>
      </c>
      <c r="Q26" s="2">
        <f t="shared" si="1"/>
        <v>54300218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f>AZ!D27+CA!D27+CO!D27+ID!D27+MT!D27+NM!D27+NV!D27+OR!D27+UT!D27+WA!D27+WY!D27</f>
        <v>17839275</v>
      </c>
      <c r="E27" s="2">
        <f>AZ!E27+CA!E27+CO!E27+ID!E27+MT!E27+NM!E27+NV!E27+OR!E27+UT!E27+WA!E27+WY!E27</f>
        <v>1124865</v>
      </c>
      <c r="F27" s="2">
        <f>AZ!F27+CA!F27+CO!F27+ID!F27+MT!F27+NM!F27+NV!F27+OR!F27+UT!F27+WA!F27+WY!F27</f>
        <v>12348891</v>
      </c>
      <c r="G27" s="2">
        <f>AZ!G27+CA!G27+CO!G27+ID!G27+MT!G27+NM!G27+NV!G27+OR!G27+UT!G27+WA!G27+WY!G27</f>
        <v>11194656</v>
      </c>
      <c r="H27" s="2">
        <f>AZ!H27+CA!H27+CO!H27+ID!H27+MT!H27+NM!H27+NV!H27+OR!H27+UT!H27+WA!H27+WY!H27</f>
        <v>5018095</v>
      </c>
      <c r="I27" s="2">
        <f>AZ!I27+CA!I27+CO!I27+ID!I27+MT!I27+NM!I27+NV!I27+OR!I27+UT!I27+WA!I27+WY!I27</f>
        <v>352660</v>
      </c>
      <c r="J27" s="2">
        <f>AZ!J27+CA!J27+CO!J27+ID!J27+MT!J27+NM!J27+NV!J27+OR!J27+UT!J27+WA!J27+WY!J27</f>
        <v>199496</v>
      </c>
      <c r="K27" s="2">
        <f>AZ!K27+CA!K27+CO!K27+ID!K27+MT!K27+NM!K27+NV!K27+OR!K27+UT!K27+WA!K27+WY!K27</f>
        <v>128312</v>
      </c>
      <c r="L27" s="2">
        <f>AZ!L27+CA!L27+CO!L27+ID!L27+MT!L27+NM!L27+NV!L27+OR!L27+UT!L27+WA!L27+WY!L27</f>
        <v>231023</v>
      </c>
      <c r="M27" s="2">
        <f>AZ!M27+CA!M27+CO!M27+ID!M27+MT!M27+NM!M27+NV!M27+OR!M27+UT!M27+WA!M27+WY!M27</f>
        <v>-107729</v>
      </c>
      <c r="N27" s="2">
        <f>AZ!N27+CA!N27+CO!N27+ID!N27+MT!N27+NM!N27+NV!N27+OR!N27+UT!N27+WA!N27+WY!N27</f>
        <v>17830</v>
      </c>
      <c r="O27" s="2">
        <f>AZ!O27+CA!O27+CO!O27+ID!O27+MT!O27+NM!O27+NV!O27+OR!O27+UT!O27+WA!O27+WY!O27</f>
        <v>308214</v>
      </c>
      <c r="P27" s="2">
        <f>AZ!P27+CA!P27+CO!P27+ID!P27+MT!P27+NM!P27+NV!P27+OR!P27+UT!P27+WA!P27+WY!P27</f>
        <v>491776</v>
      </c>
      <c r="Q27" s="2">
        <f t="shared" si="1"/>
        <v>49147364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f>AZ!D28+CA!D28+CO!D28+ID!D28+MT!D28+NM!D28+NV!D28+OR!D28+UT!D28+WA!D28+WY!D28</f>
        <v>18297188</v>
      </c>
      <c r="E28" s="2">
        <f>AZ!E28+CA!E28+CO!E28+ID!E28+MT!E28+NM!E28+NV!E28+OR!E28+UT!E28+WA!E28+WY!E28</f>
        <v>1203074</v>
      </c>
      <c r="F28" s="2">
        <f>AZ!F28+CA!F28+CO!F28+ID!F28+MT!F28+NM!F28+NV!F28+OR!F28+UT!F28+WA!F28+WY!F28</f>
        <v>14508097</v>
      </c>
      <c r="G28" s="2">
        <f>AZ!G28+CA!G28+CO!G28+ID!G28+MT!G28+NM!G28+NV!G28+OR!G28+UT!G28+WA!G28+WY!G28</f>
        <v>11696444</v>
      </c>
      <c r="H28" s="2">
        <f>AZ!H28+CA!H28+CO!H28+ID!H28+MT!H28+NM!H28+NV!H28+OR!H28+UT!H28+WA!H28+WY!H28</f>
        <v>5520460</v>
      </c>
      <c r="I28" s="2">
        <f>AZ!I28+CA!I28+CO!I28+ID!I28+MT!I28+NM!I28+NV!I28+OR!I28+UT!I28+WA!I28+WY!I28</f>
        <v>289524</v>
      </c>
      <c r="J28" s="2">
        <f>AZ!J28+CA!J28+CO!J28+ID!J28+MT!J28+NM!J28+NV!J28+OR!J28+UT!J28+WA!J28+WY!J28</f>
        <v>223390</v>
      </c>
      <c r="K28" s="2">
        <f>AZ!K28+CA!K28+CO!K28+ID!K28+MT!K28+NM!K28+NV!K28+OR!K28+UT!K28+WA!K28+WY!K28</f>
        <v>191605</v>
      </c>
      <c r="L28" s="2">
        <f>AZ!L28+CA!L28+CO!L28+ID!L28+MT!L28+NM!L28+NV!L28+OR!L28+UT!L28+WA!L28+WY!L28</f>
        <v>271566</v>
      </c>
      <c r="M28" s="2">
        <f>AZ!M28+CA!M28+CO!M28+ID!M28+MT!M28+NM!M28+NV!M28+OR!M28+UT!M28+WA!M28+WY!M28</f>
        <v>-118160</v>
      </c>
      <c r="N28" s="2">
        <f>AZ!N28+CA!N28+CO!N28+ID!N28+MT!N28+NM!N28+NV!N28+OR!N28+UT!N28+WA!N28+WY!N28</f>
        <v>50027</v>
      </c>
      <c r="O28" s="2">
        <f>AZ!O28+CA!O28+CO!O28+ID!O28+MT!O28+NM!O28+NV!O28+OR!O28+UT!O28+WA!O28+WY!O28</f>
        <v>528947</v>
      </c>
      <c r="P28" s="2">
        <f>AZ!P28+CA!P28+CO!P28+ID!P28+MT!P28+NM!P28+NV!P28+OR!P28+UT!P28+WA!P28+WY!P28</f>
        <v>543866</v>
      </c>
      <c r="Q28" s="2">
        <f t="shared" si="1"/>
        <v>53206028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f>AZ!D29+CA!D29+CO!D29+ID!D29+MT!D29+NM!D29+NV!D29+OR!D29+UT!D29+WA!D29+WY!D29</f>
        <v>16815474</v>
      </c>
      <c r="E29" s="2">
        <f>AZ!E29+CA!E29+CO!E29+ID!E29+MT!E29+NM!E29+NV!E29+OR!E29+UT!E29+WA!E29+WY!E29</f>
        <v>1150172</v>
      </c>
      <c r="F29" s="2">
        <f>AZ!F29+CA!F29+CO!F29+ID!F29+MT!F29+NM!F29+NV!F29+OR!F29+UT!F29+WA!F29+WY!F29</f>
        <v>15958973</v>
      </c>
      <c r="G29" s="2">
        <f>AZ!G29+CA!G29+CO!G29+ID!G29+MT!G29+NM!G29+NV!G29+OR!G29+UT!G29+WA!G29+WY!G29</f>
        <v>8807636</v>
      </c>
      <c r="H29" s="2">
        <f>AZ!H29+CA!H29+CO!H29+ID!H29+MT!H29+NM!H29+NV!H29+OR!H29+UT!H29+WA!H29+WY!H29</f>
        <v>5399974</v>
      </c>
      <c r="I29" s="2">
        <f>AZ!I29+CA!I29+CO!I29+ID!I29+MT!I29+NM!I29+NV!I29+OR!I29+UT!I29+WA!I29+WY!I29</f>
        <v>306424</v>
      </c>
      <c r="J29" s="2">
        <f>AZ!J29+CA!J29+CO!J29+ID!J29+MT!J29+NM!J29+NV!J29+OR!J29+UT!J29+WA!J29+WY!J29</f>
        <v>199260</v>
      </c>
      <c r="K29" s="2">
        <f>AZ!K29+CA!K29+CO!K29+ID!K29+MT!K29+NM!K29+NV!K29+OR!K29+UT!K29+WA!K29+WY!K29</f>
        <v>170581</v>
      </c>
      <c r="L29" s="2">
        <f>AZ!L29+CA!L29+CO!L29+ID!L29+MT!L29+NM!L29+NV!L29+OR!L29+UT!L29+WA!L29+WY!L29</f>
        <v>209773</v>
      </c>
      <c r="M29" s="2">
        <f>AZ!M29+CA!M29+CO!M29+ID!M29+MT!M29+NM!M29+NV!M29+OR!M29+UT!M29+WA!M29+WY!M29</f>
        <v>5798</v>
      </c>
      <c r="N29" s="2">
        <f>AZ!N29+CA!N29+CO!N29+ID!N29+MT!N29+NM!N29+NV!N29+OR!N29+UT!N29+WA!N29+WY!N29</f>
        <v>60309</v>
      </c>
      <c r="O29" s="2">
        <f>AZ!O29+CA!O29+CO!O29+ID!O29+MT!O29+NM!O29+NV!O29+OR!O29+UT!O29+WA!O29+WY!O29</f>
        <v>563819</v>
      </c>
      <c r="P29" s="2">
        <f>AZ!P29+CA!P29+CO!P29+ID!P29+MT!P29+NM!P29+NV!P29+OR!P29+UT!P29+WA!P29+WY!P29</f>
        <v>513658</v>
      </c>
      <c r="Q29" s="2">
        <f t="shared" si="1"/>
        <v>50161851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f>AZ!D30+CA!D30+CO!D30+ID!D30+MT!D30+NM!D30+NV!D30+OR!D30+UT!D30+WA!D30+WY!D30</f>
        <v>17855978</v>
      </c>
      <c r="E30" s="2">
        <f>AZ!E30+CA!E30+CO!E30+ID!E30+MT!E30+NM!E30+NV!E30+OR!E30+UT!E30+WA!E30+WY!E30</f>
        <v>1153778</v>
      </c>
      <c r="F30" s="2">
        <f>AZ!F30+CA!F30+CO!F30+ID!F30+MT!F30+NM!F30+NV!F30+OR!F30+UT!F30+WA!F30+WY!F30</f>
        <v>18714866</v>
      </c>
      <c r="G30" s="2">
        <f>AZ!G30+CA!G30+CO!G30+ID!G30+MT!G30+NM!G30+NV!G30+OR!G30+UT!G30+WA!G30+WY!G30</f>
        <v>8651014</v>
      </c>
      <c r="H30" s="2">
        <f>AZ!H30+CA!H30+CO!H30+ID!H30+MT!H30+NM!H30+NV!H30+OR!H30+UT!H30+WA!H30+WY!H30</f>
        <v>6123056</v>
      </c>
      <c r="I30" s="2">
        <f>AZ!I30+CA!I30+CO!I30+ID!I30+MT!I30+NM!I30+NV!I30+OR!I30+UT!I30+WA!I30+WY!I30</f>
        <v>247355</v>
      </c>
      <c r="J30" s="2">
        <f>AZ!J30+CA!J30+CO!J30+ID!J30+MT!J30+NM!J30+NV!J30+OR!J30+UT!J30+WA!J30+WY!J30</f>
        <v>186108</v>
      </c>
      <c r="K30" s="2">
        <f>AZ!K30+CA!K30+CO!K30+ID!K30+MT!K30+NM!K30+NV!K30+OR!K30+UT!K30+WA!K30+WY!K30</f>
        <v>180193</v>
      </c>
      <c r="L30" s="2">
        <f>AZ!L30+CA!L30+CO!L30+ID!L30+MT!L30+NM!L30+NV!L30+OR!L30+UT!L30+WA!L30+WY!L30</f>
        <v>258972</v>
      </c>
      <c r="M30" s="2">
        <f>AZ!M30+CA!M30+CO!M30+ID!M30+MT!M30+NM!M30+NV!M30+OR!M30+UT!M30+WA!M30+WY!M30</f>
        <v>-39410</v>
      </c>
      <c r="N30" s="2">
        <f>AZ!N30+CA!N30+CO!N30+ID!N30+MT!N30+NM!N30+NV!N30+OR!N30+UT!N30+WA!N30+WY!N30</f>
        <v>67962</v>
      </c>
      <c r="O30" s="2">
        <f>AZ!O30+CA!O30+CO!O30+ID!O30+MT!O30+NM!O30+NV!O30+OR!O30+UT!O30+WA!O30+WY!O30</f>
        <v>573994</v>
      </c>
      <c r="P30" s="2">
        <f>AZ!P30+CA!P30+CO!P30+ID!P30+MT!P30+NM!P30+NV!P30+OR!P30+UT!P30+WA!P30+WY!P30</f>
        <v>435163</v>
      </c>
      <c r="Q30" s="2">
        <f t="shared" si="1"/>
        <v>54409029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f>AZ!D31+CA!D31+CO!D31+ID!D31+MT!D31+NM!D31+NV!D31+OR!D31+UT!D31+WA!D31+WY!D31</f>
        <v>19401239</v>
      </c>
      <c r="E31" s="2">
        <f>AZ!E31+CA!E31+CO!E31+ID!E31+MT!E31+NM!E31+NV!E31+OR!E31+UT!E31+WA!E31+WY!E31</f>
        <v>1204919</v>
      </c>
      <c r="F31" s="2">
        <f>AZ!F31+CA!F31+CO!F31+ID!F31+MT!F31+NM!F31+NV!F31+OR!F31+UT!F31+WA!F31+WY!F31</f>
        <v>18732361</v>
      </c>
      <c r="G31" s="2">
        <f>AZ!G31+CA!G31+CO!G31+ID!G31+MT!G31+NM!G31+NV!G31+OR!G31+UT!G31+WA!G31+WY!G31</f>
        <v>10303623</v>
      </c>
      <c r="H31" s="2">
        <f>AZ!H31+CA!H31+CO!H31+ID!H31+MT!H31+NM!H31+NV!H31+OR!H31+UT!H31+WA!H31+WY!H31</f>
        <v>5582419</v>
      </c>
      <c r="I31" s="2">
        <f>AZ!I31+CA!I31+CO!I31+ID!I31+MT!I31+NM!I31+NV!I31+OR!I31+UT!I31+WA!I31+WY!I31</f>
        <v>111124</v>
      </c>
      <c r="J31" s="2">
        <f>AZ!J31+CA!J31+CO!J31+ID!J31+MT!J31+NM!J31+NV!J31+OR!J31+UT!J31+WA!J31+WY!J31</f>
        <v>191441</v>
      </c>
      <c r="K31" s="2">
        <f>AZ!K31+CA!K31+CO!K31+ID!K31+MT!K31+NM!K31+NV!K31+OR!K31+UT!K31+WA!K31+WY!K31</f>
        <v>178795</v>
      </c>
      <c r="L31" s="2">
        <f>AZ!L31+CA!L31+CO!L31+ID!L31+MT!L31+NM!L31+NV!L31+OR!L31+UT!L31+WA!L31+WY!L31</f>
        <v>305906</v>
      </c>
      <c r="M31" s="2">
        <f>AZ!M31+CA!M31+CO!M31+ID!M31+MT!M31+NM!M31+NV!M31+OR!M31+UT!M31+WA!M31+WY!M31</f>
        <v>-61834</v>
      </c>
      <c r="N31" s="2">
        <f>AZ!N31+CA!N31+CO!N31+ID!N31+MT!N31+NM!N31+NV!N31+OR!N31+UT!N31+WA!N31+WY!N31</f>
        <v>90682</v>
      </c>
      <c r="O31" s="2">
        <f>AZ!O31+CA!O31+CO!O31+ID!O31+MT!O31+NM!O31+NV!O31+OR!O31+UT!O31+WA!O31+WY!O31</f>
        <v>679810</v>
      </c>
      <c r="P31" s="2">
        <f>AZ!P31+CA!P31+CO!P31+ID!P31+MT!P31+NM!P31+NV!P31+OR!P31+UT!P31+WA!P31+WY!P31</f>
        <v>520603</v>
      </c>
      <c r="Q31" s="2">
        <f t="shared" si="1"/>
        <v>57241088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f>AZ!D32+CA!D32+CO!D32+ID!D32+MT!D32+NM!D32+NV!D32+OR!D32+UT!D32+WA!D32+WY!D32</f>
        <v>21347119</v>
      </c>
      <c r="E32" s="2">
        <f>AZ!E32+CA!E32+CO!E32+ID!E32+MT!E32+NM!E32+NV!E32+OR!E32+UT!E32+WA!E32+WY!E32</f>
        <v>1208622</v>
      </c>
      <c r="F32" s="2">
        <f>AZ!F32+CA!F32+CO!F32+ID!F32+MT!F32+NM!F32+NV!F32+OR!F32+UT!F32+WA!F32+WY!F32</f>
        <v>15351418</v>
      </c>
      <c r="G32" s="2">
        <f>AZ!G32+CA!G32+CO!G32+ID!G32+MT!G32+NM!G32+NV!G32+OR!G32+UT!G32+WA!G32+WY!G32</f>
        <v>19143127</v>
      </c>
      <c r="H32" s="2">
        <f>AZ!H32+CA!H32+CO!H32+ID!H32+MT!H32+NM!H32+NV!H32+OR!H32+UT!H32+WA!H32+WY!H32</f>
        <v>6568873</v>
      </c>
      <c r="I32" s="2">
        <f>AZ!I32+CA!I32+CO!I32+ID!I32+MT!I32+NM!I32+NV!I32+OR!I32+UT!I32+WA!I32+WY!I32</f>
        <v>147992</v>
      </c>
      <c r="J32" s="2">
        <f>AZ!J32+CA!J32+CO!J32+ID!J32+MT!J32+NM!J32+NV!J32+OR!J32+UT!J32+WA!J32+WY!J32</f>
        <v>235449</v>
      </c>
      <c r="K32" s="2">
        <f>AZ!K32+CA!K32+CO!K32+ID!K32+MT!K32+NM!K32+NV!K32+OR!K32+UT!K32+WA!K32+WY!K32</f>
        <v>192229</v>
      </c>
      <c r="L32" s="2">
        <f>AZ!L32+CA!L32+CO!L32+ID!L32+MT!L32+NM!L32+NV!L32+OR!L32+UT!L32+WA!L32+WY!L32</f>
        <v>335135</v>
      </c>
      <c r="M32" s="2">
        <f>AZ!M32+CA!M32+CO!M32+ID!M32+MT!M32+NM!M32+NV!M32+OR!M32+UT!M32+WA!M32+WY!M32</f>
        <v>11111</v>
      </c>
      <c r="N32" s="2">
        <f>AZ!N32+CA!N32+CO!N32+ID!N32+MT!N32+NM!N32+NV!N32+OR!N32+UT!N32+WA!N32+WY!N32</f>
        <v>62407</v>
      </c>
      <c r="O32" s="2">
        <f>AZ!O32+CA!O32+CO!O32+ID!O32+MT!O32+NM!O32+NV!O32+OR!O32+UT!O32+WA!O32+WY!O32</f>
        <v>538738</v>
      </c>
      <c r="P32" s="2">
        <f>AZ!P32+CA!P32+CO!P32+ID!P32+MT!P32+NM!P32+NV!P32+OR!P32+UT!P32+WA!P32+WY!P32</f>
        <v>579943</v>
      </c>
      <c r="Q32" s="2">
        <f t="shared" si="1"/>
        <v>65722163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f>AZ!D33+CA!D33+CO!D33+ID!D33+MT!D33+NM!D33+NV!D33+OR!D33+UT!D33+WA!D33+WY!D33</f>
        <v>20989302</v>
      </c>
      <c r="E33" s="2">
        <f>AZ!E33+CA!E33+CO!E33+ID!E33+MT!E33+NM!E33+NV!E33+OR!E33+UT!E33+WA!E33+WY!E33</f>
        <v>1200447</v>
      </c>
      <c r="F33" s="2">
        <f>AZ!F33+CA!F33+CO!F33+ID!F33+MT!F33+NM!F33+NV!F33+OR!F33+UT!F33+WA!F33+WY!F33</f>
        <v>13727879</v>
      </c>
      <c r="G33" s="2">
        <f>AZ!G33+CA!G33+CO!G33+ID!G33+MT!G33+NM!G33+NV!G33+OR!G33+UT!G33+WA!G33+WY!G33</f>
        <v>18927639</v>
      </c>
      <c r="H33" s="2">
        <f>AZ!H33+CA!H33+CO!H33+ID!H33+MT!H33+NM!H33+NV!H33+OR!H33+UT!H33+WA!H33+WY!H33</f>
        <v>6616495</v>
      </c>
      <c r="I33" s="2">
        <f>AZ!I33+CA!I33+CO!I33+ID!I33+MT!I33+NM!I33+NV!I33+OR!I33+UT!I33+WA!I33+WY!I33</f>
        <v>152875</v>
      </c>
      <c r="J33" s="2">
        <f>AZ!J33+CA!J33+CO!J33+ID!J33+MT!J33+NM!J33+NV!J33+OR!J33+UT!J33+WA!J33+WY!J33</f>
        <v>242451</v>
      </c>
      <c r="K33" s="2">
        <f>AZ!K33+CA!K33+CO!K33+ID!K33+MT!K33+NM!K33+NV!K33+OR!K33+UT!K33+WA!K33+WY!K33</f>
        <v>182623</v>
      </c>
      <c r="L33" s="2">
        <f>AZ!L33+CA!L33+CO!L33+ID!L33+MT!L33+NM!L33+NV!L33+OR!L33+UT!L33+WA!L33+WY!L33</f>
        <v>330757</v>
      </c>
      <c r="M33" s="2">
        <f>AZ!M33+CA!M33+CO!M33+ID!M33+MT!M33+NM!M33+NV!M33+OR!M33+UT!M33+WA!M33+WY!M33</f>
        <v>-31434</v>
      </c>
      <c r="N33" s="2">
        <f>AZ!N33+CA!N33+CO!N33+ID!N33+MT!N33+NM!N33+NV!N33+OR!N33+UT!N33+WA!N33+WY!N33</f>
        <v>61992</v>
      </c>
      <c r="O33" s="2">
        <f>AZ!O33+CA!O33+CO!O33+ID!O33+MT!O33+NM!O33+NV!O33+OR!O33+UT!O33+WA!O33+WY!O33</f>
        <v>494706</v>
      </c>
      <c r="P33" s="2">
        <f>AZ!P33+CA!P33+CO!P33+ID!P33+MT!P33+NM!P33+NV!P33+OR!P33+UT!P33+WA!P33+WY!P33</f>
        <v>571309</v>
      </c>
      <c r="Q33" s="2">
        <f t="shared" si="1"/>
        <v>63467041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f>AZ!D34+CA!D34+CO!D34+ID!D34+MT!D34+NM!D34+NV!D34+OR!D34+UT!D34+WA!D34+WY!D34</f>
        <v>19371889</v>
      </c>
      <c r="E34" s="2">
        <f>AZ!E34+CA!E34+CO!E34+ID!E34+MT!E34+NM!E34+NV!E34+OR!E34+UT!E34+WA!E34+WY!E34</f>
        <v>1185524</v>
      </c>
      <c r="F34" s="2">
        <f>AZ!F34+CA!F34+CO!F34+ID!F34+MT!F34+NM!F34+NV!F34+OR!F34+UT!F34+WA!F34+WY!F34</f>
        <v>10859335</v>
      </c>
      <c r="G34" s="2">
        <f>AZ!G34+CA!G34+CO!G34+ID!G34+MT!G34+NM!G34+NV!G34+OR!G34+UT!G34+WA!G34+WY!G34</f>
        <v>16752470</v>
      </c>
      <c r="H34" s="2">
        <f>AZ!H34+CA!H34+CO!H34+ID!H34+MT!H34+NM!H34+NV!H34+OR!H34+UT!H34+WA!H34+WY!H34</f>
        <v>6568196</v>
      </c>
      <c r="I34" s="2">
        <f>AZ!I34+CA!I34+CO!I34+ID!I34+MT!I34+NM!I34+NV!I34+OR!I34+UT!I34+WA!I34+WY!I34</f>
        <v>153305</v>
      </c>
      <c r="J34" s="2">
        <f>AZ!J34+CA!J34+CO!J34+ID!J34+MT!J34+NM!J34+NV!J34+OR!J34+UT!J34+WA!J34+WY!J34</f>
        <v>221869</v>
      </c>
      <c r="K34" s="2">
        <f>AZ!K34+CA!K34+CO!K34+ID!K34+MT!K34+NM!K34+NV!K34+OR!K34+UT!K34+WA!K34+WY!K34</f>
        <v>179932</v>
      </c>
      <c r="L34" s="2">
        <f>AZ!L34+CA!L34+CO!L34+ID!L34+MT!L34+NM!L34+NV!L34+OR!L34+UT!L34+WA!L34+WY!L34</f>
        <v>303248</v>
      </c>
      <c r="M34" s="2">
        <f>AZ!M34+CA!M34+CO!M34+ID!M34+MT!M34+NM!M34+NV!M34+OR!M34+UT!M34+WA!M34+WY!M34</f>
        <v>-64030</v>
      </c>
      <c r="N34" s="2">
        <f>AZ!N34+CA!N34+CO!N34+ID!N34+MT!N34+NM!N34+NV!N34+OR!N34+UT!N34+WA!N34+WY!N34</f>
        <v>55857</v>
      </c>
      <c r="O34" s="2">
        <f>AZ!O34+CA!O34+CO!O34+ID!O34+MT!O34+NM!O34+NV!O34+OR!O34+UT!O34+WA!O34+WY!O34</f>
        <v>483869</v>
      </c>
      <c r="P34" s="2">
        <f>AZ!P34+CA!P34+CO!P34+ID!P34+MT!P34+NM!P34+NV!P34+OR!P34+UT!P34+WA!P34+WY!P34</f>
        <v>507305</v>
      </c>
      <c r="Q34" s="2">
        <f t="shared" si="1"/>
        <v>56578769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f>AZ!D35+CA!D35+CO!D35+ID!D35+MT!D35+NM!D35+NV!D35+OR!D35+UT!D35+WA!D35+WY!D35</f>
        <v>19731364</v>
      </c>
      <c r="E35" s="2">
        <f>AZ!E35+CA!E35+CO!E35+ID!E35+MT!E35+NM!E35+NV!E35+OR!E35+UT!E35+WA!E35+WY!E35</f>
        <v>1179156</v>
      </c>
      <c r="F35" s="2">
        <f>AZ!F35+CA!F35+CO!F35+ID!F35+MT!F35+NM!F35+NV!F35+OR!F35+UT!F35+WA!F35+WY!F35</f>
        <v>10923982</v>
      </c>
      <c r="G35" s="2">
        <f>AZ!G35+CA!G35+CO!G35+ID!G35+MT!G35+NM!G35+NV!G35+OR!G35+UT!G35+WA!G35+WY!G35</f>
        <v>15363364</v>
      </c>
      <c r="H35" s="2">
        <f>AZ!H35+CA!H35+CO!H35+ID!H35+MT!H35+NM!H35+NV!H35+OR!H35+UT!H35+WA!H35+WY!H35</f>
        <v>5969979</v>
      </c>
      <c r="I35" s="2">
        <f>AZ!I35+CA!I35+CO!I35+ID!I35+MT!I35+NM!I35+NV!I35+OR!I35+UT!I35+WA!I35+WY!I35</f>
        <v>147781</v>
      </c>
      <c r="J35" s="2">
        <f>AZ!J35+CA!J35+CO!J35+ID!J35+MT!J35+NM!J35+NV!J35+OR!J35+UT!J35+WA!J35+WY!J35</f>
        <v>221212</v>
      </c>
      <c r="K35" s="2">
        <f>AZ!K35+CA!K35+CO!K35+ID!K35+MT!K35+NM!K35+NV!K35+OR!K35+UT!K35+WA!K35+WY!K35</f>
        <v>179244</v>
      </c>
      <c r="L35" s="2">
        <f>AZ!L35+CA!L35+CO!L35+ID!L35+MT!L35+NM!L35+NV!L35+OR!L35+UT!L35+WA!L35+WY!L35</f>
        <v>260452</v>
      </c>
      <c r="M35" s="2">
        <f>AZ!M35+CA!M35+CO!M35+ID!M35+MT!M35+NM!M35+NV!M35+OR!M35+UT!M35+WA!M35+WY!M35</f>
        <v>-58369</v>
      </c>
      <c r="N35" s="2">
        <f>AZ!N35+CA!N35+CO!N35+ID!N35+MT!N35+NM!N35+NV!N35+OR!N35+UT!N35+WA!N35+WY!N35</f>
        <v>35436</v>
      </c>
      <c r="O35" s="2">
        <f>AZ!O35+CA!O35+CO!O35+ID!O35+MT!O35+NM!O35+NV!O35+OR!O35+UT!O35+WA!O35+WY!O35</f>
        <v>456808</v>
      </c>
      <c r="P35" s="2">
        <f>AZ!P35+CA!P35+CO!P35+ID!P35+MT!P35+NM!P35+NV!P35+OR!P35+UT!P35+WA!P35+WY!P35</f>
        <v>559734</v>
      </c>
      <c r="Q35" s="2">
        <f t="shared" si="1"/>
        <v>54970143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f>AZ!D36+CA!D36+CO!D36+ID!D36+MT!D36+NM!D36+NV!D36+OR!D36+UT!D36+WA!D36+WY!D36</f>
        <v>19632127</v>
      </c>
      <c r="E36" s="2">
        <f>AZ!E36+CA!E36+CO!E36+ID!E36+MT!E36+NM!E36+NV!E36+OR!E36+UT!E36+WA!E36+WY!E36</f>
        <v>1132751</v>
      </c>
      <c r="F36" s="2">
        <f>AZ!F36+CA!F36+CO!F36+ID!F36+MT!F36+NM!F36+NV!F36+OR!F36+UT!F36+WA!F36+WY!F36</f>
        <v>11601879</v>
      </c>
      <c r="G36" s="2">
        <f>AZ!G36+CA!G36+CO!G36+ID!G36+MT!G36+NM!G36+NV!G36+OR!G36+UT!G36+WA!G36+WY!G36</f>
        <v>12411536</v>
      </c>
      <c r="H36" s="2">
        <f>AZ!H36+CA!H36+CO!H36+ID!H36+MT!H36+NM!H36+NV!H36+OR!H36+UT!H36+WA!H36+WY!H36</f>
        <v>5801120</v>
      </c>
      <c r="I36" s="2">
        <f>AZ!I36+CA!I36+CO!I36+ID!I36+MT!I36+NM!I36+NV!I36+OR!I36+UT!I36+WA!I36+WY!I36</f>
        <v>162253</v>
      </c>
      <c r="J36" s="2">
        <f>AZ!J36+CA!J36+CO!J36+ID!J36+MT!J36+NM!J36+NV!J36+OR!J36+UT!J36+WA!J36+WY!J36</f>
        <v>217264</v>
      </c>
      <c r="K36" s="2">
        <f>AZ!K36+CA!K36+CO!K36+ID!K36+MT!K36+NM!K36+NV!K36+OR!K36+UT!K36+WA!K36+WY!K36</f>
        <v>181617</v>
      </c>
      <c r="L36" s="2">
        <f>AZ!L36+CA!L36+CO!L36+ID!L36+MT!L36+NM!L36+NV!L36+OR!L36+UT!L36+WA!L36+WY!L36</f>
        <v>190517</v>
      </c>
      <c r="M36" s="2">
        <f>AZ!M36+CA!M36+CO!M36+ID!M36+MT!M36+NM!M36+NV!M36+OR!M36+UT!M36+WA!M36+WY!M36</f>
        <v>-92375</v>
      </c>
      <c r="N36" s="2">
        <f>AZ!N36+CA!N36+CO!N36+ID!N36+MT!N36+NM!N36+NV!N36+OR!N36+UT!N36+WA!N36+WY!N36</f>
        <v>14031</v>
      </c>
      <c r="O36" s="2">
        <f>AZ!O36+CA!O36+CO!O36+ID!O36+MT!O36+NM!O36+NV!O36+OR!O36+UT!O36+WA!O36+WY!O36</f>
        <v>401399</v>
      </c>
      <c r="P36" s="2">
        <f>AZ!P36+CA!P36+CO!P36+ID!P36+MT!P36+NM!P36+NV!P36+OR!P36+UT!P36+WA!P36+WY!P36</f>
        <v>547301</v>
      </c>
      <c r="Q36" s="2">
        <f t="shared" si="1"/>
        <v>52201420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f>AZ!D37+CA!D37+CO!D37+ID!D37+MT!D37+NM!D37+NV!D37+OR!D37+UT!D37+WA!D37+WY!D37</f>
        <v>21123678</v>
      </c>
      <c r="E37" s="2">
        <f>AZ!E37+CA!E37+CO!E37+ID!E37+MT!E37+NM!E37+NV!E37+OR!E37+UT!E37+WA!E37+WY!E37</f>
        <v>1248880</v>
      </c>
      <c r="F37" s="2">
        <f>AZ!F37+CA!F37+CO!F37+ID!F37+MT!F37+NM!F37+NV!F37+OR!F37+UT!F37+WA!F37+WY!F37</f>
        <v>14315095</v>
      </c>
      <c r="G37" s="2">
        <f>AZ!G37+CA!G37+CO!G37+ID!G37+MT!G37+NM!G37+NV!G37+OR!G37+UT!G37+WA!G37+WY!G37</f>
        <v>11704056</v>
      </c>
      <c r="H37" s="2">
        <f>AZ!H37+CA!H37+CO!H37+ID!H37+MT!H37+NM!H37+NV!H37+OR!H37+UT!H37+WA!H37+WY!H37</f>
        <v>6359973</v>
      </c>
      <c r="I37" s="2">
        <f>AZ!I37+CA!I37+CO!I37+ID!I37+MT!I37+NM!I37+NV!I37+OR!I37+UT!I37+WA!I37+WY!I37</f>
        <v>153187</v>
      </c>
      <c r="J37" s="2">
        <f>AZ!J37+CA!J37+CO!J37+ID!J37+MT!J37+NM!J37+NV!J37+OR!J37+UT!J37+WA!J37+WY!J37</f>
        <v>246281</v>
      </c>
      <c r="K37" s="2">
        <f>AZ!K37+CA!K37+CO!K37+ID!K37+MT!K37+NM!K37+NV!K37+OR!K37+UT!K37+WA!K37+WY!K37</f>
        <v>201144</v>
      </c>
      <c r="L37" s="2">
        <f>AZ!L37+CA!L37+CO!L37+ID!L37+MT!L37+NM!L37+NV!L37+OR!L37+UT!L37+WA!L37+WY!L37</f>
        <v>209935</v>
      </c>
      <c r="M37" s="2">
        <f>AZ!M37+CA!M37+CO!M37+ID!M37+MT!M37+NM!M37+NV!M37+OR!M37+UT!M37+WA!M37+WY!M37</f>
        <v>-81034</v>
      </c>
      <c r="N37" s="2">
        <f>AZ!N37+CA!N37+CO!N37+ID!N37+MT!N37+NM!N37+NV!N37+OR!N37+UT!N37+WA!N37+WY!N37</f>
        <v>4251</v>
      </c>
      <c r="O37" s="2">
        <f>AZ!O37+CA!O37+CO!O37+ID!O37+MT!O37+NM!O37+NV!O37+OR!O37+UT!O37+WA!O37+WY!O37</f>
        <v>381821</v>
      </c>
      <c r="P37" s="2">
        <f>AZ!P37+CA!P37+CO!P37+ID!P37+MT!P37+NM!P37+NV!P37+OR!P37+UT!P37+WA!P37+WY!P37</f>
        <v>554976</v>
      </c>
      <c r="Q37" s="2">
        <f t="shared" si="1"/>
        <v>56422243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f>AZ!D38+CA!D38+CO!D38+ID!D38+MT!D38+NM!D38+NV!D38+OR!D38+UT!D38+WA!D38+WY!D38</f>
        <v>20811469</v>
      </c>
      <c r="E38" s="2">
        <f>AZ!E38+CA!E38+CO!E38+ID!E38+MT!E38+NM!E38+NV!E38+OR!E38+UT!E38+WA!E38+WY!E38</f>
        <v>1276299</v>
      </c>
      <c r="F38" s="2">
        <f>AZ!F38+CA!F38+CO!F38+ID!F38+MT!F38+NM!F38+NV!F38+OR!F38+UT!F38+WA!F38+WY!F38</f>
        <v>14259915</v>
      </c>
      <c r="G38" s="2">
        <f>AZ!G38+CA!G38+CO!G38+ID!G38+MT!G38+NM!G38+NV!G38+OR!G38+UT!G38+WA!G38+WY!G38</f>
        <v>12886449</v>
      </c>
      <c r="H38" s="2">
        <f>AZ!H38+CA!H38+CO!H38+ID!H38+MT!H38+NM!H38+NV!H38+OR!H38+UT!H38+WA!H38+WY!H38</f>
        <v>6764913</v>
      </c>
      <c r="I38" s="2">
        <f>AZ!I38+CA!I38+CO!I38+ID!I38+MT!I38+NM!I38+NV!I38+OR!I38+UT!I38+WA!I38+WY!I38</f>
        <v>187745</v>
      </c>
      <c r="J38" s="2">
        <f>AZ!J38+CA!J38+CO!J38+ID!J38+MT!J38+NM!J38+NV!J38+OR!J38+UT!J38+WA!J38+WY!J38</f>
        <v>214250</v>
      </c>
      <c r="K38" s="2">
        <f>AZ!K38+CA!K38+CO!K38+ID!K38+MT!K38+NM!K38+NV!K38+OR!K38+UT!K38+WA!K38+WY!K38</f>
        <v>213161</v>
      </c>
      <c r="L38" s="2">
        <f>AZ!L38+CA!L38+CO!L38+ID!L38+MT!L38+NM!L38+NV!L38+OR!L38+UT!L38+WA!L38+WY!L38</f>
        <v>352116</v>
      </c>
      <c r="M38" s="2">
        <f>AZ!M38+CA!M38+CO!M38+ID!M38+MT!M38+NM!M38+NV!M38+OR!M38+UT!M38+WA!M38+WY!M38</f>
        <v>-165705</v>
      </c>
      <c r="N38" s="2">
        <f>AZ!N38+CA!N38+CO!N38+ID!N38+MT!N38+NM!N38+NV!N38+OR!N38+UT!N38+WA!N38+WY!N38</f>
        <v>12610</v>
      </c>
      <c r="O38" s="2">
        <f>AZ!O38+CA!O38+CO!O38+ID!O38+MT!O38+NM!O38+NV!O38+OR!O38+UT!O38+WA!O38+WY!O38</f>
        <v>390067</v>
      </c>
      <c r="P38" s="2">
        <f>AZ!P38+CA!P38+CO!P38+ID!P38+MT!P38+NM!P38+NV!P38+OR!P38+UT!P38+WA!P38+WY!P38</f>
        <v>549433</v>
      </c>
      <c r="Q38" s="2">
        <f t="shared" si="1"/>
        <v>57752722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f>AZ!D39+CA!D39+CO!D39+ID!D39+MT!D39+NM!D39+NV!D39+OR!D39+UT!D39+WA!D39+WY!D39</f>
        <v>18602565</v>
      </c>
      <c r="E39" s="2">
        <f>AZ!E39+CA!E39+CO!E39+ID!E39+MT!E39+NM!E39+NV!E39+OR!E39+UT!E39+WA!E39+WY!E39</f>
        <v>1196135</v>
      </c>
      <c r="F39" s="2">
        <f>AZ!F39+CA!F39+CO!F39+ID!F39+MT!F39+NM!F39+NV!F39+OR!F39+UT!F39+WA!F39+WY!F39</f>
        <v>12731531</v>
      </c>
      <c r="G39" s="2">
        <f>AZ!G39+CA!G39+CO!G39+ID!G39+MT!G39+NM!G39+NV!G39+OR!G39+UT!G39+WA!G39+WY!G39</f>
        <v>13643705</v>
      </c>
      <c r="H39" s="2">
        <f>AZ!H39+CA!H39+CO!H39+ID!H39+MT!H39+NM!H39+NV!H39+OR!H39+UT!H39+WA!H39+WY!H39</f>
        <v>5367048</v>
      </c>
      <c r="I39" s="2">
        <f>AZ!I39+CA!I39+CO!I39+ID!I39+MT!I39+NM!I39+NV!I39+OR!I39+UT!I39+WA!I39+WY!I39</f>
        <v>179435</v>
      </c>
      <c r="J39" s="2">
        <f>AZ!J39+CA!J39+CO!J39+ID!J39+MT!J39+NM!J39+NV!J39+OR!J39+UT!J39+WA!J39+WY!J39</f>
        <v>214247</v>
      </c>
      <c r="K39" s="2">
        <f>AZ!K39+CA!K39+CO!K39+ID!K39+MT!K39+NM!K39+NV!K39+OR!K39+UT!K39+WA!K39+WY!K39</f>
        <v>210891</v>
      </c>
      <c r="L39" s="2">
        <f>AZ!L39+CA!L39+CO!L39+ID!L39+MT!L39+NM!L39+NV!L39+OR!L39+UT!L39+WA!L39+WY!L39</f>
        <v>252707</v>
      </c>
      <c r="M39" s="2">
        <f>AZ!M39+CA!M39+CO!M39+ID!M39+MT!M39+NM!M39+NV!M39+OR!M39+UT!M39+WA!M39+WY!M39</f>
        <v>-114772</v>
      </c>
      <c r="N39" s="2">
        <f>AZ!N39+CA!N39+CO!N39+ID!N39+MT!N39+NM!N39+NV!N39+OR!N39+UT!N39+WA!N39+WY!N39</f>
        <v>10862</v>
      </c>
      <c r="O39" s="2">
        <f>AZ!O39+CA!O39+CO!O39+ID!O39+MT!O39+NM!O39+NV!O39+OR!O39+UT!O39+WA!O39+WY!O39</f>
        <v>399391</v>
      </c>
      <c r="P39" s="2">
        <f>AZ!P39+CA!P39+CO!P39+ID!P39+MT!P39+NM!P39+NV!P39+OR!P39+UT!P39+WA!P39+WY!P39</f>
        <v>494445</v>
      </c>
      <c r="Q39" s="2">
        <f t="shared" si="1"/>
        <v>53188190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f>AZ!D40+CA!D40+CO!D40+ID!D40+MT!D40+NM!D40+NV!D40+OR!D40+UT!D40+WA!D40+WY!D40</f>
        <v>19255219</v>
      </c>
      <c r="E40" s="2">
        <f>AZ!E40+CA!E40+CO!E40+ID!E40+MT!E40+NM!E40+NV!E40+OR!E40+UT!E40+WA!E40+WY!E40</f>
        <v>1222423</v>
      </c>
      <c r="F40" s="2">
        <f>AZ!F40+CA!F40+CO!F40+ID!F40+MT!F40+NM!F40+NV!F40+OR!F40+UT!F40+WA!F40+WY!F40</f>
        <v>14120325</v>
      </c>
      <c r="G40" s="2">
        <f>AZ!G40+CA!G40+CO!G40+ID!G40+MT!G40+NM!G40+NV!G40+OR!G40+UT!G40+WA!G40+WY!G40</f>
        <v>13051877</v>
      </c>
      <c r="H40" s="2">
        <f>AZ!H40+CA!H40+CO!H40+ID!H40+MT!H40+NM!H40+NV!H40+OR!H40+UT!H40+WA!H40+WY!H40</f>
        <v>5265731</v>
      </c>
      <c r="I40" s="2">
        <f>AZ!I40+CA!I40+CO!I40+ID!I40+MT!I40+NM!I40+NV!I40+OR!I40+UT!I40+WA!I40+WY!I40</f>
        <v>157228</v>
      </c>
      <c r="J40" s="2">
        <f>AZ!J40+CA!J40+CO!J40+ID!J40+MT!J40+NM!J40+NV!J40+OR!J40+UT!J40+WA!J40+WY!J40</f>
        <v>213724</v>
      </c>
      <c r="K40" s="2">
        <f>AZ!K40+CA!K40+CO!K40+ID!K40+MT!K40+NM!K40+NV!K40+OR!K40+UT!K40+WA!K40+WY!K40</f>
        <v>241065</v>
      </c>
      <c r="L40" s="2">
        <f>AZ!L40+CA!L40+CO!L40+ID!L40+MT!L40+NM!L40+NV!L40+OR!L40+UT!L40+WA!L40+WY!L40</f>
        <v>271544</v>
      </c>
      <c r="M40" s="2">
        <f>AZ!M40+CA!M40+CO!M40+ID!M40+MT!M40+NM!M40+NV!M40+OR!M40+UT!M40+WA!M40+WY!M40</f>
        <v>-149916</v>
      </c>
      <c r="N40" s="2">
        <f>AZ!N40+CA!N40+CO!N40+ID!N40+MT!N40+NM!N40+NV!N40+OR!N40+UT!N40+WA!N40+WY!N40</f>
        <v>52929</v>
      </c>
      <c r="O40" s="2">
        <f>AZ!O40+CA!O40+CO!O40+ID!O40+MT!O40+NM!O40+NV!O40+OR!O40+UT!O40+WA!O40+WY!O40</f>
        <v>580738</v>
      </c>
      <c r="P40" s="2">
        <f>AZ!P40+CA!P40+CO!P40+ID!P40+MT!P40+NM!P40+NV!P40+OR!P40+UT!P40+WA!P40+WY!P40</f>
        <v>503101</v>
      </c>
      <c r="Q40" s="2">
        <f t="shared" si="1"/>
        <v>54785988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f>AZ!D41+CA!D41+CO!D41+ID!D41+MT!D41+NM!D41+NV!D41+OR!D41+UT!D41+WA!D41+WY!D41</f>
        <v>17448174</v>
      </c>
      <c r="E41" s="2">
        <f>AZ!E41+CA!E41+CO!E41+ID!E41+MT!E41+NM!E41+NV!E41+OR!E41+UT!E41+WA!E41+WY!E41</f>
        <v>1142663</v>
      </c>
      <c r="F41" s="2">
        <f>AZ!F41+CA!F41+CO!F41+ID!F41+MT!F41+NM!F41+NV!F41+OR!F41+UT!F41+WA!F41+WY!F41</f>
        <v>13668356</v>
      </c>
      <c r="G41" s="2">
        <f>AZ!G41+CA!G41+CO!G41+ID!G41+MT!G41+NM!G41+NV!G41+OR!G41+UT!G41+WA!G41+WY!G41</f>
        <v>12691181</v>
      </c>
      <c r="H41" s="2">
        <f>AZ!H41+CA!H41+CO!H41+ID!H41+MT!H41+NM!H41+NV!H41+OR!H41+UT!H41+WA!H41+WY!H41</f>
        <v>4860530</v>
      </c>
      <c r="I41" s="2">
        <f>AZ!I41+CA!I41+CO!I41+ID!I41+MT!I41+NM!I41+NV!I41+OR!I41+UT!I41+WA!I41+WY!I41</f>
        <v>154083</v>
      </c>
      <c r="J41" s="2">
        <f>AZ!J41+CA!J41+CO!J41+ID!J41+MT!J41+NM!J41+NV!J41+OR!J41+UT!J41+WA!J41+WY!J41</f>
        <v>209841</v>
      </c>
      <c r="K41" s="2">
        <f>AZ!K41+CA!K41+CO!K41+ID!K41+MT!K41+NM!K41+NV!K41+OR!K41+UT!K41+WA!K41+WY!K41</f>
        <v>199091</v>
      </c>
      <c r="L41" s="2">
        <f>AZ!L41+CA!L41+CO!L41+ID!L41+MT!L41+NM!L41+NV!L41+OR!L41+UT!L41+WA!L41+WY!L41</f>
        <v>215913</v>
      </c>
      <c r="M41" s="2">
        <f>AZ!M41+CA!M41+CO!M41+ID!M41+MT!M41+NM!M41+NV!M41+OR!M41+UT!M41+WA!M41+WY!M41</f>
        <v>-153936</v>
      </c>
      <c r="N41" s="2">
        <f>AZ!N41+CA!N41+CO!N41+ID!N41+MT!N41+NM!N41+NV!N41+OR!N41+UT!N41+WA!N41+WY!N41</f>
        <v>56902</v>
      </c>
      <c r="O41" s="2">
        <f>AZ!O41+CA!O41+CO!O41+ID!O41+MT!O41+NM!O41+NV!O41+OR!O41+UT!O41+WA!O41+WY!O41</f>
        <v>623057</v>
      </c>
      <c r="P41" s="2">
        <f>AZ!P41+CA!P41+CO!P41+ID!P41+MT!P41+NM!P41+NV!P41+OR!P41+UT!P41+WA!P41+WY!P41</f>
        <v>487824</v>
      </c>
      <c r="Q41" s="2">
        <f t="shared" si="1"/>
        <v>51603679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f>AZ!D42+CA!D42+CO!D42+ID!D42+MT!D42+NM!D42+NV!D42+OR!D42+UT!D42+WA!D42+WY!D42</f>
        <v>17714407</v>
      </c>
      <c r="E42" s="2">
        <f>AZ!E42+CA!E42+CO!E42+ID!E42+MT!E42+NM!E42+NV!E42+OR!E42+UT!E42+WA!E42+WY!E42</f>
        <v>1193033</v>
      </c>
      <c r="F42" s="2">
        <f>AZ!F42+CA!F42+CO!F42+ID!F42+MT!F42+NM!F42+NV!F42+OR!F42+UT!F42+WA!F42+WY!F42</f>
        <v>16260848</v>
      </c>
      <c r="G42" s="2">
        <f>AZ!G42+CA!G42+CO!G42+ID!G42+MT!G42+NM!G42+NV!G42+OR!G42+UT!G42+WA!G42+WY!G42</f>
        <v>13370571</v>
      </c>
      <c r="H42" s="2">
        <f>AZ!H42+CA!H42+CO!H42+ID!H42+MT!H42+NM!H42+NV!H42+OR!H42+UT!H42+WA!H42+WY!H42</f>
        <v>5715992</v>
      </c>
      <c r="I42" s="2">
        <f>AZ!I42+CA!I42+CO!I42+ID!I42+MT!I42+NM!I42+NV!I42+OR!I42+UT!I42+WA!I42+WY!I42</f>
        <v>169269</v>
      </c>
      <c r="J42" s="2">
        <f>AZ!J42+CA!J42+CO!J42+ID!J42+MT!J42+NM!J42+NV!J42+OR!J42+UT!J42+WA!J42+WY!J42</f>
        <v>213348</v>
      </c>
      <c r="K42" s="2">
        <f>AZ!K42+CA!K42+CO!K42+ID!K42+MT!K42+NM!K42+NV!K42+OR!K42+UT!K42+WA!K42+WY!K42</f>
        <v>177825</v>
      </c>
      <c r="L42" s="2">
        <f>AZ!L42+CA!L42+CO!L42+ID!L42+MT!L42+NM!L42+NV!L42+OR!L42+UT!L42+WA!L42+WY!L42</f>
        <v>223674</v>
      </c>
      <c r="M42" s="2">
        <f>AZ!M42+CA!M42+CO!M42+ID!M42+MT!M42+NM!M42+NV!M42+OR!M42+UT!M42+WA!M42+WY!M42</f>
        <v>28660</v>
      </c>
      <c r="N42" s="2">
        <f>AZ!N42+CA!N42+CO!N42+ID!N42+MT!N42+NM!N42+NV!N42+OR!N42+UT!N42+WA!N42+WY!N42</f>
        <v>81776</v>
      </c>
      <c r="O42" s="2">
        <f>AZ!O42+CA!O42+CO!O42+ID!O42+MT!O42+NM!O42+NV!O42+OR!O42+UT!O42+WA!O42+WY!O42</f>
        <v>898383</v>
      </c>
      <c r="P42" s="2">
        <f>AZ!P42+CA!P42+CO!P42+ID!P42+MT!P42+NM!P42+NV!P42+OR!P42+UT!P42+WA!P42+WY!P42</f>
        <v>446514</v>
      </c>
      <c r="Q42" s="2">
        <f t="shared" si="1"/>
        <v>56494300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f>AZ!D43+CA!D43+CO!D43+ID!D43+MT!D43+NM!D43+NV!D43+OR!D43+UT!D43+WA!D43+WY!D43</f>
        <v>19337866</v>
      </c>
      <c r="E43" s="2">
        <f>AZ!E43+CA!E43+CO!E43+ID!E43+MT!E43+NM!E43+NV!E43+OR!E43+UT!E43+WA!E43+WY!E43</f>
        <v>1207100</v>
      </c>
      <c r="F43" s="2">
        <f>AZ!F43+CA!F43+CO!F43+ID!F43+MT!F43+NM!F43+NV!F43+OR!F43+UT!F43+WA!F43+WY!F43</f>
        <v>17570906</v>
      </c>
      <c r="G43" s="2">
        <f>AZ!G43+CA!G43+CO!G43+ID!G43+MT!G43+NM!G43+NV!G43+OR!G43+UT!G43+WA!G43+WY!G43</f>
        <v>13835198</v>
      </c>
      <c r="H43" s="2">
        <f>AZ!H43+CA!H43+CO!H43+ID!H43+MT!H43+NM!H43+NV!H43+OR!H43+UT!H43+WA!H43+WY!H43</f>
        <v>5495290</v>
      </c>
      <c r="I43" s="2">
        <f>AZ!I43+CA!I43+CO!I43+ID!I43+MT!I43+NM!I43+NV!I43+OR!I43+UT!I43+WA!I43+WY!I43</f>
        <v>169390</v>
      </c>
      <c r="J43" s="2">
        <f>AZ!J43+CA!J43+CO!J43+ID!J43+MT!J43+NM!J43+NV!J43+OR!J43+UT!J43+WA!J43+WY!J43</f>
        <v>211519</v>
      </c>
      <c r="K43" s="2">
        <f>AZ!K43+CA!K43+CO!K43+ID!K43+MT!K43+NM!K43+NV!K43+OR!K43+UT!K43+WA!K43+WY!K43</f>
        <v>225510</v>
      </c>
      <c r="L43" s="2">
        <f>AZ!L43+CA!L43+CO!L43+ID!L43+MT!L43+NM!L43+NV!L43+OR!L43+UT!L43+WA!L43+WY!L43</f>
        <v>259363</v>
      </c>
      <c r="M43" s="2">
        <f>AZ!M43+CA!M43+CO!M43+ID!M43+MT!M43+NM!M43+NV!M43+OR!M43+UT!M43+WA!M43+WY!M43</f>
        <v>1406</v>
      </c>
      <c r="N43" s="2">
        <f>AZ!N43+CA!N43+CO!N43+ID!N43+MT!N43+NM!N43+NV!N43+OR!N43+UT!N43+WA!N43+WY!N43</f>
        <v>87876</v>
      </c>
      <c r="O43" s="2">
        <f>AZ!O43+CA!O43+CO!O43+ID!O43+MT!O43+NM!O43+NV!O43+OR!O43+UT!O43+WA!O43+WY!O43</f>
        <v>867265</v>
      </c>
      <c r="P43" s="2">
        <f>AZ!P43+CA!P43+CO!P43+ID!P43+MT!P43+NM!P43+NV!P43+OR!P43+UT!P43+WA!P43+WY!P43</f>
        <v>515073</v>
      </c>
      <c r="Q43" s="2">
        <f t="shared" si="1"/>
        <v>59783762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f>AZ!D44+CA!D44+CO!D44+ID!D44+MT!D44+NM!D44+NV!D44+OR!D44+UT!D44+WA!D44+WY!D44</f>
        <v>20148321</v>
      </c>
      <c r="E44" s="2">
        <f>AZ!E44+CA!E44+CO!E44+ID!E44+MT!E44+NM!E44+NV!E44+OR!E44+UT!E44+WA!E44+WY!E44</f>
        <v>1259030</v>
      </c>
      <c r="F44" s="2">
        <f>AZ!F44+CA!F44+CO!F44+ID!F44+MT!F44+NM!F44+NV!F44+OR!F44+UT!F44+WA!F44+WY!F44</f>
        <v>15076831</v>
      </c>
      <c r="G44" s="2">
        <f>AZ!G44+CA!G44+CO!G44+ID!G44+MT!G44+NM!G44+NV!G44+OR!G44+UT!G44+WA!G44+WY!G44</f>
        <v>20491184</v>
      </c>
      <c r="H44" s="2">
        <f>AZ!H44+CA!H44+CO!H44+ID!H44+MT!H44+NM!H44+NV!H44+OR!H44+UT!H44+WA!H44+WY!H44</f>
        <v>6640827</v>
      </c>
      <c r="I44" s="2">
        <f>AZ!I44+CA!I44+CO!I44+ID!I44+MT!I44+NM!I44+NV!I44+OR!I44+UT!I44+WA!I44+WY!I44</f>
        <v>56989</v>
      </c>
      <c r="J44" s="2">
        <f>AZ!J44+CA!J44+CO!J44+ID!J44+MT!J44+NM!J44+NV!J44+OR!J44+UT!J44+WA!J44+WY!J44</f>
        <v>212627</v>
      </c>
      <c r="K44" s="2">
        <f>AZ!K44+CA!K44+CO!K44+ID!K44+MT!K44+NM!K44+NV!K44+OR!K44+UT!K44+WA!K44+WY!K44</f>
        <v>195374</v>
      </c>
      <c r="L44" s="2">
        <f>AZ!L44+CA!L44+CO!L44+ID!L44+MT!L44+NM!L44+NV!L44+OR!L44+UT!L44+WA!L44+WY!L44</f>
        <v>285649</v>
      </c>
      <c r="M44" s="2">
        <f>AZ!M44+CA!M44+CO!M44+ID!M44+MT!M44+NM!M44+NV!M44+OR!M44+UT!M44+WA!M44+WY!M44</f>
        <v>-5304</v>
      </c>
      <c r="N44" s="2">
        <f>AZ!N44+CA!N44+CO!N44+ID!N44+MT!N44+NM!N44+NV!N44+OR!N44+UT!N44+WA!N44+WY!N44</f>
        <v>82103</v>
      </c>
      <c r="O44" s="2">
        <f>AZ!O44+CA!O44+CO!O44+ID!O44+MT!O44+NM!O44+NV!O44+OR!O44+UT!O44+WA!O44+WY!O44</f>
        <v>745473</v>
      </c>
      <c r="P44" s="2">
        <f>AZ!P44+CA!P44+CO!P44+ID!P44+MT!P44+NM!P44+NV!P44+OR!P44+UT!P44+WA!P44+WY!P44</f>
        <v>570258</v>
      </c>
      <c r="Q44" s="2">
        <f t="shared" si="1"/>
        <v>65759362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f>AZ!D45+CA!D45+CO!D45+ID!D45+MT!D45+NM!D45+NV!D45+OR!D45+UT!D45+WA!D45+WY!D45</f>
        <v>21322477</v>
      </c>
      <c r="E45" s="2">
        <f>AZ!E45+CA!E45+CO!E45+ID!E45+MT!E45+NM!E45+NV!E45+OR!E45+UT!E45+WA!E45+WY!E45</f>
        <v>1238410</v>
      </c>
      <c r="F45" s="2">
        <f>AZ!F45+CA!F45+CO!F45+ID!F45+MT!F45+NM!F45+NV!F45+OR!F45+UT!F45+WA!F45+WY!F45</f>
        <v>13588419</v>
      </c>
      <c r="G45" s="2">
        <f>AZ!G45+CA!G45+CO!G45+ID!G45+MT!G45+NM!G45+NV!G45+OR!G45+UT!G45+WA!G45+WY!G45</f>
        <v>20228376</v>
      </c>
      <c r="H45" s="2">
        <f>AZ!H45+CA!H45+CO!H45+ID!H45+MT!H45+NM!H45+NV!H45+OR!H45+UT!H45+WA!H45+WY!H45</f>
        <v>6268209</v>
      </c>
      <c r="I45" s="2">
        <f>AZ!I45+CA!I45+CO!I45+ID!I45+MT!I45+NM!I45+NV!I45+OR!I45+UT!I45+WA!I45+WY!I45</f>
        <v>57613</v>
      </c>
      <c r="J45" s="2">
        <f>AZ!J45+CA!J45+CO!J45+ID!J45+MT!J45+NM!J45+NV!J45+OR!J45+UT!J45+WA!J45+WY!J45</f>
        <v>211430</v>
      </c>
      <c r="K45" s="2">
        <f>AZ!K45+CA!K45+CO!K45+ID!K45+MT!K45+NM!K45+NV!K45+OR!K45+UT!K45+WA!K45+WY!K45</f>
        <v>168210</v>
      </c>
      <c r="L45" s="2">
        <f>AZ!L45+CA!L45+CO!L45+ID!L45+MT!L45+NM!L45+NV!L45+OR!L45+UT!L45+WA!L45+WY!L45</f>
        <v>277633</v>
      </c>
      <c r="M45" s="2">
        <f>AZ!M45+CA!M45+CO!M45+ID!M45+MT!M45+NM!M45+NV!M45+OR!M45+UT!M45+WA!M45+WY!M45</f>
        <v>-56918</v>
      </c>
      <c r="N45" s="2">
        <f>AZ!N45+CA!N45+CO!N45+ID!N45+MT!N45+NM!N45+NV!N45+OR!N45+UT!N45+WA!N45+WY!N45</f>
        <v>72846</v>
      </c>
      <c r="O45" s="2">
        <f>AZ!O45+CA!O45+CO!O45+ID!O45+MT!O45+NM!O45+NV!O45+OR!O45+UT!O45+WA!O45+WY!O45</f>
        <v>667476</v>
      </c>
      <c r="P45" s="2">
        <f>AZ!P45+CA!P45+CO!P45+ID!P45+MT!P45+NM!P45+NV!P45+OR!P45+UT!P45+WA!P45+WY!P45</f>
        <v>560163</v>
      </c>
      <c r="Q45" s="2">
        <f t="shared" si="1"/>
        <v>64604344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f>AZ!D46+CA!D46+CO!D46+ID!D46+MT!D46+NM!D46+NV!D46+OR!D46+UT!D46+WA!D46+WY!D46</f>
        <v>20624557</v>
      </c>
      <c r="E46" s="2">
        <f>AZ!E46+CA!E46+CO!E46+ID!E46+MT!E46+NM!E46+NV!E46+OR!E46+UT!E46+WA!E46+WY!E46</f>
        <v>1170550</v>
      </c>
      <c r="F46" s="2">
        <f>AZ!F46+CA!F46+CO!F46+ID!F46+MT!F46+NM!F46+NV!F46+OR!F46+UT!F46+WA!F46+WY!F46</f>
        <v>11853867</v>
      </c>
      <c r="G46" s="2">
        <f>AZ!G46+CA!G46+CO!G46+ID!G46+MT!G46+NM!G46+NV!G46+OR!G46+UT!G46+WA!G46+WY!G46</f>
        <v>17563003</v>
      </c>
      <c r="H46" s="2">
        <f>AZ!H46+CA!H46+CO!H46+ID!H46+MT!H46+NM!H46+NV!H46+OR!H46+UT!H46+WA!H46+WY!H46</f>
        <v>6532635</v>
      </c>
      <c r="I46" s="2">
        <f>AZ!I46+CA!I46+CO!I46+ID!I46+MT!I46+NM!I46+NV!I46+OR!I46+UT!I46+WA!I46+WY!I46</f>
        <v>56645</v>
      </c>
      <c r="J46" s="2">
        <f>AZ!J46+CA!J46+CO!J46+ID!J46+MT!J46+NM!J46+NV!J46+OR!J46+UT!J46+WA!J46+WY!J46</f>
        <v>208402</v>
      </c>
      <c r="K46" s="2">
        <f>AZ!K46+CA!K46+CO!K46+ID!K46+MT!K46+NM!K46+NV!K46+OR!K46+UT!K46+WA!K46+WY!K46</f>
        <v>217760</v>
      </c>
      <c r="L46" s="2">
        <f>AZ!L46+CA!L46+CO!L46+ID!L46+MT!L46+NM!L46+NV!L46+OR!L46+UT!L46+WA!L46+WY!L46</f>
        <v>251431</v>
      </c>
      <c r="M46" s="2">
        <f>AZ!M46+CA!M46+CO!M46+ID!M46+MT!M46+NM!M46+NV!M46+OR!M46+UT!M46+WA!M46+WY!M46</f>
        <v>-99060</v>
      </c>
      <c r="N46" s="2">
        <f>AZ!N46+CA!N46+CO!N46+ID!N46+MT!N46+NM!N46+NV!N46+OR!N46+UT!N46+WA!N46+WY!N46</f>
        <v>60632</v>
      </c>
      <c r="O46" s="2">
        <f>AZ!O46+CA!O46+CO!O46+ID!O46+MT!O46+NM!O46+NV!O46+OR!O46+UT!O46+WA!O46+WY!O46</f>
        <v>564318</v>
      </c>
      <c r="P46" s="2">
        <f>AZ!P46+CA!P46+CO!P46+ID!P46+MT!P46+NM!P46+NV!P46+OR!P46+UT!P46+WA!P46+WY!P46</f>
        <v>520671</v>
      </c>
      <c r="Q46" s="2">
        <f t="shared" si="1"/>
        <v>59525411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f>AZ!D47+CA!D47+CO!D47+ID!D47+MT!D47+NM!D47+NV!D47+OR!D47+UT!D47+WA!D47+WY!D47</f>
        <v>20422790</v>
      </c>
      <c r="E47" s="2">
        <f>AZ!E47+CA!E47+CO!E47+ID!E47+MT!E47+NM!E47+NV!E47+OR!E47+UT!E47+WA!E47+WY!E47</f>
        <v>1261104</v>
      </c>
      <c r="F47" s="2">
        <f>AZ!F47+CA!F47+CO!F47+ID!F47+MT!F47+NM!F47+NV!F47+OR!F47+UT!F47+WA!F47+WY!F47</f>
        <v>11218736</v>
      </c>
      <c r="G47" s="2">
        <f>AZ!G47+CA!G47+CO!G47+ID!G47+MT!G47+NM!G47+NV!G47+OR!G47+UT!G47+WA!G47+WY!G47</f>
        <v>15477291</v>
      </c>
      <c r="H47" s="2">
        <f>AZ!H47+CA!H47+CO!H47+ID!H47+MT!H47+NM!H47+NV!H47+OR!H47+UT!H47+WA!H47+WY!H47</f>
        <v>4983180</v>
      </c>
      <c r="I47" s="2">
        <f>AZ!I47+CA!I47+CO!I47+ID!I47+MT!I47+NM!I47+NV!I47+OR!I47+UT!I47+WA!I47+WY!I47</f>
        <v>56895</v>
      </c>
      <c r="J47" s="2">
        <f>AZ!J47+CA!J47+CO!J47+ID!J47+MT!J47+NM!J47+NV!J47+OR!J47+UT!J47+WA!J47+WY!J47</f>
        <v>211164</v>
      </c>
      <c r="K47" s="2">
        <f>AZ!K47+CA!K47+CO!K47+ID!K47+MT!K47+NM!K47+NV!K47+OR!K47+UT!K47+WA!K47+WY!K47</f>
        <v>203816</v>
      </c>
      <c r="L47" s="2">
        <f>AZ!L47+CA!L47+CO!L47+ID!L47+MT!L47+NM!L47+NV!L47+OR!L47+UT!L47+WA!L47+WY!L47</f>
        <v>211891</v>
      </c>
      <c r="M47" s="2">
        <f>AZ!M47+CA!M47+CO!M47+ID!M47+MT!M47+NM!M47+NV!M47+OR!M47+UT!M47+WA!M47+WY!M47</f>
        <v>-83073</v>
      </c>
      <c r="N47" s="2">
        <f>AZ!N47+CA!N47+CO!N47+ID!N47+MT!N47+NM!N47+NV!N47+OR!N47+UT!N47+WA!N47+WY!N47</f>
        <v>33521</v>
      </c>
      <c r="O47" s="2">
        <f>AZ!O47+CA!O47+CO!O47+ID!O47+MT!O47+NM!O47+NV!O47+OR!O47+UT!O47+WA!O47+WY!O47</f>
        <v>486657</v>
      </c>
      <c r="P47" s="2">
        <f>AZ!P47+CA!P47+CO!P47+ID!P47+MT!P47+NM!P47+NV!P47+OR!P47+UT!P47+WA!P47+WY!P47</f>
        <v>552846</v>
      </c>
      <c r="Q47" s="2">
        <f t="shared" si="1"/>
        <v>55036818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f>AZ!D48+CA!D48+CO!D48+ID!D48+MT!D48+NM!D48+NV!D48+OR!D48+UT!D48+WA!D48+WY!D48</f>
        <v>19960469</v>
      </c>
      <c r="E48" s="2">
        <f>AZ!E48+CA!E48+CO!E48+ID!E48+MT!E48+NM!E48+NV!E48+OR!E48+UT!E48+WA!E48+WY!E48</f>
        <v>1193879</v>
      </c>
      <c r="F48" s="2">
        <f>AZ!F48+CA!F48+CO!F48+ID!F48+MT!F48+NM!F48+NV!F48+OR!F48+UT!F48+WA!F48+WY!F48</f>
        <v>11919097</v>
      </c>
      <c r="G48" s="2">
        <f>AZ!G48+CA!G48+CO!G48+ID!G48+MT!G48+NM!G48+NV!G48+OR!G48+UT!G48+WA!G48+WY!G48</f>
        <v>15309170</v>
      </c>
      <c r="H48" s="2">
        <f>AZ!H48+CA!H48+CO!H48+ID!H48+MT!H48+NM!H48+NV!H48+OR!H48+UT!H48+WA!H48+WY!H48</f>
        <v>4086223</v>
      </c>
      <c r="I48" s="2">
        <f>AZ!I48+CA!I48+CO!I48+ID!I48+MT!I48+NM!I48+NV!I48+OR!I48+UT!I48+WA!I48+WY!I48</f>
        <v>57347</v>
      </c>
      <c r="J48" s="2">
        <f>AZ!J48+CA!J48+CO!J48+ID!J48+MT!J48+NM!J48+NV!J48+OR!J48+UT!J48+WA!J48+WY!J48</f>
        <v>204502</v>
      </c>
      <c r="K48" s="2">
        <f>AZ!K48+CA!K48+CO!K48+ID!K48+MT!K48+NM!K48+NV!K48+OR!K48+UT!K48+WA!K48+WY!K48</f>
        <v>159730</v>
      </c>
      <c r="L48" s="2">
        <f>AZ!L48+CA!L48+CO!L48+ID!L48+MT!L48+NM!L48+NV!L48+OR!L48+UT!L48+WA!L48+WY!L48</f>
        <v>249873</v>
      </c>
      <c r="M48" s="2">
        <f>AZ!M48+CA!M48+CO!M48+ID!M48+MT!M48+NM!M48+NV!M48+OR!M48+UT!M48+WA!M48+WY!M48</f>
        <v>-149632</v>
      </c>
      <c r="N48" s="2">
        <f>AZ!N48+CA!N48+CO!N48+ID!N48+MT!N48+NM!N48+NV!N48+OR!N48+UT!N48+WA!N48+WY!N48</f>
        <v>15342</v>
      </c>
      <c r="O48" s="2">
        <f>AZ!O48+CA!O48+CO!O48+ID!O48+MT!O48+NM!O48+NV!O48+OR!O48+UT!O48+WA!O48+WY!O48</f>
        <v>356338</v>
      </c>
      <c r="P48" s="2">
        <f>AZ!P48+CA!P48+CO!P48+ID!P48+MT!P48+NM!P48+NV!P48+OR!P48+UT!P48+WA!P48+WY!P48</f>
        <v>498227</v>
      </c>
      <c r="Q48" s="2">
        <f t="shared" si="1"/>
        <v>53860565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f>AZ!D49+CA!D49+CO!D49+ID!D49+MT!D49+NM!D49+NV!D49+OR!D49+UT!D49+WA!D49+WY!D49</f>
        <v>21177626</v>
      </c>
      <c r="E49" s="2">
        <f>AZ!E49+CA!E49+CO!E49+ID!E49+MT!E49+NM!E49+NV!E49+OR!E49+UT!E49+WA!E49+WY!E49</f>
        <v>1237061</v>
      </c>
      <c r="F49" s="2">
        <f>AZ!F49+CA!F49+CO!F49+ID!F49+MT!F49+NM!F49+NV!F49+OR!F49+UT!F49+WA!F49+WY!F49</f>
        <v>14811181</v>
      </c>
      <c r="G49" s="2">
        <f>AZ!G49+CA!G49+CO!G49+ID!G49+MT!G49+NM!G49+NV!G49+OR!G49+UT!G49+WA!G49+WY!G49</f>
        <v>14782588</v>
      </c>
      <c r="H49" s="2">
        <f>AZ!H49+CA!H49+CO!H49+ID!H49+MT!H49+NM!H49+NV!H49+OR!H49+UT!H49+WA!H49+WY!H49</f>
        <v>5381501</v>
      </c>
      <c r="I49" s="2">
        <f>AZ!I49+CA!I49+CO!I49+ID!I49+MT!I49+NM!I49+NV!I49+OR!I49+UT!I49+WA!I49+WY!I49</f>
        <v>57189</v>
      </c>
      <c r="J49" s="2">
        <f>AZ!J49+CA!J49+CO!J49+ID!J49+MT!J49+NM!J49+NV!J49+OR!J49+UT!J49+WA!J49+WY!J49</f>
        <v>191161</v>
      </c>
      <c r="K49" s="2">
        <f>AZ!K49+CA!K49+CO!K49+ID!K49+MT!K49+NM!K49+NV!K49+OR!K49+UT!K49+WA!K49+WY!K49</f>
        <v>187320</v>
      </c>
      <c r="L49" s="2">
        <f>AZ!L49+CA!L49+CO!L49+ID!L49+MT!L49+NM!L49+NV!L49+OR!L49+UT!L49+WA!L49+WY!L49</f>
        <v>259182</v>
      </c>
      <c r="M49" s="2">
        <f>AZ!M49+CA!M49+CO!M49+ID!M49+MT!M49+NM!M49+NV!M49+OR!M49+UT!M49+WA!M49+WY!M49</f>
        <v>-123640</v>
      </c>
      <c r="N49" s="2">
        <f>AZ!N49+CA!N49+CO!N49+ID!N49+MT!N49+NM!N49+NV!N49+OR!N49+UT!N49+WA!N49+WY!N49</f>
        <v>7758</v>
      </c>
      <c r="O49" s="2">
        <f>AZ!O49+CA!O49+CO!O49+ID!O49+MT!O49+NM!O49+NV!O49+OR!O49+UT!O49+WA!O49+WY!O49</f>
        <v>432425</v>
      </c>
      <c r="P49" s="2">
        <f>AZ!P49+CA!P49+CO!P49+ID!P49+MT!P49+NM!P49+NV!P49+OR!P49+UT!P49+WA!P49+WY!P49</f>
        <v>550518</v>
      </c>
      <c r="Q49" s="2">
        <f t="shared" si="1"/>
        <v>58951870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f>AZ!D50+CA!D50+CO!D50+ID!D50+MT!D50+NM!D50+NV!D50+OR!D50+UT!D50+WA!D50+WY!D50</f>
        <v>20864636</v>
      </c>
      <c r="E50" s="2">
        <f>AZ!E50+CA!E50+CO!E50+ID!E50+MT!E50+NM!E50+NV!E50+OR!E50+UT!E50+WA!E50+WY!E50</f>
        <v>1233223</v>
      </c>
      <c r="F50" s="2">
        <f>AZ!F50+CA!F50+CO!F50+ID!F50+MT!F50+NM!F50+NV!F50+OR!F50+UT!F50+WA!F50+WY!F50</f>
        <v>13961433</v>
      </c>
      <c r="G50" s="2">
        <f>AZ!G50+CA!G50+CO!G50+ID!G50+MT!G50+NM!G50+NV!G50+OR!G50+UT!G50+WA!G50+WY!G50</f>
        <v>13796102</v>
      </c>
      <c r="H50" s="2">
        <f>AZ!H50+CA!H50+CO!H50+ID!H50+MT!H50+NM!H50+NV!H50+OR!H50+UT!H50+WA!H50+WY!H50</f>
        <v>6722603</v>
      </c>
      <c r="I50" s="2">
        <f>AZ!I50+CA!I50+CO!I50+ID!I50+MT!I50+NM!I50+NV!I50+OR!I50+UT!I50+WA!I50+WY!I50</f>
        <v>44409</v>
      </c>
      <c r="J50" s="2">
        <f>AZ!J50+CA!J50+CO!J50+ID!J50+MT!J50+NM!J50+NV!J50+OR!J50+UT!J50+WA!J50+WY!J50</f>
        <v>221441</v>
      </c>
      <c r="K50" s="2">
        <f>AZ!K50+CA!K50+CO!K50+ID!K50+MT!K50+NM!K50+NV!K50+OR!K50+UT!K50+WA!K50+WY!K50</f>
        <v>211840</v>
      </c>
      <c r="L50" s="2">
        <f>AZ!L50+CA!L50+CO!L50+ID!L50+MT!L50+NM!L50+NV!L50+OR!L50+UT!L50+WA!L50+WY!L50</f>
        <v>292911</v>
      </c>
      <c r="M50" s="2">
        <f>AZ!M50+CA!M50+CO!M50+ID!M50+MT!M50+NM!M50+NV!M50+OR!M50+UT!M50+WA!M50+WY!M50</f>
        <v>-221837</v>
      </c>
      <c r="N50" s="2">
        <f>AZ!N50+CA!N50+CO!N50+ID!N50+MT!N50+NM!N50+NV!N50+OR!N50+UT!N50+WA!N50+WY!N50</f>
        <v>8668</v>
      </c>
      <c r="O50" s="2">
        <f>AZ!O50+CA!O50+CO!O50+ID!O50+MT!O50+NM!O50+NV!O50+OR!O50+UT!O50+WA!O50+WY!O50</f>
        <v>480480</v>
      </c>
      <c r="P50" s="2">
        <f>AZ!P50+CA!P50+CO!P50+ID!P50+MT!P50+NM!P50+NV!P50+OR!P50+UT!P50+WA!P50+WY!P50</f>
        <v>561447</v>
      </c>
      <c r="Q50" s="2">
        <f t="shared" si="1"/>
        <v>58177356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f>AZ!D51+CA!D51+CO!D51+ID!D51+MT!D51+NM!D51+NV!D51+OR!D51+UT!D51+WA!D51+WY!D51</f>
        <v>17990853</v>
      </c>
      <c r="E51" s="2">
        <f>AZ!E51+CA!E51+CO!E51+ID!E51+MT!E51+NM!E51+NV!E51+OR!E51+UT!E51+WA!E51+WY!E51</f>
        <v>1045791</v>
      </c>
      <c r="F51" s="2">
        <f>AZ!F51+CA!F51+CO!F51+ID!F51+MT!F51+NM!F51+NV!F51+OR!F51+UT!F51+WA!F51+WY!F51</f>
        <v>12763893</v>
      </c>
      <c r="G51" s="2">
        <f>AZ!G51+CA!G51+CO!G51+ID!G51+MT!G51+NM!G51+NV!G51+OR!G51+UT!G51+WA!G51+WY!G51</f>
        <v>12471110</v>
      </c>
      <c r="H51" s="2">
        <f>AZ!H51+CA!H51+CO!H51+ID!H51+MT!H51+NM!H51+NV!H51+OR!H51+UT!H51+WA!H51+WY!H51</f>
        <v>5321408</v>
      </c>
      <c r="I51" s="2">
        <f>AZ!I51+CA!I51+CO!I51+ID!I51+MT!I51+NM!I51+NV!I51+OR!I51+UT!I51+WA!I51+WY!I51</f>
        <v>46094</v>
      </c>
      <c r="J51" s="2">
        <f>AZ!J51+CA!J51+CO!J51+ID!J51+MT!J51+NM!J51+NV!J51+OR!J51+UT!J51+WA!J51+WY!J51</f>
        <v>195549</v>
      </c>
      <c r="K51" s="2">
        <f>AZ!K51+CA!K51+CO!K51+ID!K51+MT!K51+NM!K51+NV!K51+OR!K51+UT!K51+WA!K51+WY!K51</f>
        <v>198382</v>
      </c>
      <c r="L51" s="2">
        <f>AZ!L51+CA!L51+CO!L51+ID!L51+MT!L51+NM!L51+NV!L51+OR!L51+UT!L51+WA!L51+WY!L51</f>
        <v>254078</v>
      </c>
      <c r="M51" s="2">
        <f>AZ!M51+CA!M51+CO!M51+ID!M51+MT!M51+NM!M51+NV!M51+OR!M51+UT!M51+WA!M51+WY!M51</f>
        <v>8178</v>
      </c>
      <c r="N51" s="2">
        <f>AZ!N51+CA!N51+CO!N51+ID!N51+MT!N51+NM!N51+NV!N51+OR!N51+UT!N51+WA!N51+WY!N51</f>
        <v>13082</v>
      </c>
      <c r="O51" s="2">
        <f>AZ!O51+CA!O51+CO!O51+ID!O51+MT!O51+NM!O51+NV!O51+OR!O51+UT!O51+WA!O51+WY!O51</f>
        <v>384220</v>
      </c>
      <c r="P51" s="2">
        <f>AZ!P51+CA!P51+CO!P51+ID!P51+MT!P51+NM!P51+NV!P51+OR!P51+UT!P51+WA!P51+WY!P51</f>
        <v>513005</v>
      </c>
      <c r="Q51" s="2">
        <f t="shared" si="1"/>
        <v>51205643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f>AZ!D52+CA!D52+CO!D52+ID!D52+MT!D52+NM!D52+NV!D52+OR!D52+UT!D52+WA!D52+WY!D52</f>
        <v>19254014</v>
      </c>
      <c r="E52" s="2">
        <f>AZ!E52+CA!E52+CO!E52+ID!E52+MT!E52+NM!E52+NV!E52+OR!E52+UT!E52+WA!E52+WY!E52</f>
        <v>1185235</v>
      </c>
      <c r="F52" s="2">
        <f>AZ!F52+CA!F52+CO!F52+ID!F52+MT!F52+NM!F52+NV!F52+OR!F52+UT!F52+WA!F52+WY!F52</f>
        <v>13231574</v>
      </c>
      <c r="G52" s="2">
        <f>AZ!G52+CA!G52+CO!G52+ID!G52+MT!G52+NM!G52+NV!G52+OR!G52+UT!G52+WA!G52+WY!G52</f>
        <v>12120270</v>
      </c>
      <c r="H52" s="2">
        <f>AZ!H52+CA!H52+CO!H52+ID!H52+MT!H52+NM!H52+NV!H52+OR!H52+UT!H52+WA!H52+WY!H52</f>
        <v>6610540</v>
      </c>
      <c r="I52" s="2">
        <f>AZ!I52+CA!I52+CO!I52+ID!I52+MT!I52+NM!I52+NV!I52+OR!I52+UT!I52+WA!I52+WY!I52</f>
        <v>52441</v>
      </c>
      <c r="J52" s="2">
        <f>AZ!J52+CA!J52+CO!J52+ID!J52+MT!J52+NM!J52+NV!J52+OR!J52+UT!J52+WA!J52+WY!J52</f>
        <v>219621</v>
      </c>
      <c r="K52" s="2">
        <f>AZ!K52+CA!K52+CO!K52+ID!K52+MT!K52+NM!K52+NV!K52+OR!K52+UT!K52+WA!K52+WY!K52</f>
        <v>205625</v>
      </c>
      <c r="L52" s="2">
        <f>AZ!L52+CA!L52+CO!L52+ID!L52+MT!L52+NM!L52+NV!L52+OR!L52+UT!L52+WA!L52+WY!L52</f>
        <v>279452</v>
      </c>
      <c r="M52" s="2">
        <f>AZ!M52+CA!M52+CO!M52+ID!M52+MT!M52+NM!M52+NV!M52+OR!M52+UT!M52+WA!M52+WY!M52</f>
        <v>-43299</v>
      </c>
      <c r="N52" s="2">
        <f>AZ!N52+CA!N52+CO!N52+ID!N52+MT!N52+NM!N52+NV!N52+OR!N52+UT!N52+WA!N52+WY!N52</f>
        <v>38157</v>
      </c>
      <c r="O52" s="2">
        <f>AZ!O52+CA!O52+CO!O52+ID!O52+MT!O52+NM!O52+NV!O52+OR!O52+UT!O52+WA!O52+WY!O52</f>
        <v>716418</v>
      </c>
      <c r="P52" s="2">
        <f>AZ!P52+CA!P52+CO!P52+ID!P52+MT!P52+NM!P52+NV!P52+OR!P52+UT!P52+WA!P52+WY!P52</f>
        <v>543013</v>
      </c>
      <c r="Q52" s="2">
        <f t="shared" si="1"/>
        <v>54413061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f>AZ!D53+CA!D53+CO!D53+ID!D53+MT!D53+NM!D53+NV!D53+OR!D53+UT!D53+WA!D53+WY!D53</f>
        <v>17657739</v>
      </c>
      <c r="E53" s="2">
        <f>AZ!E53+CA!E53+CO!E53+ID!E53+MT!E53+NM!E53+NV!E53+OR!E53+UT!E53+WA!E53+WY!E53</f>
        <v>1171806</v>
      </c>
      <c r="F53" s="2">
        <f>AZ!F53+CA!F53+CO!F53+ID!F53+MT!F53+NM!F53+NV!F53+OR!F53+UT!F53+WA!F53+WY!F53</f>
        <v>13543885</v>
      </c>
      <c r="G53" s="2">
        <f>AZ!G53+CA!G53+CO!G53+ID!G53+MT!G53+NM!G53+NV!G53+OR!G53+UT!G53+WA!G53+WY!G53</f>
        <v>12352403</v>
      </c>
      <c r="H53" s="2">
        <f>AZ!H53+CA!H53+CO!H53+ID!H53+MT!H53+NM!H53+NV!H53+OR!H53+UT!H53+WA!H53+WY!H53</f>
        <v>5714794</v>
      </c>
      <c r="I53" s="2">
        <f>AZ!I53+CA!I53+CO!I53+ID!I53+MT!I53+NM!I53+NV!I53+OR!I53+UT!I53+WA!I53+WY!I53</f>
        <v>53497</v>
      </c>
      <c r="J53" s="2">
        <f>AZ!J53+CA!J53+CO!J53+ID!J53+MT!J53+NM!J53+NV!J53+OR!J53+UT!J53+WA!J53+WY!J53</f>
        <v>209500</v>
      </c>
      <c r="K53" s="2">
        <f>AZ!K53+CA!K53+CO!K53+ID!K53+MT!K53+NM!K53+NV!K53+OR!K53+UT!K53+WA!K53+WY!K53</f>
        <v>193322</v>
      </c>
      <c r="L53" s="2">
        <f>AZ!L53+CA!L53+CO!L53+ID!L53+MT!L53+NM!L53+NV!L53+OR!L53+UT!L53+WA!L53+WY!L53</f>
        <v>252466</v>
      </c>
      <c r="M53" s="2">
        <f>AZ!M53+CA!M53+CO!M53+ID!M53+MT!M53+NM!M53+NV!M53+OR!M53+UT!M53+WA!M53+WY!M53</f>
        <v>156776</v>
      </c>
      <c r="N53" s="2">
        <f>AZ!N53+CA!N53+CO!N53+ID!N53+MT!N53+NM!N53+NV!N53+OR!N53+UT!N53+WA!N53+WY!N53</f>
        <v>58263</v>
      </c>
      <c r="O53" s="2">
        <f>AZ!O53+CA!O53+CO!O53+ID!O53+MT!O53+NM!O53+NV!O53+OR!O53+UT!O53+WA!O53+WY!O53</f>
        <v>711217</v>
      </c>
      <c r="P53" s="2">
        <f>AZ!P53+CA!P53+CO!P53+ID!P53+MT!P53+NM!P53+NV!P53+OR!P53+UT!P53+WA!P53+WY!P53</f>
        <v>484104</v>
      </c>
      <c r="Q53" s="2">
        <f t="shared" si="1"/>
        <v>52559772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f>AZ!D54+CA!D54+CO!D54+ID!D54+MT!D54+NM!D54+NV!D54+OR!D54+UT!D54+WA!D54+WY!D54</f>
        <v>18097164</v>
      </c>
      <c r="E54" s="2">
        <f>AZ!E54+CA!E54+CO!E54+ID!E54+MT!E54+NM!E54+NV!E54+OR!E54+UT!E54+WA!E54+WY!E54</f>
        <v>1245866</v>
      </c>
      <c r="F54" s="2">
        <f>AZ!F54+CA!F54+CO!F54+ID!F54+MT!F54+NM!F54+NV!F54+OR!F54+UT!F54+WA!F54+WY!F54</f>
        <v>19368333</v>
      </c>
      <c r="G54" s="2">
        <f>AZ!G54+CA!G54+CO!G54+ID!G54+MT!G54+NM!G54+NV!G54+OR!G54+UT!G54+WA!G54+WY!G54</f>
        <v>11418871</v>
      </c>
      <c r="H54" s="2">
        <f>AZ!H54+CA!H54+CO!H54+ID!H54+MT!H54+NM!H54+NV!H54+OR!H54+UT!H54+WA!H54+WY!H54</f>
        <v>5045996</v>
      </c>
      <c r="I54" s="2">
        <f>AZ!I54+CA!I54+CO!I54+ID!I54+MT!I54+NM!I54+NV!I54+OR!I54+UT!I54+WA!I54+WY!I54</f>
        <v>51031</v>
      </c>
      <c r="J54" s="2">
        <f>AZ!J54+CA!J54+CO!J54+ID!J54+MT!J54+NM!J54+NV!J54+OR!J54+UT!J54+WA!J54+WY!J54</f>
        <v>222643</v>
      </c>
      <c r="K54" s="2">
        <f>AZ!K54+CA!K54+CO!K54+ID!K54+MT!K54+NM!K54+NV!K54+OR!K54+UT!K54+WA!K54+WY!K54</f>
        <v>273182</v>
      </c>
      <c r="L54" s="2">
        <f>AZ!L54+CA!L54+CO!L54+ID!L54+MT!L54+NM!L54+NV!L54+OR!L54+UT!L54+WA!L54+WY!L54</f>
        <v>267158</v>
      </c>
      <c r="M54" s="2">
        <f>AZ!M54+CA!M54+CO!M54+ID!M54+MT!M54+NM!M54+NV!M54+OR!M54+UT!M54+WA!M54+WY!M54</f>
        <v>70056</v>
      </c>
      <c r="N54" s="2">
        <f>AZ!N54+CA!N54+CO!N54+ID!N54+MT!N54+NM!N54+NV!N54+OR!N54+UT!N54+WA!N54+WY!N54</f>
        <v>81152</v>
      </c>
      <c r="O54" s="2">
        <f>AZ!O54+CA!O54+CO!O54+ID!O54+MT!O54+NM!O54+NV!O54+OR!O54+UT!O54+WA!O54+WY!O54</f>
        <v>821422</v>
      </c>
      <c r="P54" s="2">
        <f>AZ!P54+CA!P54+CO!P54+ID!P54+MT!P54+NM!P54+NV!P54+OR!P54+UT!P54+WA!P54+WY!P54</f>
        <v>475253</v>
      </c>
      <c r="Q54" s="2">
        <f t="shared" si="1"/>
        <v>57438127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f>AZ!D55+CA!D55+CO!D55+ID!D55+MT!D55+NM!D55+NV!D55+OR!D55+UT!D55+WA!D55+WY!D55</f>
        <v>20254600</v>
      </c>
      <c r="E55" s="2">
        <f>AZ!E55+CA!E55+CO!E55+ID!E55+MT!E55+NM!E55+NV!E55+OR!E55+UT!E55+WA!E55+WY!E55</f>
        <v>1229913</v>
      </c>
      <c r="F55" s="2">
        <f>AZ!F55+CA!F55+CO!F55+ID!F55+MT!F55+NM!F55+NV!F55+OR!F55+UT!F55+WA!F55+WY!F55</f>
        <v>18509998</v>
      </c>
      <c r="G55" s="2">
        <f>AZ!G55+CA!G55+CO!G55+ID!G55+MT!G55+NM!G55+NV!G55+OR!G55+UT!G55+WA!G55+WY!G55</f>
        <v>12806007</v>
      </c>
      <c r="H55" s="2">
        <f>AZ!H55+CA!H55+CO!H55+ID!H55+MT!H55+NM!H55+NV!H55+OR!H55+UT!H55+WA!H55+WY!H55</f>
        <v>5235765</v>
      </c>
      <c r="I55" s="2">
        <f>AZ!I55+CA!I55+CO!I55+ID!I55+MT!I55+NM!I55+NV!I55+OR!I55+UT!I55+WA!I55+WY!I55</f>
        <v>56439</v>
      </c>
      <c r="J55" s="2">
        <f>AZ!J55+CA!J55+CO!J55+ID!J55+MT!J55+NM!J55+NV!J55+OR!J55+UT!J55+WA!J55+WY!J55</f>
        <v>220543</v>
      </c>
      <c r="K55" s="2">
        <f>AZ!K55+CA!K55+CO!K55+ID!K55+MT!K55+NM!K55+NV!K55+OR!K55+UT!K55+WA!K55+WY!K55</f>
        <v>290239</v>
      </c>
      <c r="L55" s="2">
        <f>AZ!L55+CA!L55+CO!L55+ID!L55+MT!L55+NM!L55+NV!L55+OR!L55+UT!L55+WA!L55+WY!L55</f>
        <v>264422</v>
      </c>
      <c r="M55" s="2">
        <f>AZ!M55+CA!M55+CO!M55+ID!M55+MT!M55+NM!M55+NV!M55+OR!M55+UT!M55+WA!M55+WY!M55</f>
        <v>128918</v>
      </c>
      <c r="N55" s="2">
        <f>AZ!N55+CA!N55+CO!N55+ID!N55+MT!N55+NM!N55+NV!N55+OR!N55+UT!N55+WA!N55+WY!N55</f>
        <v>88476</v>
      </c>
      <c r="O55" s="2">
        <f>AZ!O55+CA!O55+CO!O55+ID!O55+MT!O55+NM!O55+NV!O55+OR!O55+UT!O55+WA!O55+WY!O55</f>
        <v>897690</v>
      </c>
      <c r="P55" s="2">
        <f>AZ!P55+CA!P55+CO!P55+ID!P55+MT!P55+NM!P55+NV!P55+OR!P55+UT!P55+WA!P55+WY!P55</f>
        <v>505803</v>
      </c>
      <c r="Q55" s="2">
        <f t="shared" si="1"/>
        <v>60488813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f>AZ!D56+CA!D56+CO!D56+ID!D56+MT!D56+NM!D56+NV!D56+OR!D56+UT!D56+WA!D56+WY!D56</f>
        <v>21205315</v>
      </c>
      <c r="E56" s="2">
        <f>AZ!E56+CA!E56+CO!E56+ID!E56+MT!E56+NM!E56+NV!E56+OR!E56+UT!E56+WA!E56+WY!E56</f>
        <v>1252336</v>
      </c>
      <c r="F56" s="2">
        <f>AZ!F56+CA!F56+CO!F56+ID!F56+MT!F56+NM!F56+NV!F56+OR!F56+UT!F56+WA!F56+WY!F56</f>
        <v>17187339</v>
      </c>
      <c r="G56" s="2">
        <f>AZ!G56+CA!G56+CO!G56+ID!G56+MT!G56+NM!G56+NV!G56+OR!G56+UT!G56+WA!G56+WY!G56</f>
        <v>21622441</v>
      </c>
      <c r="H56" s="2">
        <f>AZ!H56+CA!H56+CO!H56+ID!H56+MT!H56+NM!H56+NV!H56+OR!H56+UT!H56+WA!H56+WY!H56</f>
        <v>6612752</v>
      </c>
      <c r="I56" s="2">
        <f>AZ!I56+CA!I56+CO!I56+ID!I56+MT!I56+NM!I56+NV!I56+OR!I56+UT!I56+WA!I56+WY!I56</f>
        <v>60729</v>
      </c>
      <c r="J56" s="2">
        <f>AZ!J56+CA!J56+CO!J56+ID!J56+MT!J56+NM!J56+NV!J56+OR!J56+UT!J56+WA!J56+WY!J56</f>
        <v>234677</v>
      </c>
      <c r="K56" s="2">
        <f>AZ!K56+CA!K56+CO!K56+ID!K56+MT!K56+NM!K56+NV!K56+OR!K56+UT!K56+WA!K56+WY!K56</f>
        <v>287467</v>
      </c>
      <c r="L56" s="2">
        <f>AZ!L56+CA!L56+CO!L56+ID!L56+MT!L56+NM!L56+NV!L56+OR!L56+UT!L56+WA!L56+WY!L56</f>
        <v>301439</v>
      </c>
      <c r="M56" s="2">
        <f>AZ!M56+CA!M56+CO!M56+ID!M56+MT!M56+NM!M56+NV!M56+OR!M56+UT!M56+WA!M56+WY!M56</f>
        <v>93745</v>
      </c>
      <c r="N56" s="2">
        <f>AZ!N56+CA!N56+CO!N56+ID!N56+MT!N56+NM!N56+NV!N56+OR!N56+UT!N56+WA!N56+WY!N56</f>
        <v>72329</v>
      </c>
      <c r="O56" s="2">
        <f>AZ!O56+CA!O56+CO!O56+ID!O56+MT!O56+NM!O56+NV!O56+OR!O56+UT!O56+WA!O56+WY!O56</f>
        <v>753358</v>
      </c>
      <c r="P56" s="2">
        <f>AZ!P56+CA!P56+CO!P56+ID!P56+MT!P56+NM!P56+NV!P56+OR!P56+UT!P56+WA!P56+WY!P56</f>
        <v>585204</v>
      </c>
      <c r="Q56" s="2">
        <f t="shared" si="1"/>
        <v>70269131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f>AZ!D57+CA!D57+CO!D57+ID!D57+MT!D57+NM!D57+NV!D57+OR!D57+UT!D57+WA!D57+WY!D57</f>
        <v>21399299</v>
      </c>
      <c r="E57" s="2">
        <f>AZ!E57+CA!E57+CO!E57+ID!E57+MT!E57+NM!E57+NV!E57+OR!E57+UT!E57+WA!E57+WY!E57</f>
        <v>1233516</v>
      </c>
      <c r="F57" s="2">
        <f>AZ!F57+CA!F57+CO!F57+ID!F57+MT!F57+NM!F57+NV!F57+OR!F57+UT!F57+WA!F57+WY!F57</f>
        <v>14103529</v>
      </c>
      <c r="G57" s="2">
        <f>AZ!G57+CA!G57+CO!G57+ID!G57+MT!G57+NM!G57+NV!G57+OR!G57+UT!G57+WA!G57+WY!G57</f>
        <v>22364809</v>
      </c>
      <c r="H57" s="2">
        <f>AZ!H57+CA!H57+CO!H57+ID!H57+MT!H57+NM!H57+NV!H57+OR!H57+UT!H57+WA!H57+WY!H57</f>
        <v>6237590</v>
      </c>
      <c r="I57" s="2">
        <f>AZ!I57+CA!I57+CO!I57+ID!I57+MT!I57+NM!I57+NV!I57+OR!I57+UT!I57+WA!I57+WY!I57</f>
        <v>58443</v>
      </c>
      <c r="J57" s="2">
        <f>AZ!J57+CA!J57+CO!J57+ID!J57+MT!J57+NM!J57+NV!J57+OR!J57+UT!J57+WA!J57+WY!J57</f>
        <v>233291</v>
      </c>
      <c r="K57" s="2">
        <f>AZ!K57+CA!K57+CO!K57+ID!K57+MT!K57+NM!K57+NV!K57+OR!K57+UT!K57+WA!K57+WY!K57</f>
        <v>298323</v>
      </c>
      <c r="L57" s="2">
        <f>AZ!L57+CA!L57+CO!L57+ID!L57+MT!L57+NM!L57+NV!L57+OR!L57+UT!L57+WA!L57+WY!L57</f>
        <v>319754</v>
      </c>
      <c r="M57" s="2">
        <f>AZ!M57+CA!M57+CO!M57+ID!M57+MT!M57+NM!M57+NV!M57+OR!M57+UT!M57+WA!M57+WY!M57</f>
        <v>66929</v>
      </c>
      <c r="N57" s="2">
        <f>AZ!N57+CA!N57+CO!N57+ID!N57+MT!N57+NM!N57+NV!N57+OR!N57+UT!N57+WA!N57+WY!N57</f>
        <v>75845</v>
      </c>
      <c r="O57" s="2">
        <f>AZ!O57+CA!O57+CO!O57+ID!O57+MT!O57+NM!O57+NV!O57+OR!O57+UT!O57+WA!O57+WY!O57</f>
        <v>608320</v>
      </c>
      <c r="P57" s="2">
        <f>AZ!P57+CA!P57+CO!P57+ID!P57+MT!P57+NM!P57+NV!P57+OR!P57+UT!P57+WA!P57+WY!P57</f>
        <v>582709</v>
      </c>
      <c r="Q57" s="2">
        <f t="shared" si="1"/>
        <v>67582357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f>AZ!D58+CA!D58+CO!D58+ID!D58+MT!D58+NM!D58+NV!D58+OR!D58+UT!D58+WA!D58+WY!D58</f>
        <v>20004337</v>
      </c>
      <c r="E58" s="2">
        <f>AZ!E58+CA!E58+CO!E58+ID!E58+MT!E58+NM!E58+NV!E58+OR!E58+UT!E58+WA!E58+WY!E58</f>
        <v>1203306</v>
      </c>
      <c r="F58" s="2">
        <f>AZ!F58+CA!F58+CO!F58+ID!F58+MT!F58+NM!F58+NV!F58+OR!F58+UT!F58+WA!F58+WY!F58</f>
        <v>10871646</v>
      </c>
      <c r="G58" s="2">
        <f>AZ!G58+CA!G58+CO!G58+ID!G58+MT!G58+NM!G58+NV!G58+OR!G58+UT!G58+WA!G58+WY!G58</f>
        <v>17044850</v>
      </c>
      <c r="H58" s="2">
        <f>AZ!H58+CA!H58+CO!H58+ID!H58+MT!H58+NM!H58+NV!H58+OR!H58+UT!H58+WA!H58+WY!H58</f>
        <v>6576973</v>
      </c>
      <c r="I58" s="2">
        <f>AZ!I58+CA!I58+CO!I58+ID!I58+MT!I58+NM!I58+NV!I58+OR!I58+UT!I58+WA!I58+WY!I58</f>
        <v>47161</v>
      </c>
      <c r="J58" s="2">
        <f>AZ!J58+CA!J58+CO!J58+ID!J58+MT!J58+NM!J58+NV!J58+OR!J58+UT!J58+WA!J58+WY!J58</f>
        <v>211624</v>
      </c>
      <c r="K58" s="2">
        <f>AZ!K58+CA!K58+CO!K58+ID!K58+MT!K58+NM!K58+NV!K58+OR!K58+UT!K58+WA!K58+WY!K58</f>
        <v>253812</v>
      </c>
      <c r="L58" s="2">
        <f>AZ!L58+CA!L58+CO!L58+ID!L58+MT!L58+NM!L58+NV!L58+OR!L58+UT!L58+WA!L58+WY!L58</f>
        <v>276813</v>
      </c>
      <c r="M58" s="2">
        <f>AZ!M58+CA!M58+CO!M58+ID!M58+MT!M58+NM!M58+NV!M58+OR!M58+UT!M58+WA!M58+WY!M58</f>
        <v>17059</v>
      </c>
      <c r="N58" s="2">
        <f>AZ!N58+CA!N58+CO!N58+ID!N58+MT!N58+NM!N58+NV!N58+OR!N58+UT!N58+WA!N58+WY!N58</f>
        <v>61108</v>
      </c>
      <c r="O58" s="2">
        <f>AZ!O58+CA!O58+CO!O58+ID!O58+MT!O58+NM!O58+NV!O58+OR!O58+UT!O58+WA!O58+WY!O58</f>
        <v>677710</v>
      </c>
      <c r="P58" s="2">
        <f>AZ!P58+CA!P58+CO!P58+ID!P58+MT!P58+NM!P58+NV!P58+OR!P58+UT!P58+WA!P58+WY!P58</f>
        <v>552321</v>
      </c>
      <c r="Q58" s="2">
        <f t="shared" si="1"/>
        <v>57798720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f>AZ!D59+CA!D59+CO!D59+ID!D59+MT!D59+NM!D59+NV!D59+OR!D59+UT!D59+WA!D59+WY!D59</f>
        <v>20407453</v>
      </c>
      <c r="E59" s="2">
        <f>AZ!E59+CA!E59+CO!E59+ID!E59+MT!E59+NM!E59+NV!E59+OR!E59+UT!E59+WA!E59+WY!E59</f>
        <v>1232287</v>
      </c>
      <c r="F59" s="2">
        <f>AZ!F59+CA!F59+CO!F59+ID!F59+MT!F59+NM!F59+NV!F59+OR!F59+UT!F59+WA!F59+WY!F59</f>
        <v>11629454</v>
      </c>
      <c r="G59" s="2">
        <f>AZ!G59+CA!G59+CO!G59+ID!G59+MT!G59+NM!G59+NV!G59+OR!G59+UT!G59+WA!G59+WY!G59</f>
        <v>15022948</v>
      </c>
      <c r="H59" s="2">
        <f>AZ!H59+CA!H59+CO!H59+ID!H59+MT!H59+NM!H59+NV!H59+OR!H59+UT!H59+WA!H59+WY!H59</f>
        <v>5167894</v>
      </c>
      <c r="I59" s="2">
        <f>AZ!I59+CA!I59+CO!I59+ID!I59+MT!I59+NM!I59+NV!I59+OR!I59+UT!I59+WA!I59+WY!I59</f>
        <v>47023</v>
      </c>
      <c r="J59" s="2">
        <f>AZ!J59+CA!J59+CO!J59+ID!J59+MT!J59+NM!J59+NV!J59+OR!J59+UT!J59+WA!J59+WY!J59</f>
        <v>192740</v>
      </c>
      <c r="K59" s="2">
        <f>AZ!K59+CA!K59+CO!K59+ID!K59+MT!K59+NM!K59+NV!K59+OR!K59+UT!K59+WA!K59+WY!K59</f>
        <v>231478</v>
      </c>
      <c r="L59" s="2">
        <f>AZ!L59+CA!L59+CO!L59+ID!L59+MT!L59+NM!L59+NV!L59+OR!L59+UT!L59+WA!L59+WY!L59</f>
        <v>244399</v>
      </c>
      <c r="M59" s="2">
        <f>AZ!M59+CA!M59+CO!M59+ID!M59+MT!M59+NM!M59+NV!M59+OR!M59+UT!M59+WA!M59+WY!M59</f>
        <v>-20085</v>
      </c>
      <c r="N59" s="2">
        <f>AZ!N59+CA!N59+CO!N59+ID!N59+MT!N59+NM!N59+NV!N59+OR!N59+UT!N59+WA!N59+WY!N59</f>
        <v>37665</v>
      </c>
      <c r="O59" s="2">
        <f>AZ!O59+CA!O59+CO!O59+ID!O59+MT!O59+NM!O59+NV!O59+OR!O59+UT!O59+WA!O59+WY!O59</f>
        <v>593085</v>
      </c>
      <c r="P59" s="2">
        <f>AZ!P59+CA!P59+CO!P59+ID!P59+MT!P59+NM!P59+NV!P59+OR!P59+UT!P59+WA!P59+WY!P59</f>
        <v>553889</v>
      </c>
      <c r="Q59" s="2">
        <f t="shared" si="1"/>
        <v>55340230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f>AZ!D60+CA!D60+CO!D60+ID!D60+MT!D60+NM!D60+NV!D60+OR!D60+UT!D60+WA!D60+WY!D60</f>
        <v>19390983</v>
      </c>
      <c r="E60" s="2">
        <f>AZ!E60+CA!E60+CO!E60+ID!E60+MT!E60+NM!E60+NV!E60+OR!E60+UT!E60+WA!E60+WY!E60</f>
        <v>1200963</v>
      </c>
      <c r="F60" s="2">
        <f>AZ!F60+CA!F60+CO!F60+ID!F60+MT!F60+NM!F60+NV!F60+OR!F60+UT!F60+WA!F60+WY!F60</f>
        <v>12683521</v>
      </c>
      <c r="G60" s="2">
        <f>AZ!G60+CA!G60+CO!G60+ID!G60+MT!G60+NM!G60+NV!G60+OR!G60+UT!G60+WA!G60+WY!G60</f>
        <v>14713782</v>
      </c>
      <c r="H60" s="2">
        <f>AZ!H60+CA!H60+CO!H60+ID!H60+MT!H60+NM!H60+NV!H60+OR!H60+UT!H60+WA!H60+WY!H60</f>
        <v>5026724</v>
      </c>
      <c r="I60" s="2">
        <f>AZ!I60+CA!I60+CO!I60+ID!I60+MT!I60+NM!I60+NV!I60+OR!I60+UT!I60+WA!I60+WY!I60</f>
        <v>54264</v>
      </c>
      <c r="J60" s="2">
        <f>AZ!J60+CA!J60+CO!J60+ID!J60+MT!J60+NM!J60+NV!J60+OR!J60+UT!J60+WA!J60+WY!J60</f>
        <v>215497</v>
      </c>
      <c r="K60" s="2">
        <f>AZ!K60+CA!K60+CO!K60+ID!K60+MT!K60+NM!K60+NV!K60+OR!K60+UT!K60+WA!K60+WY!K60</f>
        <v>207459</v>
      </c>
      <c r="L60" s="2">
        <f>AZ!L60+CA!L60+CO!L60+ID!L60+MT!L60+NM!L60+NV!L60+OR!L60+UT!L60+WA!L60+WY!L60</f>
        <v>254056</v>
      </c>
      <c r="M60" s="2">
        <f>AZ!M60+CA!M60+CO!M60+ID!M60+MT!M60+NM!M60+NV!M60+OR!M60+UT!M60+WA!M60+WY!M60</f>
        <v>-54235</v>
      </c>
      <c r="N60" s="2">
        <f>AZ!N60+CA!N60+CO!N60+ID!N60+MT!N60+NM!N60+NV!N60+OR!N60+UT!N60+WA!N60+WY!N60</f>
        <v>12755</v>
      </c>
      <c r="O60" s="2">
        <f>AZ!O60+CA!O60+CO!O60+ID!O60+MT!O60+NM!O60+NV!O60+OR!O60+UT!O60+WA!O60+WY!O60</f>
        <v>580753</v>
      </c>
      <c r="P60" s="2">
        <f>AZ!P60+CA!P60+CO!P60+ID!P60+MT!P60+NM!P60+NV!P60+OR!P60+UT!P60+WA!P60+WY!P60</f>
        <v>530789</v>
      </c>
      <c r="Q60" s="2">
        <f t="shared" si="1"/>
        <v>54817311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f>AZ!D61+CA!D61+CO!D61+ID!D61+MT!D61+NM!D61+NV!D61+OR!D61+UT!D61+WA!D61+WY!D61</f>
        <v>20849654</v>
      </c>
      <c r="E61" s="2">
        <f>AZ!E61+CA!E61+CO!E61+ID!E61+MT!E61+NM!E61+NV!E61+OR!E61+UT!E61+WA!E61+WY!E61</f>
        <v>1235907</v>
      </c>
      <c r="F61" s="2">
        <f>AZ!F61+CA!F61+CO!F61+ID!F61+MT!F61+NM!F61+NV!F61+OR!F61+UT!F61+WA!F61+WY!F61</f>
        <v>14215298</v>
      </c>
      <c r="G61" s="2">
        <f>AZ!G61+CA!G61+CO!G61+ID!G61+MT!G61+NM!G61+NV!G61+OR!G61+UT!G61+WA!G61+WY!G61</f>
        <v>16355642</v>
      </c>
      <c r="H61" s="2">
        <f>AZ!H61+CA!H61+CO!H61+ID!H61+MT!H61+NM!H61+NV!H61+OR!H61+UT!H61+WA!H61+WY!H61</f>
        <v>5931578</v>
      </c>
      <c r="I61" s="2">
        <f>AZ!I61+CA!I61+CO!I61+ID!I61+MT!I61+NM!I61+NV!I61+OR!I61+UT!I61+WA!I61+WY!I61</f>
        <v>52262</v>
      </c>
      <c r="J61" s="2">
        <f>AZ!J61+CA!J61+CO!J61+ID!J61+MT!J61+NM!J61+NV!J61+OR!J61+UT!J61+WA!J61+WY!J61</f>
        <v>225662</v>
      </c>
      <c r="K61" s="2">
        <f>AZ!K61+CA!K61+CO!K61+ID!K61+MT!K61+NM!K61+NV!K61+OR!K61+UT!K61+WA!K61+WY!K61</f>
        <v>239138</v>
      </c>
      <c r="L61" s="2">
        <f>AZ!L61+CA!L61+CO!L61+ID!L61+MT!L61+NM!L61+NV!L61+OR!L61+UT!L61+WA!L61+WY!L61</f>
        <v>298012</v>
      </c>
      <c r="M61" s="2">
        <f>AZ!M61+CA!M61+CO!M61+ID!M61+MT!M61+NM!M61+NV!M61+OR!M61+UT!M61+WA!M61+WY!M61</f>
        <v>-88636</v>
      </c>
      <c r="N61" s="2">
        <f>AZ!N61+CA!N61+CO!N61+ID!N61+MT!N61+NM!N61+NV!N61+OR!N61+UT!N61+WA!N61+WY!N61</f>
        <v>2793</v>
      </c>
      <c r="O61" s="2">
        <f>AZ!O61+CA!O61+CO!O61+ID!O61+MT!O61+NM!O61+NV!O61+OR!O61+UT!O61+WA!O61+WY!O61</f>
        <v>558432</v>
      </c>
      <c r="P61" s="2">
        <f>AZ!P61+CA!P61+CO!P61+ID!P61+MT!P61+NM!P61+NV!P61+OR!P61+UT!P61+WA!P61+WY!P61</f>
        <v>558351</v>
      </c>
      <c r="Q61" s="2">
        <f t="shared" si="1"/>
        <v>60434093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f>AZ!D62+CA!D62+CO!D62+ID!D62+MT!D62+NM!D62+NV!D62+OR!D62+UT!D62+WA!D62+WY!D62</f>
        <v>19423685</v>
      </c>
      <c r="E62" s="2">
        <f>AZ!E62+CA!E62+CO!E62+ID!E62+MT!E62+NM!E62+NV!E62+OR!E62+UT!E62+WA!E62+WY!E62</f>
        <v>1209164</v>
      </c>
      <c r="F62" s="2">
        <f>AZ!F62+CA!F62+CO!F62+ID!F62+MT!F62+NM!F62+NV!F62+OR!F62+UT!F62+WA!F62+WY!F62</f>
        <v>18676277</v>
      </c>
      <c r="G62" s="2">
        <f>AZ!G62+CA!G62+CO!G62+ID!G62+MT!G62+NM!G62+NV!G62+OR!G62+UT!G62+WA!G62+WY!G62</f>
        <v>12575145</v>
      </c>
      <c r="H62" s="2">
        <f>AZ!H62+CA!H62+CO!H62+ID!H62+MT!H62+NM!H62+NV!H62+OR!H62+UT!H62+WA!H62+WY!H62</f>
        <v>5448453</v>
      </c>
      <c r="I62" s="2">
        <f>AZ!I62+CA!I62+CO!I62+ID!I62+MT!I62+NM!I62+NV!I62+OR!I62+UT!I62+WA!I62+WY!I62</f>
        <v>51106</v>
      </c>
      <c r="J62" s="2">
        <f>AZ!J62+CA!J62+CO!J62+ID!J62+MT!J62+NM!J62+NV!J62+OR!J62+UT!J62+WA!J62+WY!J62</f>
        <v>241922</v>
      </c>
      <c r="K62" s="2">
        <f>AZ!K62+CA!K62+CO!K62+ID!K62+MT!K62+NM!K62+NV!K62+OR!K62+UT!K62+WA!K62+WY!K62</f>
        <v>228546</v>
      </c>
      <c r="L62" s="2">
        <f>AZ!L62+CA!L62+CO!L62+ID!L62+MT!L62+NM!L62+NV!L62+OR!L62+UT!L62+WA!L62+WY!L62</f>
        <v>268114</v>
      </c>
      <c r="M62" s="2">
        <f>AZ!M62+CA!M62+CO!M62+ID!M62+MT!M62+NM!M62+NV!M62+OR!M62+UT!M62+WA!M62+WY!M62</f>
        <v>-46745</v>
      </c>
      <c r="N62" s="2">
        <f>AZ!N62+CA!N62+CO!N62+ID!N62+MT!N62+NM!N62+NV!N62+OR!N62+UT!N62+WA!N62+WY!N62</f>
        <v>12935</v>
      </c>
      <c r="O62" s="2">
        <f>AZ!O62+CA!O62+CO!O62+ID!O62+MT!O62+NM!O62+NV!O62+OR!O62+UT!O62+WA!O62+WY!O62</f>
        <v>915776</v>
      </c>
      <c r="P62" s="2">
        <f>AZ!P62+CA!P62+CO!P62+ID!P62+MT!P62+NM!P62+NV!P62+OR!P62+UT!P62+WA!P62+WY!P62</f>
        <v>534952</v>
      </c>
      <c r="Q62" s="2">
        <f t="shared" si="1"/>
        <v>59539330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f>AZ!D63+CA!D63+CO!D63+ID!D63+MT!D63+NM!D63+NV!D63+OR!D63+UT!D63+WA!D63+WY!D63</f>
        <v>16771839</v>
      </c>
      <c r="E63" s="2">
        <f>AZ!E63+CA!E63+CO!E63+ID!E63+MT!E63+NM!E63+NV!E63+OR!E63+UT!E63+WA!E63+WY!E63</f>
        <v>1093111</v>
      </c>
      <c r="F63" s="2">
        <f>AZ!F63+CA!F63+CO!F63+ID!F63+MT!F63+NM!F63+NV!F63+OR!F63+UT!F63+WA!F63+WY!F63</f>
        <v>16970270</v>
      </c>
      <c r="G63" s="2">
        <f>AZ!G63+CA!G63+CO!G63+ID!G63+MT!G63+NM!G63+NV!G63+OR!G63+UT!G63+WA!G63+WY!G63</f>
        <v>12260011</v>
      </c>
      <c r="H63" s="2">
        <f>AZ!H63+CA!H63+CO!H63+ID!H63+MT!H63+NM!H63+NV!H63+OR!H63+UT!H63+WA!H63+WY!H63</f>
        <v>4860570</v>
      </c>
      <c r="I63" s="2">
        <f>AZ!I63+CA!I63+CO!I63+ID!I63+MT!I63+NM!I63+NV!I63+OR!I63+UT!I63+WA!I63+WY!I63</f>
        <v>52342</v>
      </c>
      <c r="J63" s="2">
        <f>AZ!J63+CA!J63+CO!J63+ID!J63+MT!J63+NM!J63+NV!J63+OR!J63+UT!J63+WA!J63+WY!J63</f>
        <v>220621</v>
      </c>
      <c r="K63" s="2">
        <f>AZ!K63+CA!K63+CO!K63+ID!K63+MT!K63+NM!K63+NV!K63+OR!K63+UT!K63+WA!K63+WY!K63</f>
        <v>229976</v>
      </c>
      <c r="L63" s="2">
        <f>AZ!L63+CA!L63+CO!L63+ID!L63+MT!L63+NM!L63+NV!L63+OR!L63+UT!L63+WA!L63+WY!L63</f>
        <v>232420</v>
      </c>
      <c r="M63" s="2">
        <f>AZ!M63+CA!M63+CO!M63+ID!M63+MT!M63+NM!M63+NV!M63+OR!M63+UT!M63+WA!M63+WY!M63</f>
        <v>1443</v>
      </c>
      <c r="N63" s="2">
        <f>AZ!N63+CA!N63+CO!N63+ID!N63+MT!N63+NM!N63+NV!N63+OR!N63+UT!N63+WA!N63+WY!N63</f>
        <v>19533</v>
      </c>
      <c r="O63" s="2">
        <f>AZ!O63+CA!O63+CO!O63+ID!O63+MT!O63+NM!O63+NV!O63+OR!O63+UT!O63+WA!O63+WY!O63</f>
        <v>697502</v>
      </c>
      <c r="P63" s="2">
        <f>AZ!P63+CA!P63+CO!P63+ID!P63+MT!P63+NM!P63+NV!P63+OR!P63+UT!P63+WA!P63+WY!P63</f>
        <v>487234</v>
      </c>
      <c r="Q63" s="2">
        <f t="shared" si="1"/>
        <v>53896872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f>AZ!D64+CA!D64+CO!D64+ID!D64+MT!D64+NM!D64+NV!D64+OR!D64+UT!D64+WA!D64+WY!D64</f>
        <v>18977810</v>
      </c>
      <c r="E64" s="2">
        <f>AZ!E64+CA!E64+CO!E64+ID!E64+MT!E64+NM!E64+NV!E64+OR!E64+UT!E64+WA!E64+WY!E64</f>
        <v>1240521</v>
      </c>
      <c r="F64" s="2">
        <f>AZ!F64+CA!F64+CO!F64+ID!F64+MT!F64+NM!F64+NV!F64+OR!F64+UT!F64+WA!F64+WY!F64</f>
        <v>17547254</v>
      </c>
      <c r="G64" s="2">
        <f>AZ!G64+CA!G64+CO!G64+ID!G64+MT!G64+NM!G64+NV!G64+OR!G64+UT!G64+WA!G64+WY!G64</f>
        <v>13117017</v>
      </c>
      <c r="H64" s="2">
        <f>AZ!H64+CA!H64+CO!H64+ID!H64+MT!H64+NM!H64+NV!H64+OR!H64+UT!H64+WA!H64+WY!H64</f>
        <v>5127142</v>
      </c>
      <c r="I64" s="2">
        <f>AZ!I64+CA!I64+CO!I64+ID!I64+MT!I64+NM!I64+NV!I64+OR!I64+UT!I64+WA!I64+WY!I64</f>
        <v>58938</v>
      </c>
      <c r="J64" s="2">
        <f>AZ!J64+CA!J64+CO!J64+ID!J64+MT!J64+NM!J64+NV!J64+OR!J64+UT!J64+WA!J64+WY!J64</f>
        <v>231608</v>
      </c>
      <c r="K64" s="2">
        <f>AZ!K64+CA!K64+CO!K64+ID!K64+MT!K64+NM!K64+NV!K64+OR!K64+UT!K64+WA!K64+WY!K64</f>
        <v>239358</v>
      </c>
      <c r="L64" s="2">
        <f>AZ!L64+CA!L64+CO!L64+ID!L64+MT!L64+NM!L64+NV!L64+OR!L64+UT!L64+WA!L64+WY!L64</f>
        <v>245132</v>
      </c>
      <c r="M64" s="2">
        <f>AZ!M64+CA!M64+CO!M64+ID!M64+MT!M64+NM!M64+NV!M64+OR!M64+UT!M64+WA!M64+WY!M64</f>
        <v>33708</v>
      </c>
      <c r="N64" s="2">
        <f>AZ!N64+CA!N64+CO!N64+ID!N64+MT!N64+NM!N64+NV!N64+OR!N64+UT!N64+WA!N64+WY!N64</f>
        <v>33404</v>
      </c>
      <c r="O64" s="2">
        <f>AZ!O64+CA!O64+CO!O64+ID!O64+MT!O64+NM!O64+NV!O64+OR!O64+UT!O64+WA!O64+WY!O64</f>
        <v>878427</v>
      </c>
      <c r="P64" s="2">
        <f>AZ!P64+CA!P64+CO!P64+ID!P64+MT!P64+NM!P64+NV!P64+OR!P64+UT!P64+WA!P64+WY!P64</f>
        <v>498866</v>
      </c>
      <c r="Q64" s="2">
        <f t="shared" si="1"/>
        <v>58229185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f>AZ!D65+CA!D65+CO!D65+ID!D65+MT!D65+NM!D65+NV!D65+OR!D65+UT!D65+WA!D65+WY!D65</f>
        <v>15336579</v>
      </c>
      <c r="E65" s="2">
        <f>AZ!E65+CA!E65+CO!E65+ID!E65+MT!E65+NM!E65+NV!E65+OR!E65+UT!E65+WA!E65+WY!E65</f>
        <v>1112058</v>
      </c>
      <c r="F65" s="2">
        <f>AZ!F65+CA!F65+CO!F65+ID!F65+MT!F65+NM!F65+NV!F65+OR!F65+UT!F65+WA!F65+WY!F65</f>
        <v>21801323</v>
      </c>
      <c r="G65" s="2">
        <f>AZ!G65+CA!G65+CO!G65+ID!G65+MT!G65+NM!G65+NV!G65+OR!G65+UT!G65+WA!G65+WY!G65</f>
        <v>10853102</v>
      </c>
      <c r="H65" s="2">
        <f>AZ!H65+CA!H65+CO!H65+ID!H65+MT!H65+NM!H65+NV!H65+OR!H65+UT!H65+WA!H65+WY!H65</f>
        <v>2944660</v>
      </c>
      <c r="I65" s="2">
        <f>AZ!I65+CA!I65+CO!I65+ID!I65+MT!I65+NM!I65+NV!I65+OR!I65+UT!I65+WA!I65+WY!I65</f>
        <v>57100</v>
      </c>
      <c r="J65" s="2">
        <f>AZ!J65+CA!J65+CO!J65+ID!J65+MT!J65+NM!J65+NV!J65+OR!J65+UT!J65+WA!J65+WY!J65</f>
        <v>186393</v>
      </c>
      <c r="K65" s="2">
        <f>AZ!K65+CA!K65+CO!K65+ID!K65+MT!K65+NM!K65+NV!K65+OR!K65+UT!K65+WA!K65+WY!K65</f>
        <v>213423</v>
      </c>
      <c r="L65" s="2">
        <f>AZ!L65+CA!L65+CO!L65+ID!L65+MT!L65+NM!L65+NV!L65+OR!L65+UT!L65+WA!L65+WY!L65</f>
        <v>257617</v>
      </c>
      <c r="M65" s="2">
        <f>AZ!M65+CA!M65+CO!M65+ID!M65+MT!M65+NM!M65+NV!M65+OR!M65+UT!M65+WA!M65+WY!M65</f>
        <v>-2633</v>
      </c>
      <c r="N65" s="2">
        <f>AZ!N65+CA!N65+CO!N65+ID!N65+MT!N65+NM!N65+NV!N65+OR!N65+UT!N65+WA!N65+WY!N65</f>
        <v>52074</v>
      </c>
      <c r="O65" s="2">
        <f>AZ!O65+CA!O65+CO!O65+ID!O65+MT!O65+NM!O65+NV!O65+OR!O65+UT!O65+WA!O65+WY!O65</f>
        <v>922361</v>
      </c>
      <c r="P65" s="2">
        <f>AZ!P65+CA!P65+CO!P65+ID!P65+MT!P65+NM!P65+NV!P65+OR!P65+UT!P65+WA!P65+WY!P65</f>
        <v>422279</v>
      </c>
      <c r="Q65" s="2">
        <f t="shared" si="1"/>
        <v>54156336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f>AZ!D66+CA!D66+CO!D66+ID!D66+MT!D66+NM!D66+NV!D66+OR!D66+UT!D66+WA!D66+WY!D66</f>
        <v>16278913</v>
      </c>
      <c r="E66" s="2">
        <f>AZ!E66+CA!E66+CO!E66+ID!E66+MT!E66+NM!E66+NV!E66+OR!E66+UT!E66+WA!E66+WY!E66</f>
        <v>1074379</v>
      </c>
      <c r="F66" s="2">
        <f>AZ!F66+CA!F66+CO!F66+ID!F66+MT!F66+NM!F66+NV!F66+OR!F66+UT!F66+WA!F66+WY!F66</f>
        <v>23316886</v>
      </c>
      <c r="G66" s="2">
        <f>AZ!G66+CA!G66+CO!G66+ID!G66+MT!G66+NM!G66+NV!G66+OR!G66+UT!G66+WA!G66+WY!G66</f>
        <v>12881607</v>
      </c>
      <c r="H66" s="2">
        <f>AZ!H66+CA!H66+CO!H66+ID!H66+MT!H66+NM!H66+NV!H66+OR!H66+UT!H66+WA!H66+WY!H66</f>
        <v>4604361</v>
      </c>
      <c r="I66" s="2">
        <f>AZ!I66+CA!I66+CO!I66+ID!I66+MT!I66+NM!I66+NV!I66+OR!I66+UT!I66+WA!I66+WY!I66</f>
        <v>55656</v>
      </c>
      <c r="J66" s="2">
        <f>AZ!J66+CA!J66+CO!J66+ID!J66+MT!J66+NM!J66+NV!J66+OR!J66+UT!J66+WA!J66+WY!J66</f>
        <v>218951</v>
      </c>
      <c r="K66" s="2">
        <f>AZ!K66+CA!K66+CO!K66+ID!K66+MT!K66+NM!K66+NV!K66+OR!K66+UT!K66+WA!K66+WY!K66</f>
        <v>248115</v>
      </c>
      <c r="L66" s="2">
        <f>AZ!L66+CA!L66+CO!L66+ID!L66+MT!L66+NM!L66+NV!L66+OR!L66+UT!L66+WA!L66+WY!L66</f>
        <v>247302</v>
      </c>
      <c r="M66" s="2">
        <f>AZ!M66+CA!M66+CO!M66+ID!M66+MT!M66+NM!M66+NV!M66+OR!M66+UT!M66+WA!M66+WY!M66</f>
        <v>57501</v>
      </c>
      <c r="N66" s="2">
        <f>AZ!N66+CA!N66+CO!N66+ID!N66+MT!N66+NM!N66+NV!N66+OR!N66+UT!N66+WA!N66+WY!N66</f>
        <v>70735</v>
      </c>
      <c r="O66" s="2">
        <f>AZ!O66+CA!O66+CO!O66+ID!O66+MT!O66+NM!O66+NV!O66+OR!O66+UT!O66+WA!O66+WY!O66</f>
        <v>985229</v>
      </c>
      <c r="P66" s="2">
        <f>AZ!P66+CA!P66+CO!P66+ID!P66+MT!P66+NM!P66+NV!P66+OR!P66+UT!P66+WA!P66+WY!P66</f>
        <v>443700</v>
      </c>
      <c r="Q66" s="2">
        <f t="shared" si="1"/>
        <v>60483335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f>AZ!D67+CA!D67+CO!D67+ID!D67+MT!D67+NM!D67+NV!D67+OR!D67+UT!D67+WA!D67+WY!D67</f>
        <v>17023173</v>
      </c>
      <c r="E67" s="2">
        <f>AZ!E67+CA!E67+CO!E67+ID!E67+MT!E67+NM!E67+NV!E67+OR!E67+UT!E67+WA!E67+WY!E67</f>
        <v>1178564</v>
      </c>
      <c r="F67" s="2">
        <f>AZ!F67+CA!F67+CO!F67+ID!F67+MT!F67+NM!F67+NV!F67+OR!F67+UT!F67+WA!F67+WY!F67</f>
        <v>22770978</v>
      </c>
      <c r="G67" s="2">
        <f>AZ!G67+CA!G67+CO!G67+ID!G67+MT!G67+NM!G67+NV!G67+OR!G67+UT!G67+WA!G67+WY!G67</f>
        <v>17076989</v>
      </c>
      <c r="H67" s="2">
        <f>AZ!H67+CA!H67+CO!H67+ID!H67+MT!H67+NM!H67+NV!H67+OR!H67+UT!H67+WA!H67+WY!H67</f>
        <v>5834929</v>
      </c>
      <c r="I67" s="2">
        <f>AZ!I67+CA!I67+CO!I67+ID!I67+MT!I67+NM!I67+NV!I67+OR!I67+UT!I67+WA!I67+WY!I67</f>
        <v>55115</v>
      </c>
      <c r="J67" s="2">
        <f>AZ!J67+CA!J67+CO!J67+ID!J67+MT!J67+NM!J67+NV!J67+OR!J67+UT!J67+WA!J67+WY!J67</f>
        <v>214241</v>
      </c>
      <c r="K67" s="2">
        <f>AZ!K67+CA!K67+CO!K67+ID!K67+MT!K67+NM!K67+NV!K67+OR!K67+UT!K67+WA!K67+WY!K67</f>
        <v>223025</v>
      </c>
      <c r="L67" s="2">
        <f>AZ!L67+CA!L67+CO!L67+ID!L67+MT!L67+NM!L67+NV!L67+OR!L67+UT!L67+WA!L67+WY!L67</f>
        <v>283134</v>
      </c>
      <c r="M67" s="2">
        <f>AZ!M67+CA!M67+CO!M67+ID!M67+MT!M67+NM!M67+NV!M67+OR!M67+UT!M67+WA!M67+WY!M67</f>
        <v>247151</v>
      </c>
      <c r="N67" s="2">
        <f>AZ!N67+CA!N67+CO!N67+ID!N67+MT!N67+NM!N67+NV!N67+OR!N67+UT!N67+WA!N67+WY!N67</f>
        <v>69702</v>
      </c>
      <c r="O67" s="2">
        <f>AZ!O67+CA!O67+CO!O67+ID!O67+MT!O67+NM!O67+NV!O67+OR!O67+UT!O67+WA!O67+WY!O67</f>
        <v>981320</v>
      </c>
      <c r="P67" s="2">
        <f>AZ!P67+CA!P67+CO!P67+ID!P67+MT!P67+NM!P67+NV!P67+OR!P67+UT!P67+WA!P67+WY!P67</f>
        <v>479560</v>
      </c>
      <c r="Q67" s="2">
        <f t="shared" ref="Q67:Q130" si="3">SUM(D67:P67)</f>
        <v>66437881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f>AZ!D68+CA!D68+CO!D68+ID!D68+MT!D68+NM!D68+NV!D68+OR!D68+UT!D68+WA!D68+WY!D68</f>
        <v>20260186</v>
      </c>
      <c r="E68" s="2">
        <f>AZ!E68+CA!E68+CO!E68+ID!E68+MT!E68+NM!E68+NV!E68+OR!E68+UT!E68+WA!E68+WY!E68</f>
        <v>1243731</v>
      </c>
      <c r="F68" s="2">
        <f>AZ!F68+CA!F68+CO!F68+ID!F68+MT!F68+NM!F68+NV!F68+OR!F68+UT!F68+WA!F68+WY!F68</f>
        <v>17893637</v>
      </c>
      <c r="G68" s="2">
        <f>AZ!G68+CA!G68+CO!G68+ID!G68+MT!G68+NM!G68+NV!G68+OR!G68+UT!G68+WA!G68+WY!G68</f>
        <v>25149877</v>
      </c>
      <c r="H68" s="2">
        <f>AZ!H68+CA!H68+CO!H68+ID!H68+MT!H68+NM!H68+NV!H68+OR!H68+UT!H68+WA!H68+WY!H68</f>
        <v>6501890</v>
      </c>
      <c r="I68" s="2">
        <f>AZ!I68+CA!I68+CO!I68+ID!I68+MT!I68+NM!I68+NV!I68+OR!I68+UT!I68+WA!I68+WY!I68</f>
        <v>60564</v>
      </c>
      <c r="J68" s="2">
        <f>AZ!J68+CA!J68+CO!J68+ID!J68+MT!J68+NM!J68+NV!J68+OR!J68+UT!J68+WA!J68+WY!J68</f>
        <v>231275</v>
      </c>
      <c r="K68" s="2">
        <f>AZ!K68+CA!K68+CO!K68+ID!K68+MT!K68+NM!K68+NV!K68+OR!K68+UT!K68+WA!K68+WY!K68</f>
        <v>238234</v>
      </c>
      <c r="L68" s="2">
        <f>AZ!L68+CA!L68+CO!L68+ID!L68+MT!L68+NM!L68+NV!L68+OR!L68+UT!L68+WA!L68+WY!L68</f>
        <v>298188</v>
      </c>
      <c r="M68" s="2">
        <f>AZ!M68+CA!M68+CO!M68+ID!M68+MT!M68+NM!M68+NV!M68+OR!M68+UT!M68+WA!M68+WY!M68</f>
        <v>101672</v>
      </c>
      <c r="N68" s="2">
        <f>AZ!N68+CA!N68+CO!N68+ID!N68+MT!N68+NM!N68+NV!N68+OR!N68+UT!N68+WA!N68+WY!N68</f>
        <v>61656</v>
      </c>
      <c r="O68" s="2">
        <f>AZ!O68+CA!O68+CO!O68+ID!O68+MT!O68+NM!O68+NV!O68+OR!O68+UT!O68+WA!O68+WY!O68</f>
        <v>893784</v>
      </c>
      <c r="P68" s="2">
        <f>AZ!P68+CA!P68+CO!P68+ID!P68+MT!P68+NM!P68+NV!P68+OR!P68+UT!P68+WA!P68+WY!P68</f>
        <v>562195</v>
      </c>
      <c r="Q68" s="2">
        <f t="shared" si="3"/>
        <v>73496889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f>AZ!D69+CA!D69+CO!D69+ID!D69+MT!D69+NM!D69+NV!D69+OR!D69+UT!D69+WA!D69+WY!D69</f>
        <v>20670001</v>
      </c>
      <c r="E69" s="2">
        <f>AZ!E69+CA!E69+CO!E69+ID!E69+MT!E69+NM!E69+NV!E69+OR!E69+UT!E69+WA!E69+WY!E69</f>
        <v>1273225</v>
      </c>
      <c r="F69" s="2">
        <f>AZ!F69+CA!F69+CO!F69+ID!F69+MT!F69+NM!F69+NV!F69+OR!F69+UT!F69+WA!F69+WY!F69</f>
        <v>14263914</v>
      </c>
      <c r="G69" s="2">
        <f>AZ!G69+CA!G69+CO!G69+ID!G69+MT!G69+NM!G69+NV!G69+OR!G69+UT!G69+WA!G69+WY!G69</f>
        <v>23226287</v>
      </c>
      <c r="H69" s="2">
        <f>AZ!H69+CA!H69+CO!H69+ID!H69+MT!H69+NM!H69+NV!H69+OR!H69+UT!H69+WA!H69+WY!H69</f>
        <v>7017907</v>
      </c>
      <c r="I69" s="2">
        <f>AZ!I69+CA!I69+CO!I69+ID!I69+MT!I69+NM!I69+NV!I69+OR!I69+UT!I69+WA!I69+WY!I69</f>
        <v>60176</v>
      </c>
      <c r="J69" s="2">
        <f>AZ!J69+CA!J69+CO!J69+ID!J69+MT!J69+NM!J69+NV!J69+OR!J69+UT!J69+WA!J69+WY!J69</f>
        <v>226507</v>
      </c>
      <c r="K69" s="2">
        <f>AZ!K69+CA!K69+CO!K69+ID!K69+MT!K69+NM!K69+NV!K69+OR!K69+UT!K69+WA!K69+WY!K69</f>
        <v>223508</v>
      </c>
      <c r="L69" s="2">
        <f>AZ!L69+CA!L69+CO!L69+ID!L69+MT!L69+NM!L69+NV!L69+OR!L69+UT!L69+WA!L69+WY!L69</f>
        <v>284916</v>
      </c>
      <c r="M69" s="2">
        <f>AZ!M69+CA!M69+CO!M69+ID!M69+MT!M69+NM!M69+NV!M69+OR!M69+UT!M69+WA!M69+WY!M69</f>
        <v>64379</v>
      </c>
      <c r="N69" s="2">
        <f>AZ!N69+CA!N69+CO!N69+ID!N69+MT!N69+NM!N69+NV!N69+OR!N69+UT!N69+WA!N69+WY!N69</f>
        <v>82993</v>
      </c>
      <c r="O69" s="2">
        <f>AZ!O69+CA!O69+CO!O69+ID!O69+MT!O69+NM!O69+NV!O69+OR!O69+UT!O69+WA!O69+WY!O69</f>
        <v>810413</v>
      </c>
      <c r="P69" s="2">
        <f>AZ!P69+CA!P69+CO!P69+ID!P69+MT!P69+NM!P69+NV!P69+OR!P69+UT!P69+WA!P69+WY!P69</f>
        <v>577101</v>
      </c>
      <c r="Q69" s="2">
        <f t="shared" si="3"/>
        <v>68781327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f>AZ!D70+CA!D70+CO!D70+ID!D70+MT!D70+NM!D70+NV!D70+OR!D70+UT!D70+WA!D70+WY!D70</f>
        <v>19091401</v>
      </c>
      <c r="E70" s="2">
        <f>AZ!E70+CA!E70+CO!E70+ID!E70+MT!E70+NM!E70+NV!E70+OR!E70+UT!E70+WA!E70+WY!E70</f>
        <v>1205272</v>
      </c>
      <c r="F70" s="2">
        <f>AZ!F70+CA!F70+CO!F70+ID!F70+MT!F70+NM!F70+NV!F70+OR!F70+UT!F70+WA!F70+WY!F70</f>
        <v>11062303</v>
      </c>
      <c r="G70" s="2">
        <f>AZ!G70+CA!G70+CO!G70+ID!G70+MT!G70+NM!G70+NV!G70+OR!G70+UT!G70+WA!G70+WY!G70</f>
        <v>20434580</v>
      </c>
      <c r="H70" s="2">
        <f>AZ!H70+CA!H70+CO!H70+ID!H70+MT!H70+NM!H70+NV!H70+OR!H70+UT!H70+WA!H70+WY!H70</f>
        <v>6413535</v>
      </c>
      <c r="I70" s="2">
        <f>AZ!I70+CA!I70+CO!I70+ID!I70+MT!I70+NM!I70+NV!I70+OR!I70+UT!I70+WA!I70+WY!I70</f>
        <v>59159</v>
      </c>
      <c r="J70" s="2">
        <f>AZ!J70+CA!J70+CO!J70+ID!J70+MT!J70+NM!J70+NV!J70+OR!J70+UT!J70+WA!J70+WY!J70</f>
        <v>216475</v>
      </c>
      <c r="K70" s="2">
        <f>AZ!K70+CA!K70+CO!K70+ID!K70+MT!K70+NM!K70+NV!K70+OR!K70+UT!K70+WA!K70+WY!K70</f>
        <v>227103</v>
      </c>
      <c r="L70" s="2">
        <f>AZ!L70+CA!L70+CO!L70+ID!L70+MT!L70+NM!L70+NV!L70+OR!L70+UT!L70+WA!L70+WY!L70</f>
        <v>269772</v>
      </c>
      <c r="M70" s="2">
        <f>AZ!M70+CA!M70+CO!M70+ID!M70+MT!M70+NM!M70+NV!M70+OR!M70+UT!M70+WA!M70+WY!M70</f>
        <v>-54116</v>
      </c>
      <c r="N70" s="2">
        <f>AZ!N70+CA!N70+CO!N70+ID!N70+MT!N70+NM!N70+NV!N70+OR!N70+UT!N70+WA!N70+WY!N70</f>
        <v>53990</v>
      </c>
      <c r="O70" s="2">
        <f>AZ!O70+CA!O70+CO!O70+ID!O70+MT!O70+NM!O70+NV!O70+OR!O70+UT!O70+WA!O70+WY!O70</f>
        <v>743631</v>
      </c>
      <c r="P70" s="2">
        <f>AZ!P70+CA!P70+CO!P70+ID!P70+MT!P70+NM!P70+NV!P70+OR!P70+UT!P70+WA!P70+WY!P70</f>
        <v>539898</v>
      </c>
      <c r="Q70" s="2">
        <f t="shared" si="3"/>
        <v>60263003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f>AZ!D71+CA!D71+CO!D71+ID!D71+MT!D71+NM!D71+NV!D71+OR!D71+UT!D71+WA!D71+WY!D71</f>
        <v>18916359</v>
      </c>
      <c r="E71" s="2">
        <f>AZ!E71+CA!E71+CO!E71+ID!E71+MT!E71+NM!E71+NV!E71+OR!E71+UT!E71+WA!E71+WY!E71</f>
        <v>1259386</v>
      </c>
      <c r="F71" s="2">
        <f>AZ!F71+CA!F71+CO!F71+ID!F71+MT!F71+NM!F71+NV!F71+OR!F71+UT!F71+WA!F71+WY!F71</f>
        <v>10721152</v>
      </c>
      <c r="G71" s="2">
        <f>AZ!G71+CA!G71+CO!G71+ID!G71+MT!G71+NM!G71+NV!G71+OR!G71+UT!G71+WA!G71+WY!G71</f>
        <v>19943334</v>
      </c>
      <c r="H71" s="2">
        <f>AZ!H71+CA!H71+CO!H71+ID!H71+MT!H71+NM!H71+NV!H71+OR!H71+UT!H71+WA!H71+WY!H71</f>
        <v>4949015</v>
      </c>
      <c r="I71" s="2">
        <f>AZ!I71+CA!I71+CO!I71+ID!I71+MT!I71+NM!I71+NV!I71+OR!I71+UT!I71+WA!I71+WY!I71</f>
        <v>61169</v>
      </c>
      <c r="J71" s="2">
        <f>AZ!J71+CA!J71+CO!J71+ID!J71+MT!J71+NM!J71+NV!J71+OR!J71+UT!J71+WA!J71+WY!J71</f>
        <v>228209</v>
      </c>
      <c r="K71" s="2">
        <f>AZ!K71+CA!K71+CO!K71+ID!K71+MT!K71+NM!K71+NV!K71+OR!K71+UT!K71+WA!K71+WY!K71</f>
        <v>231833</v>
      </c>
      <c r="L71" s="2">
        <f>AZ!L71+CA!L71+CO!L71+ID!L71+MT!L71+NM!L71+NV!L71+OR!L71+UT!L71+WA!L71+WY!L71</f>
        <v>229072</v>
      </c>
      <c r="M71" s="2">
        <f>AZ!M71+CA!M71+CO!M71+ID!M71+MT!M71+NM!M71+NV!M71+OR!M71+UT!M71+WA!M71+WY!M71</f>
        <v>-60227</v>
      </c>
      <c r="N71" s="2">
        <f>AZ!N71+CA!N71+CO!N71+ID!N71+MT!N71+NM!N71+NV!N71+OR!N71+UT!N71+WA!N71+WY!N71</f>
        <v>32283</v>
      </c>
      <c r="O71" s="2">
        <f>AZ!O71+CA!O71+CO!O71+ID!O71+MT!O71+NM!O71+NV!O71+OR!O71+UT!O71+WA!O71+WY!O71</f>
        <v>864848</v>
      </c>
      <c r="P71" s="2">
        <f>AZ!P71+CA!P71+CO!P71+ID!P71+MT!P71+NM!P71+NV!P71+OR!P71+UT!P71+WA!P71+WY!P71</f>
        <v>532396</v>
      </c>
      <c r="Q71" s="2">
        <f t="shared" si="3"/>
        <v>57908829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f>AZ!D72+CA!D72+CO!D72+ID!D72+MT!D72+NM!D72+NV!D72+OR!D72+UT!D72+WA!D72+WY!D72</f>
        <v>19190069</v>
      </c>
      <c r="E72" s="2">
        <f>AZ!E72+CA!E72+CO!E72+ID!E72+MT!E72+NM!E72+NV!E72+OR!E72+UT!E72+WA!E72+WY!E72</f>
        <v>1193927</v>
      </c>
      <c r="F72" s="2">
        <f>AZ!F72+CA!F72+CO!F72+ID!F72+MT!F72+NM!F72+NV!F72+OR!F72+UT!F72+WA!F72+WY!F72</f>
        <v>12235397</v>
      </c>
      <c r="G72" s="2">
        <f>AZ!G72+CA!G72+CO!G72+ID!G72+MT!G72+NM!G72+NV!G72+OR!G72+UT!G72+WA!G72+WY!G72</f>
        <v>16078576</v>
      </c>
      <c r="H72" s="2">
        <f>AZ!H72+CA!H72+CO!H72+ID!H72+MT!H72+NM!H72+NV!H72+OR!H72+UT!H72+WA!H72+WY!H72</f>
        <v>5276245</v>
      </c>
      <c r="I72" s="2">
        <f>AZ!I72+CA!I72+CO!I72+ID!I72+MT!I72+NM!I72+NV!I72+OR!I72+UT!I72+WA!I72+WY!I72</f>
        <v>59979</v>
      </c>
      <c r="J72" s="2">
        <f>AZ!J72+CA!J72+CO!J72+ID!J72+MT!J72+NM!J72+NV!J72+OR!J72+UT!J72+WA!J72+WY!J72</f>
        <v>232279</v>
      </c>
      <c r="K72" s="2">
        <f>AZ!K72+CA!K72+CO!K72+ID!K72+MT!K72+NM!K72+NV!K72+OR!K72+UT!K72+WA!K72+WY!K72</f>
        <v>209509</v>
      </c>
      <c r="L72" s="2">
        <f>AZ!L72+CA!L72+CO!L72+ID!L72+MT!L72+NM!L72+NV!L72+OR!L72+UT!L72+WA!L72+WY!L72</f>
        <v>229702</v>
      </c>
      <c r="M72" s="2">
        <f>AZ!M72+CA!M72+CO!M72+ID!M72+MT!M72+NM!M72+NV!M72+OR!M72+UT!M72+WA!M72+WY!M72</f>
        <v>-112716</v>
      </c>
      <c r="N72" s="2">
        <f>AZ!N72+CA!N72+CO!N72+ID!N72+MT!N72+NM!N72+NV!N72+OR!N72+UT!N72+WA!N72+WY!N72</f>
        <v>15686</v>
      </c>
      <c r="O72" s="2">
        <f>AZ!O72+CA!O72+CO!O72+ID!O72+MT!O72+NM!O72+NV!O72+OR!O72+UT!O72+WA!O72+WY!O72</f>
        <v>929863</v>
      </c>
      <c r="P72" s="2">
        <f>AZ!P72+CA!P72+CO!P72+ID!P72+MT!P72+NM!P72+NV!P72+OR!P72+UT!P72+WA!P72+WY!P72</f>
        <v>515788</v>
      </c>
      <c r="Q72" s="2">
        <f t="shared" si="3"/>
        <v>56054304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f>AZ!D73+CA!D73+CO!D73+ID!D73+MT!D73+NM!D73+NV!D73+OR!D73+UT!D73+WA!D73+WY!D73</f>
        <v>19778347</v>
      </c>
      <c r="E73" s="2">
        <f>AZ!E73+CA!E73+CO!E73+ID!E73+MT!E73+NM!E73+NV!E73+OR!E73+UT!E73+WA!E73+WY!E73</f>
        <v>1272415</v>
      </c>
      <c r="F73" s="2">
        <f>AZ!F73+CA!F73+CO!F73+ID!F73+MT!F73+NM!F73+NV!F73+OR!F73+UT!F73+WA!F73+WY!F73</f>
        <v>14448500</v>
      </c>
      <c r="G73" s="2">
        <f>AZ!G73+CA!G73+CO!G73+ID!G73+MT!G73+NM!G73+NV!G73+OR!G73+UT!G73+WA!G73+WY!G73</f>
        <v>17945860</v>
      </c>
      <c r="H73" s="2">
        <f>AZ!H73+CA!H73+CO!H73+ID!H73+MT!H73+NM!H73+NV!H73+OR!H73+UT!H73+WA!H73+WY!H73</f>
        <v>6320422</v>
      </c>
      <c r="I73" s="2">
        <f>AZ!I73+CA!I73+CO!I73+ID!I73+MT!I73+NM!I73+NV!I73+OR!I73+UT!I73+WA!I73+WY!I73</f>
        <v>62064</v>
      </c>
      <c r="J73" s="2">
        <f>AZ!J73+CA!J73+CO!J73+ID!J73+MT!J73+NM!J73+NV!J73+OR!J73+UT!J73+WA!J73+WY!J73</f>
        <v>228641</v>
      </c>
      <c r="K73" s="2">
        <f>AZ!K73+CA!K73+CO!K73+ID!K73+MT!K73+NM!K73+NV!K73+OR!K73+UT!K73+WA!K73+WY!K73</f>
        <v>185798</v>
      </c>
      <c r="L73" s="2">
        <f>AZ!L73+CA!L73+CO!L73+ID!L73+MT!L73+NM!L73+NV!L73+OR!L73+UT!L73+WA!L73+WY!L73</f>
        <v>253229</v>
      </c>
      <c r="M73" s="2">
        <f>AZ!M73+CA!M73+CO!M73+ID!M73+MT!M73+NM!M73+NV!M73+OR!M73+UT!M73+WA!M73+WY!M73</f>
        <v>-138131</v>
      </c>
      <c r="N73" s="2">
        <f>AZ!N73+CA!N73+CO!N73+ID!N73+MT!N73+NM!N73+NV!N73+OR!N73+UT!N73+WA!N73+WY!N73</f>
        <v>2713</v>
      </c>
      <c r="O73" s="2">
        <f>AZ!O73+CA!O73+CO!O73+ID!O73+MT!O73+NM!O73+NV!O73+OR!O73+UT!O73+WA!O73+WY!O73</f>
        <v>714137</v>
      </c>
      <c r="P73" s="2">
        <f>AZ!P73+CA!P73+CO!P73+ID!P73+MT!P73+NM!P73+NV!P73+OR!P73+UT!P73+WA!P73+WY!P73</f>
        <v>531101</v>
      </c>
      <c r="Q73" s="2">
        <f t="shared" si="3"/>
        <v>61605096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f>AZ!D74+CA!D74+CO!D74+ID!D74+MT!D74+NM!D74+NV!D74+OR!D74+UT!D74+WA!D74+WY!D74</f>
        <v>20035369</v>
      </c>
      <c r="E74" s="2">
        <f>AZ!E74+CA!E74+CO!E74+ID!E74+MT!E74+NM!E74+NV!E74+OR!E74+UT!E74+WA!E74+WY!E74</f>
        <v>1276726</v>
      </c>
      <c r="F74" s="2">
        <f>AZ!F74+CA!F74+CO!F74+ID!F74+MT!F74+NM!F74+NV!F74+OR!F74+UT!F74+WA!F74+WY!F74</f>
        <v>15977419</v>
      </c>
      <c r="G74" s="2">
        <f>AZ!G74+CA!G74+CO!G74+ID!G74+MT!G74+NM!G74+NV!G74+OR!G74+UT!G74+WA!G74+WY!G74</f>
        <v>17767827</v>
      </c>
      <c r="H74" s="2">
        <f>AZ!H74+CA!H74+CO!H74+ID!H74+MT!H74+NM!H74+NV!H74+OR!H74+UT!H74+WA!H74+WY!H74</f>
        <v>6925099</v>
      </c>
      <c r="I74" s="2">
        <f>AZ!I74+CA!I74+CO!I74+ID!I74+MT!I74+NM!I74+NV!I74+OR!I74+UT!I74+WA!I74+WY!I74</f>
        <v>48068</v>
      </c>
      <c r="J74" s="2">
        <f>AZ!J74+CA!J74+CO!J74+ID!J74+MT!J74+NM!J74+NV!J74+OR!J74+UT!J74+WA!J74+WY!J74</f>
        <v>255831</v>
      </c>
      <c r="K74" s="2">
        <f>AZ!K74+CA!K74+CO!K74+ID!K74+MT!K74+NM!K74+NV!K74+OR!K74+UT!K74+WA!K74+WY!K74</f>
        <v>188805</v>
      </c>
      <c r="L74" s="2">
        <f>AZ!L74+CA!L74+CO!L74+ID!L74+MT!L74+NM!L74+NV!L74+OR!L74+UT!L74+WA!L74+WY!L74</f>
        <v>257390</v>
      </c>
      <c r="M74" s="2">
        <f>AZ!M74+CA!M74+CO!M74+ID!M74+MT!M74+NM!M74+NV!M74+OR!M74+UT!M74+WA!M74+WY!M74</f>
        <v>-7813</v>
      </c>
      <c r="N74" s="2">
        <f>AZ!N74+CA!N74+CO!N74+ID!N74+MT!N74+NM!N74+NV!N74+OR!N74+UT!N74+WA!N74+WY!N74</f>
        <v>12842</v>
      </c>
      <c r="O74" s="2">
        <f>AZ!O74+CA!O74+CO!O74+ID!O74+MT!O74+NM!O74+NV!O74+OR!O74+UT!O74+WA!O74+WY!O74</f>
        <v>790403</v>
      </c>
      <c r="P74" s="2">
        <f>AZ!P74+CA!P74+CO!P74+ID!P74+MT!P74+NM!P74+NV!P74+OR!P74+UT!P74+WA!P74+WY!P74</f>
        <v>734688</v>
      </c>
      <c r="Q74" s="2">
        <f t="shared" si="3"/>
        <v>64262654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f>AZ!D75+CA!D75+CO!D75+ID!D75+MT!D75+NM!D75+NV!D75+OR!D75+UT!D75+WA!D75+WY!D75</f>
        <v>17554273</v>
      </c>
      <c r="E75" s="2">
        <f>AZ!E75+CA!E75+CO!E75+ID!E75+MT!E75+NM!E75+NV!E75+OR!E75+UT!E75+WA!E75+WY!E75</f>
        <v>1103858</v>
      </c>
      <c r="F75" s="2">
        <f>AZ!F75+CA!F75+CO!F75+ID!F75+MT!F75+NM!F75+NV!F75+OR!F75+UT!F75+WA!F75+WY!F75</f>
        <v>11885821</v>
      </c>
      <c r="G75" s="2">
        <f>AZ!G75+CA!G75+CO!G75+ID!G75+MT!G75+NM!G75+NV!G75+OR!G75+UT!G75+WA!G75+WY!G75</f>
        <v>14786454</v>
      </c>
      <c r="H75" s="2">
        <f>AZ!H75+CA!H75+CO!H75+ID!H75+MT!H75+NM!H75+NV!H75+OR!H75+UT!H75+WA!H75+WY!H75</f>
        <v>6070036</v>
      </c>
      <c r="I75" s="2">
        <f>AZ!I75+CA!I75+CO!I75+ID!I75+MT!I75+NM!I75+NV!I75+OR!I75+UT!I75+WA!I75+WY!I75</f>
        <v>55897</v>
      </c>
      <c r="J75" s="2">
        <f>AZ!J75+CA!J75+CO!J75+ID!J75+MT!J75+NM!J75+NV!J75+OR!J75+UT!J75+WA!J75+WY!J75</f>
        <v>213832</v>
      </c>
      <c r="K75" s="2">
        <f>AZ!K75+CA!K75+CO!K75+ID!K75+MT!K75+NM!K75+NV!K75+OR!K75+UT!K75+WA!K75+WY!K75</f>
        <v>183557</v>
      </c>
      <c r="L75" s="2">
        <f>AZ!L75+CA!L75+CO!L75+ID!L75+MT!L75+NM!L75+NV!L75+OR!L75+UT!L75+WA!L75+WY!L75</f>
        <v>221409</v>
      </c>
      <c r="M75" s="2">
        <f>AZ!M75+CA!M75+CO!M75+ID!M75+MT!M75+NM!M75+NV!M75+OR!M75+UT!M75+WA!M75+WY!M75</f>
        <v>64247</v>
      </c>
      <c r="N75" s="2">
        <f>AZ!N75+CA!N75+CO!N75+ID!N75+MT!N75+NM!N75+NV!N75+OR!N75+UT!N75+WA!N75+WY!N75</f>
        <v>19244</v>
      </c>
      <c r="O75" s="2">
        <f>AZ!O75+CA!O75+CO!O75+ID!O75+MT!O75+NM!O75+NV!O75+OR!O75+UT!O75+WA!O75+WY!O75</f>
        <v>856151</v>
      </c>
      <c r="P75" s="2">
        <f>AZ!P75+CA!P75+CO!P75+ID!P75+MT!P75+NM!P75+NV!P75+OR!P75+UT!P75+WA!P75+WY!P75</f>
        <v>434930</v>
      </c>
      <c r="Q75" s="2">
        <f t="shared" si="3"/>
        <v>53449709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f>AZ!D76+CA!D76+CO!D76+ID!D76+MT!D76+NM!D76+NV!D76+OR!D76+UT!D76+WA!D76+WY!D76</f>
        <v>18469182</v>
      </c>
      <c r="E76" s="2">
        <f>AZ!E76+CA!E76+CO!E76+ID!E76+MT!E76+NM!E76+NV!E76+OR!E76+UT!E76+WA!E76+WY!E76</f>
        <v>1182863</v>
      </c>
      <c r="F76" s="2">
        <f>AZ!F76+CA!F76+CO!F76+ID!F76+MT!F76+NM!F76+NV!F76+OR!F76+UT!F76+WA!F76+WY!F76</f>
        <v>16776050</v>
      </c>
      <c r="G76" s="2">
        <f>AZ!G76+CA!G76+CO!G76+ID!G76+MT!G76+NM!G76+NV!G76+OR!G76+UT!G76+WA!G76+WY!G76</f>
        <v>12154642</v>
      </c>
      <c r="H76" s="2">
        <f>AZ!H76+CA!H76+CO!H76+ID!H76+MT!H76+NM!H76+NV!H76+OR!H76+UT!H76+WA!H76+WY!H76</f>
        <v>7068062</v>
      </c>
      <c r="I76" s="2">
        <f>AZ!I76+CA!I76+CO!I76+ID!I76+MT!I76+NM!I76+NV!I76+OR!I76+UT!I76+WA!I76+WY!I76</f>
        <v>60997</v>
      </c>
      <c r="J76" s="2">
        <f>AZ!J76+CA!J76+CO!J76+ID!J76+MT!J76+NM!J76+NV!J76+OR!J76+UT!J76+WA!J76+WY!J76</f>
        <v>229481</v>
      </c>
      <c r="K76" s="2">
        <f>AZ!K76+CA!K76+CO!K76+ID!K76+MT!K76+NM!K76+NV!K76+OR!K76+UT!K76+WA!K76+WY!K76</f>
        <v>244241</v>
      </c>
      <c r="L76" s="2">
        <f>AZ!L76+CA!L76+CO!L76+ID!L76+MT!L76+NM!L76+NV!L76+OR!L76+UT!L76+WA!L76+WY!L76</f>
        <v>236335</v>
      </c>
      <c r="M76" s="2">
        <f>AZ!M76+CA!M76+CO!M76+ID!M76+MT!M76+NM!M76+NV!M76+OR!M76+UT!M76+WA!M76+WY!M76</f>
        <v>46416</v>
      </c>
      <c r="N76" s="2">
        <f>AZ!N76+CA!N76+CO!N76+ID!N76+MT!N76+NM!N76+NV!N76+OR!N76+UT!N76+WA!N76+WY!N76</f>
        <v>48488</v>
      </c>
      <c r="O76" s="2">
        <f>AZ!O76+CA!O76+CO!O76+ID!O76+MT!O76+NM!O76+NV!O76+OR!O76+UT!O76+WA!O76+WY!O76</f>
        <v>1098095</v>
      </c>
      <c r="P76" s="2">
        <f>AZ!P76+CA!P76+CO!P76+ID!P76+MT!P76+NM!P76+NV!P76+OR!P76+UT!P76+WA!P76+WY!P76</f>
        <v>416131</v>
      </c>
      <c r="Q76" s="2">
        <f t="shared" si="3"/>
        <v>58030983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f>AZ!D77+CA!D77+CO!D77+ID!D77+MT!D77+NM!D77+NV!D77+OR!D77+UT!D77+WA!D77+WY!D77</f>
        <v>15991320</v>
      </c>
      <c r="E77" s="2">
        <f>AZ!E77+CA!E77+CO!E77+ID!E77+MT!E77+NM!E77+NV!E77+OR!E77+UT!E77+WA!E77+WY!E77</f>
        <v>1141319</v>
      </c>
      <c r="F77" s="2">
        <f>AZ!F77+CA!F77+CO!F77+ID!F77+MT!F77+NM!F77+NV!F77+OR!F77+UT!F77+WA!F77+WY!F77</f>
        <v>16830068</v>
      </c>
      <c r="G77" s="2">
        <f>AZ!G77+CA!G77+CO!G77+ID!G77+MT!G77+NM!G77+NV!G77+OR!G77+UT!G77+WA!G77+WY!G77</f>
        <v>13068052</v>
      </c>
      <c r="H77" s="2">
        <f>AZ!H77+CA!H77+CO!H77+ID!H77+MT!H77+NM!H77+NV!H77+OR!H77+UT!H77+WA!H77+WY!H77</f>
        <v>6024382</v>
      </c>
      <c r="I77" s="2">
        <f>AZ!I77+CA!I77+CO!I77+ID!I77+MT!I77+NM!I77+NV!I77+OR!I77+UT!I77+WA!I77+WY!I77</f>
        <v>58997</v>
      </c>
      <c r="J77" s="2">
        <f>AZ!J77+CA!J77+CO!J77+ID!J77+MT!J77+NM!J77+NV!J77+OR!J77+UT!J77+WA!J77+WY!J77</f>
        <v>215485</v>
      </c>
      <c r="K77" s="2">
        <f>AZ!K77+CA!K77+CO!K77+ID!K77+MT!K77+NM!K77+NV!K77+OR!K77+UT!K77+WA!K77+WY!K77</f>
        <v>227506</v>
      </c>
      <c r="L77" s="2">
        <f>AZ!L77+CA!L77+CO!L77+ID!L77+MT!L77+NM!L77+NV!L77+OR!L77+UT!L77+WA!L77+WY!L77</f>
        <v>289415</v>
      </c>
      <c r="M77" s="2">
        <f>AZ!M77+CA!M77+CO!M77+ID!M77+MT!M77+NM!M77+NV!M77+OR!M77+UT!M77+WA!M77+WY!M77</f>
        <v>77431</v>
      </c>
      <c r="N77" s="2">
        <f>AZ!N77+CA!N77+CO!N77+ID!N77+MT!N77+NM!N77+NV!N77+OR!N77+UT!N77+WA!N77+WY!N77</f>
        <v>54464</v>
      </c>
      <c r="O77" s="2">
        <f>AZ!O77+CA!O77+CO!O77+ID!O77+MT!O77+NM!O77+NV!O77+OR!O77+UT!O77+WA!O77+WY!O77</f>
        <v>1224404</v>
      </c>
      <c r="P77" s="2">
        <f>AZ!P77+CA!P77+CO!P77+ID!P77+MT!P77+NM!P77+NV!P77+OR!P77+UT!P77+WA!P77+WY!P77</f>
        <v>439581</v>
      </c>
      <c r="Q77" s="2">
        <f t="shared" si="3"/>
        <v>55642424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f>AZ!D78+CA!D78+CO!D78+ID!D78+MT!D78+NM!D78+NV!D78+OR!D78+UT!D78+WA!D78+WY!D78</f>
        <v>16933830</v>
      </c>
      <c r="E78" s="2">
        <f>AZ!E78+CA!E78+CO!E78+ID!E78+MT!E78+NM!E78+NV!E78+OR!E78+UT!E78+WA!E78+WY!E78</f>
        <v>1133595</v>
      </c>
      <c r="F78" s="2">
        <f>AZ!F78+CA!F78+CO!F78+ID!F78+MT!F78+NM!F78+NV!F78+OR!F78+UT!F78+WA!F78+WY!F78</f>
        <v>19222201</v>
      </c>
      <c r="G78" s="2">
        <f>AZ!G78+CA!G78+CO!G78+ID!G78+MT!G78+NM!G78+NV!G78+OR!G78+UT!G78+WA!G78+WY!G78</f>
        <v>15592497</v>
      </c>
      <c r="H78" s="2">
        <f>AZ!H78+CA!H78+CO!H78+ID!H78+MT!H78+NM!H78+NV!H78+OR!H78+UT!H78+WA!H78+WY!H78</f>
        <v>5044127</v>
      </c>
      <c r="I78" s="2">
        <f>AZ!I78+CA!I78+CO!I78+ID!I78+MT!I78+NM!I78+NV!I78+OR!I78+UT!I78+WA!I78+WY!I78</f>
        <v>55877</v>
      </c>
      <c r="J78" s="2">
        <f>AZ!J78+CA!J78+CO!J78+ID!J78+MT!J78+NM!J78+NV!J78+OR!J78+UT!J78+WA!J78+WY!J78</f>
        <v>211555</v>
      </c>
      <c r="K78" s="2">
        <f>AZ!K78+CA!K78+CO!K78+ID!K78+MT!K78+NM!K78+NV!K78+OR!K78+UT!K78+WA!K78+WY!K78</f>
        <v>257365</v>
      </c>
      <c r="L78" s="2">
        <f>AZ!L78+CA!L78+CO!L78+ID!L78+MT!L78+NM!L78+NV!L78+OR!L78+UT!L78+WA!L78+WY!L78</f>
        <v>292219</v>
      </c>
      <c r="M78" s="2">
        <f>AZ!M78+CA!M78+CO!M78+ID!M78+MT!M78+NM!M78+NV!M78+OR!M78+UT!M78+WA!M78+WY!M78</f>
        <v>27539</v>
      </c>
      <c r="N78" s="2">
        <f>AZ!N78+CA!N78+CO!N78+ID!N78+MT!N78+NM!N78+NV!N78+OR!N78+UT!N78+WA!N78+WY!N78</f>
        <v>84192</v>
      </c>
      <c r="O78" s="2">
        <f>AZ!O78+CA!O78+CO!O78+ID!O78+MT!O78+NM!O78+NV!O78+OR!O78+UT!O78+WA!O78+WY!O78</f>
        <v>1280277</v>
      </c>
      <c r="P78" s="2">
        <f>AZ!P78+CA!P78+CO!P78+ID!P78+MT!P78+NM!P78+NV!P78+OR!P78+UT!P78+WA!P78+WY!P78</f>
        <v>407552</v>
      </c>
      <c r="Q78" s="2">
        <f t="shared" si="3"/>
        <v>60542826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f>AZ!D79+CA!D79+CO!D79+ID!D79+MT!D79+NM!D79+NV!D79+OR!D79+UT!D79+WA!D79+WY!D79</f>
        <v>18805387</v>
      </c>
      <c r="E79" s="2">
        <f>AZ!E79+CA!E79+CO!E79+ID!E79+MT!E79+NM!E79+NV!E79+OR!E79+UT!E79+WA!E79+WY!E79</f>
        <v>1217763</v>
      </c>
      <c r="F79" s="2">
        <f>AZ!F79+CA!F79+CO!F79+ID!F79+MT!F79+NM!F79+NV!F79+OR!F79+UT!F79+WA!F79+WY!F79</f>
        <v>16451824</v>
      </c>
      <c r="G79" s="2">
        <f>AZ!G79+CA!G79+CO!G79+ID!G79+MT!G79+NM!G79+NV!G79+OR!G79+UT!G79+WA!G79+WY!G79</f>
        <v>19553166</v>
      </c>
      <c r="H79" s="2">
        <f>AZ!H79+CA!H79+CO!H79+ID!H79+MT!H79+NM!H79+NV!H79+OR!H79+UT!H79+WA!H79+WY!H79</f>
        <v>4748482</v>
      </c>
      <c r="I79" s="2">
        <f>AZ!I79+CA!I79+CO!I79+ID!I79+MT!I79+NM!I79+NV!I79+OR!I79+UT!I79+WA!I79+WY!I79</f>
        <v>57245</v>
      </c>
      <c r="J79" s="2">
        <f>AZ!J79+CA!J79+CO!J79+ID!J79+MT!J79+NM!J79+NV!J79+OR!J79+UT!J79+WA!J79+WY!J79</f>
        <v>219973</v>
      </c>
      <c r="K79" s="2">
        <f>AZ!K79+CA!K79+CO!K79+ID!K79+MT!K79+NM!K79+NV!K79+OR!K79+UT!K79+WA!K79+WY!K79</f>
        <v>246777</v>
      </c>
      <c r="L79" s="2">
        <f>AZ!L79+CA!L79+CO!L79+ID!L79+MT!L79+NM!L79+NV!L79+OR!L79+UT!L79+WA!L79+WY!L79</f>
        <v>281641</v>
      </c>
      <c r="M79" s="2">
        <f>AZ!M79+CA!M79+CO!M79+ID!M79+MT!M79+NM!M79+NV!M79+OR!M79+UT!M79+WA!M79+WY!M79</f>
        <v>88531</v>
      </c>
      <c r="N79" s="2">
        <f>AZ!N79+CA!N79+CO!N79+ID!N79+MT!N79+NM!N79+NV!N79+OR!N79+UT!N79+WA!N79+WY!N79</f>
        <v>84458</v>
      </c>
      <c r="O79" s="2">
        <f>AZ!O79+CA!O79+CO!O79+ID!O79+MT!O79+NM!O79+NV!O79+OR!O79+UT!O79+WA!O79+WY!O79</f>
        <v>1292197</v>
      </c>
      <c r="P79" s="2">
        <f>AZ!P79+CA!P79+CO!P79+ID!P79+MT!P79+NM!P79+NV!P79+OR!P79+UT!P79+WA!P79+WY!P79</f>
        <v>456108</v>
      </c>
      <c r="Q79" s="2">
        <f t="shared" si="3"/>
        <v>63503552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f>AZ!D80+CA!D80+CO!D80+ID!D80+MT!D80+NM!D80+NV!D80+OR!D80+UT!D80+WA!D80+WY!D80</f>
        <v>20486332</v>
      </c>
      <c r="E80" s="2">
        <f>AZ!E80+CA!E80+CO!E80+ID!E80+MT!E80+NM!E80+NV!E80+OR!E80+UT!E80+WA!E80+WY!E80</f>
        <v>1229680</v>
      </c>
      <c r="F80" s="2">
        <f>AZ!F80+CA!F80+CO!F80+ID!F80+MT!F80+NM!F80+NV!F80+OR!F80+UT!F80+WA!F80+WY!F80</f>
        <v>16230720</v>
      </c>
      <c r="G80" s="2">
        <f>AZ!G80+CA!G80+CO!G80+ID!G80+MT!G80+NM!G80+NV!G80+OR!G80+UT!G80+WA!G80+WY!G80</f>
        <v>25644845</v>
      </c>
      <c r="H80" s="2">
        <f>AZ!H80+CA!H80+CO!H80+ID!H80+MT!H80+NM!H80+NV!H80+OR!H80+UT!H80+WA!H80+WY!H80</f>
        <v>6216792</v>
      </c>
      <c r="I80" s="2">
        <f>AZ!I80+CA!I80+CO!I80+ID!I80+MT!I80+NM!I80+NV!I80+OR!I80+UT!I80+WA!I80+WY!I80</f>
        <v>66291</v>
      </c>
      <c r="J80" s="2">
        <f>AZ!J80+CA!J80+CO!J80+ID!J80+MT!J80+NM!J80+NV!J80+OR!J80+UT!J80+WA!J80+WY!J80</f>
        <v>239643</v>
      </c>
      <c r="K80" s="2">
        <f>AZ!K80+CA!K80+CO!K80+ID!K80+MT!K80+NM!K80+NV!K80+OR!K80+UT!K80+WA!K80+WY!K80</f>
        <v>224529</v>
      </c>
      <c r="L80" s="2">
        <f>AZ!L80+CA!L80+CO!L80+ID!L80+MT!L80+NM!L80+NV!L80+OR!L80+UT!L80+WA!L80+WY!L80</f>
        <v>262118</v>
      </c>
      <c r="M80" s="2">
        <f>AZ!M80+CA!M80+CO!M80+ID!M80+MT!M80+NM!M80+NV!M80+OR!M80+UT!M80+WA!M80+WY!M80</f>
        <v>78302</v>
      </c>
      <c r="N80" s="2">
        <f>AZ!N80+CA!N80+CO!N80+ID!N80+MT!N80+NM!N80+NV!N80+OR!N80+UT!N80+WA!N80+WY!N80</f>
        <v>85793</v>
      </c>
      <c r="O80" s="2">
        <f>AZ!O80+CA!O80+CO!O80+ID!O80+MT!O80+NM!O80+NV!O80+OR!O80+UT!O80+WA!O80+WY!O80</f>
        <v>1108604</v>
      </c>
      <c r="P80" s="2">
        <f>AZ!P80+CA!P80+CO!P80+ID!P80+MT!P80+NM!P80+NV!P80+OR!P80+UT!P80+WA!P80+WY!P80</f>
        <v>523256</v>
      </c>
      <c r="Q80" s="2">
        <f t="shared" si="3"/>
        <v>72396905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f>AZ!D81+CA!D81+CO!D81+ID!D81+MT!D81+NM!D81+NV!D81+OR!D81+UT!D81+WA!D81+WY!D81</f>
        <v>20718303</v>
      </c>
      <c r="E81" s="2">
        <f>AZ!E81+CA!E81+CO!E81+ID!E81+MT!E81+NM!E81+NV!E81+OR!E81+UT!E81+WA!E81+WY!E81</f>
        <v>1233785</v>
      </c>
      <c r="F81" s="2">
        <f>AZ!F81+CA!F81+CO!F81+ID!F81+MT!F81+NM!F81+NV!F81+OR!F81+UT!F81+WA!F81+WY!F81</f>
        <v>13433276</v>
      </c>
      <c r="G81" s="2">
        <f>AZ!G81+CA!G81+CO!G81+ID!G81+MT!G81+NM!G81+NV!G81+OR!G81+UT!G81+WA!G81+WY!G81</f>
        <v>26932182</v>
      </c>
      <c r="H81" s="2">
        <f>AZ!H81+CA!H81+CO!H81+ID!H81+MT!H81+NM!H81+NV!H81+OR!H81+UT!H81+WA!H81+WY!H81</f>
        <v>6715774</v>
      </c>
      <c r="I81" s="2">
        <f>AZ!I81+CA!I81+CO!I81+ID!I81+MT!I81+NM!I81+NV!I81+OR!I81+UT!I81+WA!I81+WY!I81</f>
        <v>66946</v>
      </c>
      <c r="J81" s="2">
        <f>AZ!J81+CA!J81+CO!J81+ID!J81+MT!J81+NM!J81+NV!J81+OR!J81+UT!J81+WA!J81+WY!J81</f>
        <v>234158</v>
      </c>
      <c r="K81" s="2">
        <f>AZ!K81+CA!K81+CO!K81+ID!K81+MT!K81+NM!K81+NV!K81+OR!K81+UT!K81+WA!K81+WY!K81</f>
        <v>191812</v>
      </c>
      <c r="L81" s="2">
        <f>AZ!L81+CA!L81+CO!L81+ID!L81+MT!L81+NM!L81+NV!L81+OR!L81+UT!L81+WA!L81+WY!L81</f>
        <v>270381</v>
      </c>
      <c r="M81" s="2">
        <f>AZ!M81+CA!M81+CO!M81+ID!M81+MT!M81+NM!M81+NV!M81+OR!M81+UT!M81+WA!M81+WY!M81</f>
        <v>102122</v>
      </c>
      <c r="N81" s="2">
        <f>AZ!N81+CA!N81+CO!N81+ID!N81+MT!N81+NM!N81+NV!N81+OR!N81+UT!N81+WA!N81+WY!N81</f>
        <v>75163</v>
      </c>
      <c r="O81" s="2">
        <f>AZ!O81+CA!O81+CO!O81+ID!O81+MT!O81+NM!O81+NV!O81+OR!O81+UT!O81+WA!O81+WY!O81</f>
        <v>1154583</v>
      </c>
      <c r="P81" s="2">
        <f>AZ!P81+CA!P81+CO!P81+ID!P81+MT!P81+NM!P81+NV!P81+OR!P81+UT!P81+WA!P81+WY!P81</f>
        <v>520373</v>
      </c>
      <c r="Q81" s="2">
        <f t="shared" si="3"/>
        <v>71648858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f>AZ!D82+CA!D82+CO!D82+ID!D82+MT!D82+NM!D82+NV!D82+OR!D82+UT!D82+WA!D82+WY!D82</f>
        <v>19096257</v>
      </c>
      <c r="E82" s="2">
        <f>AZ!E82+CA!E82+CO!E82+ID!E82+MT!E82+NM!E82+NV!E82+OR!E82+UT!E82+WA!E82+WY!E82</f>
        <v>1201166</v>
      </c>
      <c r="F82" s="2">
        <f>AZ!F82+CA!F82+CO!F82+ID!F82+MT!F82+NM!F82+NV!F82+OR!F82+UT!F82+WA!F82+WY!F82</f>
        <v>9918740</v>
      </c>
      <c r="G82" s="2">
        <f>AZ!G82+CA!G82+CO!G82+ID!G82+MT!G82+NM!G82+NV!G82+OR!G82+UT!G82+WA!G82+WY!G82</f>
        <v>23103983</v>
      </c>
      <c r="H82" s="2">
        <f>AZ!H82+CA!H82+CO!H82+ID!H82+MT!H82+NM!H82+NV!H82+OR!H82+UT!H82+WA!H82+WY!H82</f>
        <v>6697480</v>
      </c>
      <c r="I82" s="2">
        <f>AZ!I82+CA!I82+CO!I82+ID!I82+MT!I82+NM!I82+NV!I82+OR!I82+UT!I82+WA!I82+WY!I82</f>
        <v>57638</v>
      </c>
      <c r="J82" s="2">
        <f>AZ!J82+CA!J82+CO!J82+ID!J82+MT!J82+NM!J82+NV!J82+OR!J82+UT!J82+WA!J82+WY!J82</f>
        <v>226431</v>
      </c>
      <c r="K82" s="2">
        <f>AZ!K82+CA!K82+CO!K82+ID!K82+MT!K82+NM!K82+NV!K82+OR!K82+UT!K82+WA!K82+WY!K82</f>
        <v>221655</v>
      </c>
      <c r="L82" s="2">
        <f>AZ!L82+CA!L82+CO!L82+ID!L82+MT!L82+NM!L82+NV!L82+OR!L82+UT!L82+WA!L82+WY!L82</f>
        <v>242347</v>
      </c>
      <c r="M82" s="2">
        <f>AZ!M82+CA!M82+CO!M82+ID!M82+MT!M82+NM!M82+NV!M82+OR!M82+UT!M82+WA!M82+WY!M82</f>
        <v>1212</v>
      </c>
      <c r="N82" s="2">
        <f>AZ!N82+CA!N82+CO!N82+ID!N82+MT!N82+NM!N82+NV!N82+OR!N82+UT!N82+WA!N82+WY!N82</f>
        <v>68213</v>
      </c>
      <c r="O82" s="2">
        <f>AZ!O82+CA!O82+CO!O82+ID!O82+MT!O82+NM!O82+NV!O82+OR!O82+UT!O82+WA!O82+WY!O82</f>
        <v>1132674</v>
      </c>
      <c r="P82" s="2">
        <f>AZ!P82+CA!P82+CO!P82+ID!P82+MT!P82+NM!P82+NV!P82+OR!P82+UT!P82+WA!P82+WY!P82</f>
        <v>503849</v>
      </c>
      <c r="Q82" s="2">
        <f t="shared" si="3"/>
        <v>62471645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f>AZ!D83+CA!D83+CO!D83+ID!D83+MT!D83+NM!D83+NV!D83+OR!D83+UT!D83+WA!D83+WY!D83</f>
        <v>18955088</v>
      </c>
      <c r="E83" s="2">
        <f>AZ!E83+CA!E83+CO!E83+ID!E83+MT!E83+NM!E83+NV!E83+OR!E83+UT!E83+WA!E83+WY!E83</f>
        <v>1243658</v>
      </c>
      <c r="F83" s="2">
        <f>AZ!F83+CA!F83+CO!F83+ID!F83+MT!F83+NM!F83+NV!F83+OR!F83+UT!F83+WA!F83+WY!F83</f>
        <v>10071268</v>
      </c>
      <c r="G83" s="2">
        <f>AZ!G83+CA!G83+CO!G83+ID!G83+MT!G83+NM!G83+NV!G83+OR!G83+UT!G83+WA!G83+WY!G83</f>
        <v>21108779</v>
      </c>
      <c r="H83" s="2">
        <f>AZ!H83+CA!H83+CO!H83+ID!H83+MT!H83+NM!H83+NV!H83+OR!H83+UT!H83+WA!H83+WY!H83</f>
        <v>4774199</v>
      </c>
      <c r="I83" s="2">
        <f>AZ!I83+CA!I83+CO!I83+ID!I83+MT!I83+NM!I83+NV!I83+OR!I83+UT!I83+WA!I83+WY!I83</f>
        <v>61329</v>
      </c>
      <c r="J83" s="2">
        <f>AZ!J83+CA!J83+CO!J83+ID!J83+MT!J83+NM!J83+NV!J83+OR!J83+UT!J83+WA!J83+WY!J83</f>
        <v>205446</v>
      </c>
      <c r="K83" s="2">
        <f>AZ!K83+CA!K83+CO!K83+ID!K83+MT!K83+NM!K83+NV!K83+OR!K83+UT!K83+WA!K83+WY!K83</f>
        <v>169639</v>
      </c>
      <c r="L83" s="2">
        <f>AZ!L83+CA!L83+CO!L83+ID!L83+MT!L83+NM!L83+NV!L83+OR!L83+UT!L83+WA!L83+WY!L83</f>
        <v>225609</v>
      </c>
      <c r="M83" s="2">
        <f>AZ!M83+CA!M83+CO!M83+ID!M83+MT!M83+NM!M83+NV!M83+OR!M83+UT!M83+WA!M83+WY!M83</f>
        <v>-14336</v>
      </c>
      <c r="N83" s="2">
        <f>AZ!N83+CA!N83+CO!N83+ID!N83+MT!N83+NM!N83+NV!N83+OR!N83+UT!N83+WA!N83+WY!N83</f>
        <v>49233</v>
      </c>
      <c r="O83" s="2">
        <f>AZ!O83+CA!O83+CO!O83+ID!O83+MT!O83+NM!O83+NV!O83+OR!O83+UT!O83+WA!O83+WY!O83</f>
        <v>1116576</v>
      </c>
      <c r="P83" s="2">
        <f>AZ!P83+CA!P83+CO!P83+ID!P83+MT!P83+NM!P83+NV!P83+OR!P83+UT!P83+WA!P83+WY!P83</f>
        <v>532267</v>
      </c>
      <c r="Q83" s="2">
        <f t="shared" si="3"/>
        <v>58498755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f>AZ!D84+CA!D84+CO!D84+ID!D84+MT!D84+NM!D84+NV!D84+OR!D84+UT!D84+WA!D84+WY!D84</f>
        <v>18864400</v>
      </c>
      <c r="E84" s="2">
        <f>AZ!E84+CA!E84+CO!E84+ID!E84+MT!E84+NM!E84+NV!E84+OR!E84+UT!E84+WA!E84+WY!E84</f>
        <v>1194453</v>
      </c>
      <c r="F84" s="2">
        <f>AZ!F84+CA!F84+CO!F84+ID!F84+MT!F84+NM!F84+NV!F84+OR!F84+UT!F84+WA!F84+WY!F84</f>
        <v>10702247</v>
      </c>
      <c r="G84" s="2">
        <f>AZ!G84+CA!G84+CO!G84+ID!G84+MT!G84+NM!G84+NV!G84+OR!G84+UT!G84+WA!G84+WY!G84</f>
        <v>19179306</v>
      </c>
      <c r="H84" s="2">
        <f>AZ!H84+CA!H84+CO!H84+ID!H84+MT!H84+NM!H84+NV!H84+OR!H84+UT!H84+WA!H84+WY!H84</f>
        <v>5195393</v>
      </c>
      <c r="I84" s="2">
        <f>AZ!I84+CA!I84+CO!I84+ID!I84+MT!I84+NM!I84+NV!I84+OR!I84+UT!I84+WA!I84+WY!I84</f>
        <v>55109</v>
      </c>
      <c r="J84" s="2">
        <f>AZ!J84+CA!J84+CO!J84+ID!J84+MT!J84+NM!J84+NV!J84+OR!J84+UT!J84+WA!J84+WY!J84</f>
        <v>242877</v>
      </c>
      <c r="K84" s="2">
        <f>AZ!K84+CA!K84+CO!K84+ID!K84+MT!K84+NM!K84+NV!K84+OR!K84+UT!K84+WA!K84+WY!K84</f>
        <v>164344</v>
      </c>
      <c r="L84" s="2">
        <f>AZ!L84+CA!L84+CO!L84+ID!L84+MT!L84+NM!L84+NV!L84+OR!L84+UT!L84+WA!L84+WY!L84</f>
        <v>251098</v>
      </c>
      <c r="M84" s="2">
        <f>AZ!M84+CA!M84+CO!M84+ID!M84+MT!M84+NM!M84+NV!M84+OR!M84+UT!M84+WA!M84+WY!M84</f>
        <v>-77309</v>
      </c>
      <c r="N84" s="2">
        <f>AZ!N84+CA!N84+CO!N84+ID!N84+MT!N84+NM!N84+NV!N84+OR!N84+UT!N84+WA!N84+WY!N84</f>
        <v>24301</v>
      </c>
      <c r="O84" s="2">
        <f>AZ!O84+CA!O84+CO!O84+ID!O84+MT!O84+NM!O84+NV!O84+OR!O84+UT!O84+WA!O84+WY!O84</f>
        <v>952159</v>
      </c>
      <c r="P84" s="2">
        <f>AZ!P84+CA!P84+CO!P84+ID!P84+MT!P84+NM!P84+NV!P84+OR!P84+UT!P84+WA!P84+WY!P84</f>
        <v>498590</v>
      </c>
      <c r="Q84" s="2">
        <f t="shared" si="3"/>
        <v>57246968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f>AZ!D85+CA!D85+CO!D85+ID!D85+MT!D85+NM!D85+NV!D85+OR!D85+UT!D85+WA!D85+WY!D85</f>
        <v>19940607</v>
      </c>
      <c r="E85" s="2">
        <f>AZ!E85+CA!E85+CO!E85+ID!E85+MT!E85+NM!E85+NV!E85+OR!E85+UT!E85+WA!E85+WY!E85</f>
        <v>1248462</v>
      </c>
      <c r="F85" s="2">
        <f>AZ!F85+CA!F85+CO!F85+ID!F85+MT!F85+NM!F85+NV!F85+OR!F85+UT!F85+WA!F85+WY!F85</f>
        <v>12497355</v>
      </c>
      <c r="G85" s="2">
        <f>AZ!G85+CA!G85+CO!G85+ID!G85+MT!G85+NM!G85+NV!G85+OR!G85+UT!G85+WA!G85+WY!G85</f>
        <v>21141669</v>
      </c>
      <c r="H85" s="2">
        <f>AZ!H85+CA!H85+CO!H85+ID!H85+MT!H85+NM!H85+NV!H85+OR!H85+UT!H85+WA!H85+WY!H85</f>
        <v>5203615</v>
      </c>
      <c r="I85" s="2">
        <f>AZ!I85+CA!I85+CO!I85+ID!I85+MT!I85+NM!I85+NV!I85+OR!I85+UT!I85+WA!I85+WY!I85</f>
        <v>61407</v>
      </c>
      <c r="J85" s="2">
        <f>AZ!J85+CA!J85+CO!J85+ID!J85+MT!J85+NM!J85+NV!J85+OR!J85+UT!J85+WA!J85+WY!J85</f>
        <v>236720</v>
      </c>
      <c r="K85" s="2">
        <f>AZ!K85+CA!K85+CO!K85+ID!K85+MT!K85+NM!K85+NV!K85+OR!K85+UT!K85+WA!K85+WY!K85</f>
        <v>168920</v>
      </c>
      <c r="L85" s="2">
        <f>AZ!L85+CA!L85+CO!L85+ID!L85+MT!L85+NM!L85+NV!L85+OR!L85+UT!L85+WA!L85+WY!L85</f>
        <v>254161</v>
      </c>
      <c r="M85" s="2">
        <f>AZ!M85+CA!M85+CO!M85+ID!M85+MT!M85+NM!M85+NV!M85+OR!M85+UT!M85+WA!M85+WY!M85</f>
        <v>-74701</v>
      </c>
      <c r="N85" s="2">
        <f>AZ!N85+CA!N85+CO!N85+ID!N85+MT!N85+NM!N85+NV!N85+OR!N85+UT!N85+WA!N85+WY!N85</f>
        <v>5401</v>
      </c>
      <c r="O85" s="2">
        <f>AZ!O85+CA!O85+CO!O85+ID!O85+MT!O85+NM!O85+NV!O85+OR!O85+UT!O85+WA!O85+WY!O85</f>
        <v>1371306</v>
      </c>
      <c r="P85" s="2">
        <f>AZ!P85+CA!P85+CO!P85+ID!P85+MT!P85+NM!P85+NV!P85+OR!P85+UT!P85+WA!P85+WY!P85</f>
        <v>490561</v>
      </c>
      <c r="Q85" s="2">
        <f t="shared" si="3"/>
        <v>62545483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f>AZ!D86+CA!D86+CO!D86+ID!D86+MT!D86+NM!D86+NV!D86+OR!D86+UT!D86+WA!D86+WY!D86</f>
        <v>19864693</v>
      </c>
      <c r="E86" s="2">
        <f>AZ!E86+CA!E86+CO!E86+ID!E86+MT!E86+NM!E86+NV!E86+OR!E86+UT!E86+WA!E86+WY!E86</f>
        <v>1188264</v>
      </c>
      <c r="F86" s="2">
        <f>AZ!F86+CA!F86+CO!F86+ID!F86+MT!F86+NM!F86+NV!F86+OR!F86+UT!F86+WA!F86+WY!F86</f>
        <v>13554452</v>
      </c>
      <c r="G86" s="2">
        <f>AZ!G86+CA!G86+CO!G86+ID!G86+MT!G86+NM!G86+NV!G86+OR!G86+UT!G86+WA!G86+WY!G86</f>
        <v>21630435</v>
      </c>
      <c r="H86" s="2">
        <f>AZ!H86+CA!H86+CO!H86+ID!H86+MT!H86+NM!H86+NV!H86+OR!H86+UT!H86+WA!H86+WY!H86</f>
        <v>5899805</v>
      </c>
      <c r="I86" s="2">
        <f>AZ!I86+CA!I86+CO!I86+ID!I86+MT!I86+NM!I86+NV!I86+OR!I86+UT!I86+WA!I86+WY!I86</f>
        <v>75861</v>
      </c>
      <c r="J86" s="2">
        <f>AZ!J86+CA!J86+CO!J86+ID!J86+MT!J86+NM!J86+NV!J86+OR!J86+UT!J86+WA!J86+WY!J86</f>
        <v>220172</v>
      </c>
      <c r="K86" s="2">
        <f>AZ!K86+CA!K86+CO!K86+ID!K86+MT!K86+NM!K86+NV!K86+OR!K86+UT!K86+WA!K86+WY!K86</f>
        <v>206673</v>
      </c>
      <c r="L86" s="2">
        <f>AZ!L86+CA!L86+CO!L86+ID!L86+MT!L86+NM!L86+NV!L86+OR!L86+UT!L86+WA!L86+WY!L86</f>
        <v>232221</v>
      </c>
      <c r="M86" s="2">
        <f>AZ!M86+CA!M86+CO!M86+ID!M86+MT!M86+NM!M86+NV!M86+OR!M86+UT!M86+WA!M86+WY!M86</f>
        <v>-20919</v>
      </c>
      <c r="N86" s="2">
        <f>AZ!N86+CA!N86+CO!N86+ID!N86+MT!N86+NM!N86+NV!N86+OR!N86+UT!N86+WA!N86+WY!N86</f>
        <v>16234</v>
      </c>
      <c r="O86" s="2">
        <f>AZ!O86+CA!O86+CO!O86+ID!O86+MT!O86+NM!O86+NV!O86+OR!O86+UT!O86+WA!O86+WY!O86</f>
        <v>1425942</v>
      </c>
      <c r="P86" s="2">
        <f>AZ!P86+CA!P86+CO!P86+ID!P86+MT!P86+NM!P86+NV!P86+OR!P86+UT!P86+WA!P86+WY!P86</f>
        <v>497215</v>
      </c>
      <c r="Q86" s="2">
        <f t="shared" si="3"/>
        <v>64791048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f>AZ!D87+CA!D87+CO!D87+ID!D87+MT!D87+NM!D87+NV!D87+OR!D87+UT!D87+WA!D87+WY!D87</f>
        <v>18058104</v>
      </c>
      <c r="E87" s="2">
        <f>AZ!E87+CA!E87+CO!E87+ID!E87+MT!E87+NM!E87+NV!E87+OR!E87+UT!E87+WA!E87+WY!E87</f>
        <v>1067372</v>
      </c>
      <c r="F87" s="2">
        <f>AZ!F87+CA!F87+CO!F87+ID!F87+MT!F87+NM!F87+NV!F87+OR!F87+UT!F87+WA!F87+WY!F87</f>
        <v>11344331</v>
      </c>
      <c r="G87" s="2">
        <f>AZ!G87+CA!G87+CO!G87+ID!G87+MT!G87+NM!G87+NV!G87+OR!G87+UT!G87+WA!G87+WY!G87</f>
        <v>18333633</v>
      </c>
      <c r="H87" s="2">
        <f>AZ!H87+CA!H87+CO!H87+ID!H87+MT!H87+NM!H87+NV!H87+OR!H87+UT!H87+WA!H87+WY!H87</f>
        <v>5914040</v>
      </c>
      <c r="I87" s="2">
        <f>AZ!I87+CA!I87+CO!I87+ID!I87+MT!I87+NM!I87+NV!I87+OR!I87+UT!I87+WA!I87+WY!I87</f>
        <v>92441</v>
      </c>
      <c r="J87" s="2">
        <f>AZ!J87+CA!J87+CO!J87+ID!J87+MT!J87+NM!J87+NV!J87+OR!J87+UT!J87+WA!J87+WY!J87</f>
        <v>219274</v>
      </c>
      <c r="K87" s="2">
        <f>AZ!K87+CA!K87+CO!K87+ID!K87+MT!K87+NM!K87+NV!K87+OR!K87+UT!K87+WA!K87+WY!K87</f>
        <v>167151</v>
      </c>
      <c r="L87" s="2">
        <f>AZ!L87+CA!L87+CO!L87+ID!L87+MT!L87+NM!L87+NV!L87+OR!L87+UT!L87+WA!L87+WY!L87</f>
        <v>206531</v>
      </c>
      <c r="M87" s="2">
        <f>AZ!M87+CA!M87+CO!M87+ID!M87+MT!M87+NM!M87+NV!M87+OR!M87+UT!M87+WA!M87+WY!M87</f>
        <v>70764</v>
      </c>
      <c r="N87" s="2">
        <f>AZ!N87+CA!N87+CO!N87+ID!N87+MT!N87+NM!N87+NV!N87+OR!N87+UT!N87+WA!N87+WY!N87</f>
        <v>35720</v>
      </c>
      <c r="O87" s="2">
        <f>AZ!O87+CA!O87+CO!O87+ID!O87+MT!O87+NM!O87+NV!O87+OR!O87+UT!O87+WA!O87+WY!O87</f>
        <v>1339386</v>
      </c>
      <c r="P87" s="2">
        <f>AZ!P87+CA!P87+CO!P87+ID!P87+MT!P87+NM!P87+NV!P87+OR!P87+UT!P87+WA!P87+WY!P87</f>
        <v>458959</v>
      </c>
      <c r="Q87" s="2">
        <f t="shared" si="3"/>
        <v>57307706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f>AZ!D88+CA!D88+CO!D88+ID!D88+MT!D88+NM!D88+NV!D88+OR!D88+UT!D88+WA!D88+WY!D88</f>
        <v>18735230</v>
      </c>
      <c r="E88" s="2">
        <f>AZ!E88+CA!E88+CO!E88+ID!E88+MT!E88+NM!E88+NV!E88+OR!E88+UT!E88+WA!E88+WY!E88</f>
        <v>1229864</v>
      </c>
      <c r="F88" s="2">
        <f>AZ!F88+CA!F88+CO!F88+ID!F88+MT!F88+NM!F88+NV!F88+OR!F88+UT!F88+WA!F88+WY!F88</f>
        <v>12803710</v>
      </c>
      <c r="G88" s="2">
        <f>AZ!G88+CA!G88+CO!G88+ID!G88+MT!G88+NM!G88+NV!G88+OR!G88+UT!G88+WA!G88+WY!G88</f>
        <v>17090371</v>
      </c>
      <c r="H88" s="2">
        <f>AZ!H88+CA!H88+CO!H88+ID!H88+MT!H88+NM!H88+NV!H88+OR!H88+UT!H88+WA!H88+WY!H88</f>
        <v>6195943</v>
      </c>
      <c r="I88" s="2">
        <f>AZ!I88+CA!I88+CO!I88+ID!I88+MT!I88+NM!I88+NV!I88+OR!I88+UT!I88+WA!I88+WY!I88</f>
        <v>110104</v>
      </c>
      <c r="J88" s="2">
        <f>AZ!J88+CA!J88+CO!J88+ID!J88+MT!J88+NM!J88+NV!J88+OR!J88+UT!J88+WA!J88+WY!J88</f>
        <v>242949</v>
      </c>
      <c r="K88" s="2">
        <f>AZ!K88+CA!K88+CO!K88+ID!K88+MT!K88+NM!K88+NV!K88+OR!K88+UT!K88+WA!K88+WY!K88</f>
        <v>201623</v>
      </c>
      <c r="L88" s="2">
        <f>AZ!L88+CA!L88+CO!L88+ID!L88+MT!L88+NM!L88+NV!L88+OR!L88+UT!L88+WA!L88+WY!L88</f>
        <v>221443</v>
      </c>
      <c r="M88" s="2">
        <f>AZ!M88+CA!M88+CO!M88+ID!M88+MT!M88+NM!M88+NV!M88+OR!M88+UT!M88+WA!M88+WY!M88</f>
        <v>-15135</v>
      </c>
      <c r="N88" s="2">
        <f>AZ!N88+CA!N88+CO!N88+ID!N88+MT!N88+NM!N88+NV!N88+OR!N88+UT!N88+WA!N88+WY!N88</f>
        <v>74347</v>
      </c>
      <c r="O88" s="2">
        <f>AZ!O88+CA!O88+CO!O88+ID!O88+MT!O88+NM!O88+NV!O88+OR!O88+UT!O88+WA!O88+WY!O88</f>
        <v>1675469</v>
      </c>
      <c r="P88" s="2">
        <f>AZ!P88+CA!P88+CO!P88+ID!P88+MT!P88+NM!P88+NV!P88+OR!P88+UT!P88+WA!P88+WY!P88</f>
        <v>496822</v>
      </c>
      <c r="Q88" s="2">
        <f t="shared" si="3"/>
        <v>59062740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f>AZ!D89+CA!D89+CO!D89+ID!D89+MT!D89+NM!D89+NV!D89+OR!D89+UT!D89+WA!D89+WY!D89</f>
        <v>16503703</v>
      </c>
      <c r="E89" s="2">
        <f>AZ!E89+CA!E89+CO!E89+ID!E89+MT!E89+NM!E89+NV!E89+OR!E89+UT!E89+WA!E89+WY!E89</f>
        <v>1201398</v>
      </c>
      <c r="F89" s="2">
        <f>AZ!F89+CA!F89+CO!F89+ID!F89+MT!F89+NM!F89+NV!F89+OR!F89+UT!F89+WA!F89+WY!F89</f>
        <v>13648803</v>
      </c>
      <c r="G89" s="2">
        <f>AZ!G89+CA!G89+CO!G89+ID!G89+MT!G89+NM!G89+NV!G89+OR!G89+UT!G89+WA!G89+WY!G89</f>
        <v>19462440</v>
      </c>
      <c r="H89" s="2">
        <f>AZ!H89+CA!H89+CO!H89+ID!H89+MT!H89+NM!H89+NV!H89+OR!H89+UT!H89+WA!H89+WY!H89</f>
        <v>5143257</v>
      </c>
      <c r="I89" s="2">
        <f>AZ!I89+CA!I89+CO!I89+ID!I89+MT!I89+NM!I89+NV!I89+OR!I89+UT!I89+WA!I89+WY!I89</f>
        <v>104762</v>
      </c>
      <c r="J89" s="2">
        <f>AZ!J89+CA!J89+CO!J89+ID!J89+MT!J89+NM!J89+NV!J89+OR!J89+UT!J89+WA!J89+WY!J89</f>
        <v>232071</v>
      </c>
      <c r="K89" s="2">
        <f>AZ!K89+CA!K89+CO!K89+ID!K89+MT!K89+NM!K89+NV!K89+OR!K89+UT!K89+WA!K89+WY!K89</f>
        <v>232129</v>
      </c>
      <c r="L89" s="2">
        <f>AZ!L89+CA!L89+CO!L89+ID!L89+MT!L89+NM!L89+NV!L89+OR!L89+UT!L89+WA!L89+WY!L89</f>
        <v>223073</v>
      </c>
      <c r="M89" s="2">
        <f>AZ!M89+CA!M89+CO!M89+ID!M89+MT!M89+NM!M89+NV!M89+OR!M89+UT!M89+WA!M89+WY!M89</f>
        <v>63776</v>
      </c>
      <c r="N89" s="2">
        <f>AZ!N89+CA!N89+CO!N89+ID!N89+MT!N89+NM!N89+NV!N89+OR!N89+UT!N89+WA!N89+WY!N89</f>
        <v>93822</v>
      </c>
      <c r="O89" s="2">
        <f>AZ!O89+CA!O89+CO!O89+ID!O89+MT!O89+NM!O89+NV!O89+OR!O89+UT!O89+WA!O89+WY!O89</f>
        <v>1766467</v>
      </c>
      <c r="P89" s="2">
        <f>AZ!P89+CA!P89+CO!P89+ID!P89+MT!P89+NM!P89+NV!P89+OR!P89+UT!P89+WA!P89+WY!P89</f>
        <v>429105</v>
      </c>
      <c r="Q89" s="2">
        <f t="shared" si="3"/>
        <v>59104806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f>AZ!D90+CA!D90+CO!D90+ID!D90+MT!D90+NM!D90+NV!D90+OR!D90+UT!D90+WA!D90+WY!D90</f>
        <v>16851095</v>
      </c>
      <c r="E90" s="2">
        <f>AZ!E90+CA!E90+CO!E90+ID!E90+MT!E90+NM!E90+NV!E90+OR!E90+UT!E90+WA!E90+WY!E90</f>
        <v>1239024</v>
      </c>
      <c r="F90" s="2">
        <f>AZ!F90+CA!F90+CO!F90+ID!F90+MT!F90+NM!F90+NV!F90+OR!F90+UT!F90+WA!F90+WY!F90</f>
        <v>19596606</v>
      </c>
      <c r="G90" s="2">
        <f>AZ!G90+CA!G90+CO!G90+ID!G90+MT!G90+NM!G90+NV!G90+OR!G90+UT!G90+WA!G90+WY!G90</f>
        <v>15083510</v>
      </c>
      <c r="H90" s="2">
        <f>AZ!H90+CA!H90+CO!H90+ID!H90+MT!H90+NM!H90+NV!H90+OR!H90+UT!H90+WA!H90+WY!H90</f>
        <v>5558325</v>
      </c>
      <c r="I90" s="2">
        <f>AZ!I90+CA!I90+CO!I90+ID!I90+MT!I90+NM!I90+NV!I90+OR!I90+UT!I90+WA!I90+WY!I90</f>
        <v>90717</v>
      </c>
      <c r="J90" s="2">
        <f>AZ!J90+CA!J90+CO!J90+ID!J90+MT!J90+NM!J90+NV!J90+OR!J90+UT!J90+WA!J90+WY!J90</f>
        <v>214962</v>
      </c>
      <c r="K90" s="2">
        <f>AZ!K90+CA!K90+CO!K90+ID!K90+MT!K90+NM!K90+NV!K90+OR!K90+UT!K90+WA!K90+WY!K90</f>
        <v>204804</v>
      </c>
      <c r="L90" s="2">
        <f>AZ!L90+CA!L90+CO!L90+ID!L90+MT!L90+NM!L90+NV!L90+OR!L90+UT!L90+WA!L90+WY!L90</f>
        <v>184614</v>
      </c>
      <c r="M90" s="2">
        <f>AZ!M90+CA!M90+CO!M90+ID!M90+MT!M90+NM!M90+NV!M90+OR!M90+UT!M90+WA!M90+WY!M90</f>
        <v>-34781</v>
      </c>
      <c r="N90" s="2">
        <f>AZ!N90+CA!N90+CO!N90+ID!N90+MT!N90+NM!N90+NV!N90+OR!N90+UT!N90+WA!N90+WY!N90</f>
        <v>98412</v>
      </c>
      <c r="O90" s="2">
        <f>AZ!O90+CA!O90+CO!O90+ID!O90+MT!O90+NM!O90+NV!O90+OR!O90+UT!O90+WA!O90+WY!O90</f>
        <v>1836399</v>
      </c>
      <c r="P90" s="2">
        <f>AZ!P90+CA!P90+CO!P90+ID!P90+MT!P90+NM!P90+NV!P90+OR!P90+UT!P90+WA!P90+WY!P90</f>
        <v>406466</v>
      </c>
      <c r="Q90" s="2">
        <f t="shared" si="3"/>
        <v>61330153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f>AZ!D91+CA!D91+CO!D91+ID!D91+MT!D91+NM!D91+NV!D91+OR!D91+UT!D91+WA!D91+WY!D91</f>
        <v>17753991</v>
      </c>
      <c r="E91" s="2">
        <f>AZ!E91+CA!E91+CO!E91+ID!E91+MT!E91+NM!E91+NV!E91+OR!E91+UT!E91+WA!E91+WY!E91</f>
        <v>1240704</v>
      </c>
      <c r="F91" s="2">
        <f>AZ!F91+CA!F91+CO!F91+ID!F91+MT!F91+NM!F91+NV!F91+OR!F91+UT!F91+WA!F91+WY!F91</f>
        <v>22385937</v>
      </c>
      <c r="G91" s="2">
        <f>AZ!G91+CA!G91+CO!G91+ID!G91+MT!G91+NM!G91+NV!G91+OR!G91+UT!G91+WA!G91+WY!G91</f>
        <v>16396350</v>
      </c>
      <c r="H91" s="2">
        <f>AZ!H91+CA!H91+CO!H91+ID!H91+MT!H91+NM!H91+NV!H91+OR!H91+UT!H91+WA!H91+WY!H91</f>
        <v>6237786</v>
      </c>
      <c r="I91" s="2">
        <f>AZ!I91+CA!I91+CO!I91+ID!I91+MT!I91+NM!I91+NV!I91+OR!I91+UT!I91+WA!I91+WY!I91</f>
        <v>100123</v>
      </c>
      <c r="J91" s="2">
        <f>AZ!J91+CA!J91+CO!J91+ID!J91+MT!J91+NM!J91+NV!J91+OR!J91+UT!J91+WA!J91+WY!J91</f>
        <v>218288</v>
      </c>
      <c r="K91" s="2">
        <f>AZ!K91+CA!K91+CO!K91+ID!K91+MT!K91+NM!K91+NV!K91+OR!K91+UT!K91+WA!K91+WY!K91</f>
        <v>189918</v>
      </c>
      <c r="L91" s="2">
        <f>AZ!L91+CA!L91+CO!L91+ID!L91+MT!L91+NM!L91+NV!L91+OR!L91+UT!L91+WA!L91+WY!L91</f>
        <v>198567</v>
      </c>
      <c r="M91" s="2">
        <f>AZ!M91+CA!M91+CO!M91+ID!M91+MT!M91+NM!M91+NV!M91+OR!M91+UT!M91+WA!M91+WY!M91</f>
        <v>108027</v>
      </c>
      <c r="N91" s="2">
        <f>AZ!N91+CA!N91+CO!N91+ID!N91+MT!N91+NM!N91+NV!N91+OR!N91+UT!N91+WA!N91+WY!N91</f>
        <v>127727</v>
      </c>
      <c r="O91" s="2">
        <f>AZ!O91+CA!O91+CO!O91+ID!O91+MT!O91+NM!O91+NV!O91+OR!O91+UT!O91+WA!O91+WY!O91</f>
        <v>1929312</v>
      </c>
      <c r="P91" s="2">
        <f>AZ!P91+CA!P91+CO!P91+ID!P91+MT!P91+NM!P91+NV!P91+OR!P91+UT!P91+WA!P91+WY!P91</f>
        <v>457692</v>
      </c>
      <c r="Q91" s="2">
        <f t="shared" si="3"/>
        <v>67344422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f>AZ!D92+CA!D92+CO!D92+ID!D92+MT!D92+NM!D92+NV!D92+OR!D92+UT!D92+WA!D92+WY!D92</f>
        <v>20930509</v>
      </c>
      <c r="E92" s="2">
        <f>AZ!E92+CA!E92+CO!E92+ID!E92+MT!E92+NM!E92+NV!E92+OR!E92+UT!E92+WA!E92+WY!E92</f>
        <v>1257791</v>
      </c>
      <c r="F92" s="2">
        <f>AZ!F92+CA!F92+CO!F92+ID!F92+MT!F92+NM!F92+NV!F92+OR!F92+UT!F92+WA!F92+WY!F92</f>
        <v>18405161</v>
      </c>
      <c r="G92" s="2">
        <f>AZ!G92+CA!G92+CO!G92+ID!G92+MT!G92+NM!G92+NV!G92+OR!G92+UT!G92+WA!G92+WY!G92</f>
        <v>22508748</v>
      </c>
      <c r="H92" s="2">
        <f>AZ!H92+CA!H92+CO!H92+ID!H92+MT!H92+NM!H92+NV!H92+OR!H92+UT!H92+WA!H92+WY!H92</f>
        <v>7073975</v>
      </c>
      <c r="I92" s="2">
        <f>AZ!I92+CA!I92+CO!I92+ID!I92+MT!I92+NM!I92+NV!I92+OR!I92+UT!I92+WA!I92+WY!I92</f>
        <v>99783</v>
      </c>
      <c r="J92" s="2">
        <f>AZ!J92+CA!J92+CO!J92+ID!J92+MT!J92+NM!J92+NV!J92+OR!J92+UT!J92+WA!J92+WY!J92</f>
        <v>238661</v>
      </c>
      <c r="K92" s="2">
        <f>AZ!K92+CA!K92+CO!K92+ID!K92+MT!K92+NM!K92+NV!K92+OR!K92+UT!K92+WA!K92+WY!K92</f>
        <v>183016</v>
      </c>
      <c r="L92" s="2">
        <f>AZ!L92+CA!L92+CO!L92+ID!L92+MT!L92+NM!L92+NV!L92+OR!L92+UT!L92+WA!L92+WY!L92</f>
        <v>161159</v>
      </c>
      <c r="M92" s="2">
        <f>AZ!M92+CA!M92+CO!M92+ID!M92+MT!M92+NM!M92+NV!M92+OR!M92+UT!M92+WA!M92+WY!M92</f>
        <v>85637</v>
      </c>
      <c r="N92" s="2">
        <f>AZ!N92+CA!N92+CO!N92+ID!N92+MT!N92+NM!N92+NV!N92+OR!N92+UT!N92+WA!N92+WY!N92</f>
        <v>110500</v>
      </c>
      <c r="O92" s="2">
        <f>AZ!O92+CA!O92+CO!O92+ID!O92+MT!O92+NM!O92+NV!O92+OR!O92+UT!O92+WA!O92+WY!O92</f>
        <v>1616605</v>
      </c>
      <c r="P92" s="2">
        <f>AZ!P92+CA!P92+CO!P92+ID!P92+MT!P92+NM!P92+NV!P92+OR!P92+UT!P92+WA!P92+WY!P92</f>
        <v>550780</v>
      </c>
      <c r="Q92" s="2">
        <f t="shared" si="3"/>
        <v>73222325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f>AZ!D93+CA!D93+CO!D93+ID!D93+MT!D93+NM!D93+NV!D93+OR!D93+UT!D93+WA!D93+WY!D93</f>
        <v>21006488</v>
      </c>
      <c r="E93" s="2">
        <f>AZ!E93+CA!E93+CO!E93+ID!E93+MT!E93+NM!E93+NV!E93+OR!E93+UT!E93+WA!E93+WY!E93</f>
        <v>1252825</v>
      </c>
      <c r="F93" s="2">
        <f>AZ!F93+CA!F93+CO!F93+ID!F93+MT!F93+NM!F93+NV!F93+OR!F93+UT!F93+WA!F93+WY!F93</f>
        <v>13709566</v>
      </c>
      <c r="G93" s="2">
        <f>AZ!G93+CA!G93+CO!G93+ID!G93+MT!G93+NM!G93+NV!G93+OR!G93+UT!G93+WA!G93+WY!G93</f>
        <v>26661017</v>
      </c>
      <c r="H93" s="2">
        <f>AZ!H93+CA!H93+CO!H93+ID!H93+MT!H93+NM!H93+NV!H93+OR!H93+UT!H93+WA!H93+WY!H93</f>
        <v>6542342</v>
      </c>
      <c r="I93" s="2">
        <f>AZ!I93+CA!I93+CO!I93+ID!I93+MT!I93+NM!I93+NV!I93+OR!I93+UT!I93+WA!I93+WY!I93</f>
        <v>83003</v>
      </c>
      <c r="J93" s="2">
        <f>AZ!J93+CA!J93+CO!J93+ID!J93+MT!J93+NM!J93+NV!J93+OR!J93+UT!J93+WA!J93+WY!J93</f>
        <v>243058</v>
      </c>
      <c r="K93" s="2">
        <f>AZ!K93+CA!K93+CO!K93+ID!K93+MT!K93+NM!K93+NV!K93+OR!K93+UT!K93+WA!K93+WY!K93</f>
        <v>184657</v>
      </c>
      <c r="L93" s="2">
        <f>AZ!L93+CA!L93+CO!L93+ID!L93+MT!L93+NM!L93+NV!L93+OR!L93+UT!L93+WA!L93+WY!L93</f>
        <v>153809</v>
      </c>
      <c r="M93" s="2">
        <f>AZ!M93+CA!M93+CO!M93+ID!M93+MT!M93+NM!M93+NV!M93+OR!M93+UT!M93+WA!M93+WY!M93</f>
        <v>73718</v>
      </c>
      <c r="N93" s="2">
        <f>AZ!N93+CA!N93+CO!N93+ID!N93+MT!N93+NM!N93+NV!N93+OR!N93+UT!N93+WA!N93+WY!N93</f>
        <v>104922</v>
      </c>
      <c r="O93" s="2">
        <f>AZ!O93+CA!O93+CO!O93+ID!O93+MT!O93+NM!O93+NV!O93+OR!O93+UT!O93+WA!O93+WY!O93</f>
        <v>1549664</v>
      </c>
      <c r="P93" s="2">
        <f>AZ!P93+CA!P93+CO!P93+ID!P93+MT!P93+NM!P93+NV!P93+OR!P93+UT!P93+WA!P93+WY!P93</f>
        <v>571362</v>
      </c>
      <c r="Q93" s="2">
        <f t="shared" si="3"/>
        <v>72136431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f>AZ!D94+CA!D94+CO!D94+ID!D94+MT!D94+NM!D94+NV!D94+OR!D94+UT!D94+WA!D94+WY!D94</f>
        <v>19654519</v>
      </c>
      <c r="E94" s="2">
        <f>AZ!E94+CA!E94+CO!E94+ID!E94+MT!E94+NM!E94+NV!E94+OR!E94+UT!E94+WA!E94+WY!E94</f>
        <v>1215124</v>
      </c>
      <c r="F94" s="2">
        <f>AZ!F94+CA!F94+CO!F94+ID!F94+MT!F94+NM!F94+NV!F94+OR!F94+UT!F94+WA!F94+WY!F94</f>
        <v>10318186</v>
      </c>
      <c r="G94" s="2">
        <f>AZ!G94+CA!G94+CO!G94+ID!G94+MT!G94+NM!G94+NV!G94+OR!G94+UT!G94+WA!G94+WY!G94</f>
        <v>23768480</v>
      </c>
      <c r="H94" s="2">
        <f>AZ!H94+CA!H94+CO!H94+ID!H94+MT!H94+NM!H94+NV!H94+OR!H94+UT!H94+WA!H94+WY!H94</f>
        <v>5991071</v>
      </c>
      <c r="I94" s="2">
        <f>AZ!I94+CA!I94+CO!I94+ID!I94+MT!I94+NM!I94+NV!I94+OR!I94+UT!I94+WA!I94+WY!I94</f>
        <v>63109</v>
      </c>
      <c r="J94" s="2">
        <f>AZ!J94+CA!J94+CO!J94+ID!J94+MT!J94+NM!J94+NV!J94+OR!J94+UT!J94+WA!J94+WY!J94</f>
        <v>221149</v>
      </c>
      <c r="K94" s="2">
        <f>AZ!K94+CA!K94+CO!K94+ID!K94+MT!K94+NM!K94+NV!K94+OR!K94+UT!K94+WA!K94+WY!K94</f>
        <v>161477</v>
      </c>
      <c r="L94" s="2">
        <f>AZ!L94+CA!L94+CO!L94+ID!L94+MT!L94+NM!L94+NV!L94+OR!L94+UT!L94+WA!L94+WY!L94</f>
        <v>188777</v>
      </c>
      <c r="M94" s="2">
        <f>AZ!M94+CA!M94+CO!M94+ID!M94+MT!M94+NM!M94+NV!M94+OR!M94+UT!M94+WA!M94+WY!M94</f>
        <v>28883</v>
      </c>
      <c r="N94" s="2">
        <f>AZ!N94+CA!N94+CO!N94+ID!N94+MT!N94+NM!N94+NV!N94+OR!N94+UT!N94+WA!N94+WY!N94</f>
        <v>92284</v>
      </c>
      <c r="O94" s="2">
        <f>AZ!O94+CA!O94+CO!O94+ID!O94+MT!O94+NM!O94+NV!O94+OR!O94+UT!O94+WA!O94+WY!O94</f>
        <v>1066735</v>
      </c>
      <c r="P94" s="2">
        <f>AZ!P94+CA!P94+CO!P94+ID!P94+MT!P94+NM!P94+NV!P94+OR!P94+UT!P94+WA!P94+WY!P94</f>
        <v>538828</v>
      </c>
      <c r="Q94" s="2">
        <f t="shared" si="3"/>
        <v>63308622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f>AZ!D95+CA!D95+CO!D95+ID!D95+MT!D95+NM!D95+NV!D95+OR!D95+UT!D95+WA!D95+WY!D95</f>
        <v>19549607</v>
      </c>
      <c r="E95" s="2">
        <f>AZ!E95+CA!E95+CO!E95+ID!E95+MT!E95+NM!E95+NV!E95+OR!E95+UT!E95+WA!E95+WY!E95</f>
        <v>1258863</v>
      </c>
      <c r="F95" s="2">
        <f>AZ!F95+CA!F95+CO!F95+ID!F95+MT!F95+NM!F95+NV!F95+OR!F95+UT!F95+WA!F95+WY!F95</f>
        <v>9706443</v>
      </c>
      <c r="G95" s="2">
        <f>AZ!G95+CA!G95+CO!G95+ID!G95+MT!G95+NM!G95+NV!G95+OR!G95+UT!G95+WA!G95+WY!G95</f>
        <v>21524629</v>
      </c>
      <c r="H95" s="2">
        <f>AZ!H95+CA!H95+CO!H95+ID!H95+MT!H95+NM!H95+NV!H95+OR!H95+UT!H95+WA!H95+WY!H95</f>
        <v>5475287</v>
      </c>
      <c r="I95" s="2">
        <f>AZ!I95+CA!I95+CO!I95+ID!I95+MT!I95+NM!I95+NV!I95+OR!I95+UT!I95+WA!I95+WY!I95</f>
        <v>88868</v>
      </c>
      <c r="J95" s="2">
        <f>AZ!J95+CA!J95+CO!J95+ID!J95+MT!J95+NM!J95+NV!J95+OR!J95+UT!J95+WA!J95+WY!J95</f>
        <v>235267</v>
      </c>
      <c r="K95" s="2">
        <f>AZ!K95+CA!K95+CO!K95+ID!K95+MT!K95+NM!K95+NV!K95+OR!K95+UT!K95+WA!K95+WY!K95</f>
        <v>187843</v>
      </c>
      <c r="L95" s="2">
        <f>AZ!L95+CA!L95+CO!L95+ID!L95+MT!L95+NM!L95+NV!L95+OR!L95+UT!L95+WA!L95+WY!L95</f>
        <v>189554</v>
      </c>
      <c r="M95" s="2">
        <f>AZ!M95+CA!M95+CO!M95+ID!M95+MT!M95+NM!M95+NV!M95+OR!M95+UT!M95+WA!M95+WY!M95</f>
        <v>-63961</v>
      </c>
      <c r="N95" s="2">
        <f>AZ!N95+CA!N95+CO!N95+ID!N95+MT!N95+NM!N95+NV!N95+OR!N95+UT!N95+WA!N95+WY!N95</f>
        <v>60042</v>
      </c>
      <c r="O95" s="2">
        <f>AZ!O95+CA!O95+CO!O95+ID!O95+MT!O95+NM!O95+NV!O95+OR!O95+UT!O95+WA!O95+WY!O95</f>
        <v>1238683</v>
      </c>
      <c r="P95" s="2">
        <f>AZ!P95+CA!P95+CO!P95+ID!P95+MT!P95+NM!P95+NV!P95+OR!P95+UT!P95+WA!P95+WY!P95</f>
        <v>493532</v>
      </c>
      <c r="Q95" s="2">
        <f t="shared" si="3"/>
        <v>59944657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f>AZ!D96+CA!D96+CO!D96+ID!D96+MT!D96+NM!D96+NV!D96+OR!D96+UT!D96+WA!D96+WY!D96</f>
        <v>19220557</v>
      </c>
      <c r="E96" s="2">
        <f>AZ!E96+CA!E96+CO!E96+ID!E96+MT!E96+NM!E96+NV!E96+OR!E96+UT!E96+WA!E96+WY!E96</f>
        <v>1214051</v>
      </c>
      <c r="F96" s="2">
        <f>AZ!F96+CA!F96+CO!F96+ID!F96+MT!F96+NM!F96+NV!F96+OR!F96+UT!F96+WA!F96+WY!F96</f>
        <v>10064894</v>
      </c>
      <c r="G96" s="2">
        <f>AZ!G96+CA!G96+CO!G96+ID!G96+MT!G96+NM!G96+NV!G96+OR!G96+UT!G96+WA!G96+WY!G96</f>
        <v>17969127</v>
      </c>
      <c r="H96" s="2">
        <f>AZ!H96+CA!H96+CO!H96+ID!H96+MT!H96+NM!H96+NV!H96+OR!H96+UT!H96+WA!H96+WY!H96</f>
        <v>4993908</v>
      </c>
      <c r="I96" s="2">
        <f>AZ!I96+CA!I96+CO!I96+ID!I96+MT!I96+NM!I96+NV!I96+OR!I96+UT!I96+WA!I96+WY!I96</f>
        <v>92947</v>
      </c>
      <c r="J96" s="2">
        <f>AZ!J96+CA!J96+CO!J96+ID!J96+MT!J96+NM!J96+NV!J96+OR!J96+UT!J96+WA!J96+WY!J96</f>
        <v>238801</v>
      </c>
      <c r="K96" s="2">
        <f>AZ!K96+CA!K96+CO!K96+ID!K96+MT!K96+NM!K96+NV!K96+OR!K96+UT!K96+WA!K96+WY!K96</f>
        <v>188915</v>
      </c>
      <c r="L96" s="2">
        <f>AZ!L96+CA!L96+CO!L96+ID!L96+MT!L96+NM!L96+NV!L96+OR!L96+UT!L96+WA!L96+WY!L96</f>
        <v>211838</v>
      </c>
      <c r="M96" s="2">
        <f>AZ!M96+CA!M96+CO!M96+ID!M96+MT!M96+NM!M96+NV!M96+OR!M96+UT!M96+WA!M96+WY!M96</f>
        <v>-59032</v>
      </c>
      <c r="N96" s="2">
        <f>AZ!N96+CA!N96+CO!N96+ID!N96+MT!N96+NM!N96+NV!N96+OR!N96+UT!N96+WA!N96+WY!N96</f>
        <v>28753</v>
      </c>
      <c r="O96" s="2">
        <f>AZ!O96+CA!O96+CO!O96+ID!O96+MT!O96+NM!O96+NV!O96+OR!O96+UT!O96+WA!O96+WY!O96</f>
        <v>1286352</v>
      </c>
      <c r="P96" s="2">
        <f>AZ!P96+CA!P96+CO!P96+ID!P96+MT!P96+NM!P96+NV!P96+OR!P96+UT!P96+WA!P96+WY!P96</f>
        <v>518576</v>
      </c>
      <c r="Q96" s="2">
        <f t="shared" si="3"/>
        <v>55969687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f>AZ!D97+CA!D97+CO!D97+ID!D97+MT!D97+NM!D97+NV!D97+OR!D97+UT!D97+WA!D97+WY!D97</f>
        <v>20702509</v>
      </c>
      <c r="E97" s="2">
        <f>AZ!E97+CA!E97+CO!E97+ID!E97+MT!E97+NM!E97+NV!E97+OR!E97+UT!E97+WA!E97+WY!E97</f>
        <v>1240363</v>
      </c>
      <c r="F97" s="2">
        <f>AZ!F97+CA!F97+CO!F97+ID!F97+MT!F97+NM!F97+NV!F97+OR!F97+UT!F97+WA!F97+WY!F97</f>
        <v>12285065</v>
      </c>
      <c r="G97" s="2">
        <f>AZ!G97+CA!G97+CO!G97+ID!G97+MT!G97+NM!G97+NV!G97+OR!G97+UT!G97+WA!G97+WY!G97</f>
        <v>20633540</v>
      </c>
      <c r="H97" s="2">
        <f>AZ!H97+CA!H97+CO!H97+ID!H97+MT!H97+NM!H97+NV!H97+OR!H97+UT!H97+WA!H97+WY!H97</f>
        <v>5976747</v>
      </c>
      <c r="I97" s="2">
        <f>AZ!I97+CA!I97+CO!I97+ID!I97+MT!I97+NM!I97+NV!I97+OR!I97+UT!I97+WA!I97+WY!I97</f>
        <v>95863</v>
      </c>
      <c r="J97" s="2">
        <f>AZ!J97+CA!J97+CO!J97+ID!J97+MT!J97+NM!J97+NV!J97+OR!J97+UT!J97+WA!J97+WY!J97</f>
        <v>246605</v>
      </c>
      <c r="K97" s="2">
        <f>AZ!K97+CA!K97+CO!K97+ID!K97+MT!K97+NM!K97+NV!K97+OR!K97+UT!K97+WA!K97+WY!K97</f>
        <v>181188</v>
      </c>
      <c r="L97" s="2">
        <f>AZ!L97+CA!L97+CO!L97+ID!L97+MT!L97+NM!L97+NV!L97+OR!L97+UT!L97+WA!L97+WY!L97</f>
        <v>264762</v>
      </c>
      <c r="M97" s="2">
        <f>AZ!M97+CA!M97+CO!M97+ID!M97+MT!M97+NM!M97+NV!M97+OR!M97+UT!M97+WA!M97+WY!M97</f>
        <v>-21579</v>
      </c>
      <c r="N97" s="2">
        <f>AZ!N97+CA!N97+CO!N97+ID!N97+MT!N97+NM!N97+NV!N97+OR!N97+UT!N97+WA!N97+WY!N97</f>
        <v>16807</v>
      </c>
      <c r="O97" s="2">
        <f>AZ!O97+CA!O97+CO!O97+ID!O97+MT!O97+NM!O97+NV!O97+OR!O97+UT!O97+WA!O97+WY!O97</f>
        <v>1537342</v>
      </c>
      <c r="P97" s="2">
        <f>AZ!P97+CA!P97+CO!P97+ID!P97+MT!P97+NM!P97+NV!P97+OR!P97+UT!P97+WA!P97+WY!P97</f>
        <v>536841</v>
      </c>
      <c r="Q97" s="2">
        <f t="shared" si="3"/>
        <v>63696053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f>AZ!D98+CA!D98+CO!D98+ID!D98+MT!D98+NM!D98+NV!D98+OR!D98+UT!D98+WA!D98+WY!D98</f>
        <v>20330526</v>
      </c>
      <c r="E98" s="2">
        <f>AZ!E98+CA!E98+CO!E98+ID!E98+MT!E98+NM!E98+NV!E98+OR!E98+UT!E98+WA!E98+WY!E98</f>
        <v>1268288</v>
      </c>
      <c r="F98" s="2">
        <f>AZ!F98+CA!F98+CO!F98+ID!F98+MT!F98+NM!F98+NV!F98+OR!F98+UT!F98+WA!F98+WY!F98</f>
        <v>14712119</v>
      </c>
      <c r="G98" s="2">
        <f>AZ!G98+CA!G98+CO!G98+ID!G98+MT!G98+NM!G98+NV!G98+OR!G98+UT!G98+WA!G98+WY!G98</f>
        <v>17764686</v>
      </c>
      <c r="H98" s="2">
        <f>AZ!H98+CA!H98+CO!H98+ID!H98+MT!H98+NM!H98+NV!H98+OR!H98+UT!H98+WA!H98+WY!H98</f>
        <v>6094817</v>
      </c>
      <c r="I98" s="2">
        <f>AZ!I98+CA!I98+CO!I98+ID!I98+MT!I98+NM!I98+NV!I98+OR!I98+UT!I98+WA!I98+WY!I98</f>
        <v>111162</v>
      </c>
      <c r="J98" s="2">
        <f>AZ!J98+CA!J98+CO!J98+ID!J98+MT!J98+NM!J98+NV!J98+OR!J98+UT!J98+WA!J98+WY!J98</f>
        <v>198059</v>
      </c>
      <c r="K98" s="2">
        <f>AZ!K98+CA!K98+CO!K98+ID!K98+MT!K98+NM!K98+NV!K98+OR!K98+UT!K98+WA!K98+WY!K98</f>
        <v>200673</v>
      </c>
      <c r="L98" s="2">
        <f>AZ!L98+CA!L98+CO!L98+ID!L98+MT!L98+NM!L98+NV!L98+OR!L98+UT!L98+WA!L98+WY!L98</f>
        <v>200415</v>
      </c>
      <c r="M98" s="2">
        <f>AZ!M98+CA!M98+CO!M98+ID!M98+MT!M98+NM!M98+NV!M98+OR!M98+UT!M98+WA!M98+WY!M98</f>
        <v>-85840</v>
      </c>
      <c r="N98" s="2">
        <f>AZ!N98+CA!N98+CO!N98+ID!N98+MT!N98+NM!N98+NV!N98+OR!N98+UT!N98+WA!N98+WY!N98</f>
        <v>7090</v>
      </c>
      <c r="O98" s="2">
        <f>AZ!O98+CA!O98+CO!O98+ID!O98+MT!O98+NM!O98+NV!O98+OR!O98+UT!O98+WA!O98+WY!O98</f>
        <v>1581901</v>
      </c>
      <c r="P98" s="2">
        <f>AZ!P98+CA!P98+CO!P98+ID!P98+MT!P98+NM!P98+NV!P98+OR!P98+UT!P98+WA!P98+WY!P98</f>
        <v>544708</v>
      </c>
      <c r="Q98" s="2">
        <f t="shared" si="3"/>
        <v>62928604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f>AZ!D99+CA!D99+CO!D99+ID!D99+MT!D99+NM!D99+NV!D99+OR!D99+UT!D99+WA!D99+WY!D99</f>
        <v>17123510</v>
      </c>
      <c r="E99" s="2">
        <f>AZ!E99+CA!E99+CO!E99+ID!E99+MT!E99+NM!E99+NV!E99+OR!E99+UT!E99+WA!E99+WY!E99</f>
        <v>1149018</v>
      </c>
      <c r="F99" s="2">
        <f>AZ!F99+CA!F99+CO!F99+ID!F99+MT!F99+NM!F99+NV!F99+OR!F99+UT!F99+WA!F99+WY!F99</f>
        <v>11067239</v>
      </c>
      <c r="G99" s="2">
        <f>AZ!G99+CA!G99+CO!G99+ID!G99+MT!G99+NM!G99+NV!G99+OR!G99+UT!G99+WA!G99+WY!G99</f>
        <v>17841083</v>
      </c>
      <c r="H99" s="2">
        <f>AZ!H99+CA!H99+CO!H99+ID!H99+MT!H99+NM!H99+NV!H99+OR!H99+UT!H99+WA!H99+WY!H99</f>
        <v>5039308</v>
      </c>
      <c r="I99" s="2">
        <f>AZ!I99+CA!I99+CO!I99+ID!I99+MT!I99+NM!I99+NV!I99+OR!I99+UT!I99+WA!I99+WY!I99</f>
        <v>96844</v>
      </c>
      <c r="J99" s="2">
        <f>AZ!J99+CA!J99+CO!J99+ID!J99+MT!J99+NM!J99+NV!J99+OR!J99+UT!J99+WA!J99+WY!J99</f>
        <v>227196</v>
      </c>
      <c r="K99" s="2">
        <f>AZ!K99+CA!K99+CO!K99+ID!K99+MT!K99+NM!K99+NV!K99+OR!K99+UT!K99+WA!K99+WY!K99</f>
        <v>190480</v>
      </c>
      <c r="L99" s="2">
        <f>AZ!L99+CA!L99+CO!L99+ID!L99+MT!L99+NM!L99+NV!L99+OR!L99+UT!L99+WA!L99+WY!L99</f>
        <v>173174</v>
      </c>
      <c r="M99" s="2">
        <f>AZ!M99+CA!M99+CO!M99+ID!M99+MT!M99+NM!M99+NV!M99+OR!M99+UT!M99+WA!M99+WY!M99</f>
        <v>-9818</v>
      </c>
      <c r="N99" s="2">
        <f>AZ!N99+CA!N99+CO!N99+ID!N99+MT!N99+NM!N99+NV!N99+OR!N99+UT!N99+WA!N99+WY!N99</f>
        <v>29852</v>
      </c>
      <c r="O99" s="2">
        <f>AZ!O99+CA!O99+CO!O99+ID!O99+MT!O99+NM!O99+NV!O99+OR!O99+UT!O99+WA!O99+WY!O99</f>
        <v>1169138</v>
      </c>
      <c r="P99" s="2">
        <f>AZ!P99+CA!P99+CO!P99+ID!P99+MT!P99+NM!P99+NV!P99+OR!P99+UT!P99+WA!P99+WY!P99</f>
        <v>520335</v>
      </c>
      <c r="Q99" s="2">
        <f t="shared" si="3"/>
        <v>54617359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f>AZ!D100+CA!D100+CO!D100+ID!D100+MT!D100+NM!D100+NV!D100+OR!D100+UT!D100+WA!D100+WY!D100</f>
        <v>17578250</v>
      </c>
      <c r="E100" s="2">
        <f>AZ!E100+CA!E100+CO!E100+ID!E100+MT!E100+NM!E100+NV!E100+OR!E100+UT!E100+WA!E100+WY!E100</f>
        <v>1282099</v>
      </c>
      <c r="F100" s="2">
        <f>AZ!F100+CA!F100+CO!F100+ID!F100+MT!F100+NM!F100+NV!F100+OR!F100+UT!F100+WA!F100+WY!F100</f>
        <v>12831812</v>
      </c>
      <c r="G100" s="2">
        <f>AZ!G100+CA!G100+CO!G100+ID!G100+MT!G100+NM!G100+NV!G100+OR!G100+UT!G100+WA!G100+WY!G100</f>
        <v>17218826</v>
      </c>
      <c r="H100" s="2">
        <f>AZ!H100+CA!H100+CO!H100+ID!H100+MT!H100+NM!H100+NV!H100+OR!H100+UT!H100+WA!H100+WY!H100</f>
        <v>6322259</v>
      </c>
      <c r="I100" s="2">
        <f>AZ!I100+CA!I100+CO!I100+ID!I100+MT!I100+NM!I100+NV!I100+OR!I100+UT!I100+WA!I100+WY!I100</f>
        <v>111604</v>
      </c>
      <c r="J100" s="2">
        <f>AZ!J100+CA!J100+CO!J100+ID!J100+MT!J100+NM!J100+NV!J100+OR!J100+UT!J100+WA!J100+WY!J100</f>
        <v>251441</v>
      </c>
      <c r="K100" s="2">
        <f>AZ!K100+CA!K100+CO!K100+ID!K100+MT!K100+NM!K100+NV!K100+OR!K100+UT!K100+WA!K100+WY!K100</f>
        <v>139327</v>
      </c>
      <c r="L100" s="2">
        <f>AZ!L100+CA!L100+CO!L100+ID!L100+MT!L100+NM!L100+NV!L100+OR!L100+UT!L100+WA!L100+WY!L100</f>
        <v>203336</v>
      </c>
      <c r="M100" s="2">
        <f>AZ!M100+CA!M100+CO!M100+ID!M100+MT!M100+NM!M100+NV!M100+OR!M100+UT!M100+WA!M100+WY!M100</f>
        <v>-22847</v>
      </c>
      <c r="N100" s="2">
        <f>AZ!N100+CA!N100+CO!N100+ID!N100+MT!N100+NM!N100+NV!N100+OR!N100+UT!N100+WA!N100+WY!N100</f>
        <v>76595</v>
      </c>
      <c r="O100" s="2">
        <f>AZ!O100+CA!O100+CO!O100+ID!O100+MT!O100+NM!O100+NV!O100+OR!O100+UT!O100+WA!O100+WY!O100</f>
        <v>1998997</v>
      </c>
      <c r="P100" s="2">
        <f>AZ!P100+CA!P100+CO!P100+ID!P100+MT!P100+NM!P100+NV!P100+OR!P100+UT!P100+WA!P100+WY!P100</f>
        <v>514508</v>
      </c>
      <c r="Q100" s="2">
        <f t="shared" si="3"/>
        <v>58506207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f>AZ!D101+CA!D101+CO!D101+ID!D101+MT!D101+NM!D101+NV!D101+OR!D101+UT!D101+WA!D101+WY!D101</f>
        <v>14048905</v>
      </c>
      <c r="E101" s="2">
        <f>AZ!E101+CA!E101+CO!E101+ID!E101+MT!E101+NM!E101+NV!E101+OR!E101+UT!E101+WA!E101+WY!E101</f>
        <v>1209189</v>
      </c>
      <c r="F101" s="2">
        <f>AZ!F101+CA!F101+CO!F101+ID!F101+MT!F101+NM!F101+NV!F101+OR!F101+UT!F101+WA!F101+WY!F101</f>
        <v>16643039</v>
      </c>
      <c r="G101" s="2">
        <f>AZ!G101+CA!G101+CO!G101+ID!G101+MT!G101+NM!G101+NV!G101+OR!G101+UT!G101+WA!G101+WY!G101</f>
        <v>14039872</v>
      </c>
      <c r="H101" s="2">
        <f>AZ!H101+CA!H101+CO!H101+ID!H101+MT!H101+NM!H101+NV!H101+OR!H101+UT!H101+WA!H101+WY!H101</f>
        <v>5977025</v>
      </c>
      <c r="I101" s="2">
        <f>AZ!I101+CA!I101+CO!I101+ID!I101+MT!I101+NM!I101+NV!I101+OR!I101+UT!I101+WA!I101+WY!I101</f>
        <v>110873</v>
      </c>
      <c r="J101" s="2">
        <f>AZ!J101+CA!J101+CO!J101+ID!J101+MT!J101+NM!J101+NV!J101+OR!J101+UT!J101+WA!J101+WY!J101</f>
        <v>235531</v>
      </c>
      <c r="K101" s="2">
        <f>AZ!K101+CA!K101+CO!K101+ID!K101+MT!K101+NM!K101+NV!K101+OR!K101+UT!K101+WA!K101+WY!K101</f>
        <v>136148</v>
      </c>
      <c r="L101" s="2">
        <f>AZ!L101+CA!L101+CO!L101+ID!L101+MT!L101+NM!L101+NV!L101+OR!L101+UT!L101+WA!L101+WY!L101</f>
        <v>197045</v>
      </c>
      <c r="M101" s="2">
        <f>AZ!M101+CA!M101+CO!M101+ID!M101+MT!M101+NM!M101+NV!M101+OR!M101+UT!M101+WA!M101+WY!M101</f>
        <v>42000</v>
      </c>
      <c r="N101" s="2">
        <f>AZ!N101+CA!N101+CO!N101+ID!N101+MT!N101+NM!N101+NV!N101+OR!N101+UT!N101+WA!N101+WY!N101</f>
        <v>97474</v>
      </c>
      <c r="O101" s="2">
        <f>AZ!O101+CA!O101+CO!O101+ID!O101+MT!O101+NM!O101+NV!O101+OR!O101+UT!O101+WA!O101+WY!O101</f>
        <v>1993046</v>
      </c>
      <c r="P101" s="2">
        <f>AZ!P101+CA!P101+CO!P101+ID!P101+MT!P101+NM!P101+NV!P101+OR!P101+UT!P101+WA!P101+WY!P101</f>
        <v>444753</v>
      </c>
      <c r="Q101" s="2">
        <f t="shared" si="3"/>
        <v>55174900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f>AZ!D102+CA!D102+CO!D102+ID!D102+MT!D102+NM!D102+NV!D102+OR!D102+UT!D102+WA!D102+WY!D102</f>
        <v>15303345</v>
      </c>
      <c r="E102" s="2">
        <f>AZ!E102+CA!E102+CO!E102+ID!E102+MT!E102+NM!E102+NV!E102+OR!E102+UT!E102+WA!E102+WY!E102</f>
        <v>1224282</v>
      </c>
      <c r="F102" s="2">
        <f>AZ!F102+CA!F102+CO!F102+ID!F102+MT!F102+NM!F102+NV!F102+OR!F102+UT!F102+WA!F102+WY!F102</f>
        <v>19586311</v>
      </c>
      <c r="G102" s="2">
        <f>AZ!G102+CA!G102+CO!G102+ID!G102+MT!G102+NM!G102+NV!G102+OR!G102+UT!G102+WA!G102+WY!G102</f>
        <v>15181691</v>
      </c>
      <c r="H102" s="2">
        <f>AZ!H102+CA!H102+CO!H102+ID!H102+MT!H102+NM!H102+NV!H102+OR!H102+UT!H102+WA!H102+WY!H102</f>
        <v>5467601</v>
      </c>
      <c r="I102" s="2">
        <f>AZ!I102+CA!I102+CO!I102+ID!I102+MT!I102+NM!I102+NV!I102+OR!I102+UT!I102+WA!I102+WY!I102</f>
        <v>113401</v>
      </c>
      <c r="J102" s="2">
        <f>AZ!J102+CA!J102+CO!J102+ID!J102+MT!J102+NM!J102+NV!J102+OR!J102+UT!J102+WA!J102+WY!J102</f>
        <v>244829</v>
      </c>
      <c r="K102" s="2">
        <f>AZ!K102+CA!K102+CO!K102+ID!K102+MT!K102+NM!K102+NV!K102+OR!K102+UT!K102+WA!K102+WY!K102</f>
        <v>177301</v>
      </c>
      <c r="L102" s="2">
        <f>AZ!L102+CA!L102+CO!L102+ID!L102+MT!L102+NM!L102+NV!L102+OR!L102+UT!L102+WA!L102+WY!L102</f>
        <v>174303</v>
      </c>
      <c r="M102" s="2">
        <f>AZ!M102+CA!M102+CO!M102+ID!M102+MT!M102+NM!M102+NV!M102+OR!M102+UT!M102+WA!M102+WY!M102</f>
        <v>48878</v>
      </c>
      <c r="N102" s="2">
        <f>AZ!N102+CA!N102+CO!N102+ID!N102+MT!N102+NM!N102+NV!N102+OR!N102+UT!N102+WA!N102+WY!N102</f>
        <v>108056</v>
      </c>
      <c r="O102" s="2">
        <f>AZ!O102+CA!O102+CO!O102+ID!O102+MT!O102+NM!O102+NV!O102+OR!O102+UT!O102+WA!O102+WY!O102</f>
        <v>1934572</v>
      </c>
      <c r="P102" s="2">
        <f>AZ!P102+CA!P102+CO!P102+ID!P102+MT!P102+NM!P102+NV!P102+OR!P102+UT!P102+WA!P102+WY!P102</f>
        <v>399721</v>
      </c>
      <c r="Q102" s="2">
        <f t="shared" si="3"/>
        <v>59964291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f>AZ!D103+CA!D103+CO!D103+ID!D103+MT!D103+NM!D103+NV!D103+OR!D103+UT!D103+WA!D103+WY!D103</f>
        <v>15158628</v>
      </c>
      <c r="E103" s="2">
        <f>AZ!E103+CA!E103+CO!E103+ID!E103+MT!E103+NM!E103+NV!E103+OR!E103+UT!E103+WA!E103+WY!E103</f>
        <v>1198198</v>
      </c>
      <c r="F103" s="2">
        <f>AZ!F103+CA!F103+CO!F103+ID!F103+MT!F103+NM!F103+NV!F103+OR!F103+UT!F103+WA!F103+WY!F103</f>
        <v>20580598</v>
      </c>
      <c r="G103" s="2">
        <f>AZ!G103+CA!G103+CO!G103+ID!G103+MT!G103+NM!G103+NV!G103+OR!G103+UT!G103+WA!G103+WY!G103</f>
        <v>14333116</v>
      </c>
      <c r="H103" s="2">
        <f>AZ!H103+CA!H103+CO!H103+ID!H103+MT!H103+NM!H103+NV!H103+OR!H103+UT!H103+WA!H103+WY!H103</f>
        <v>6126525</v>
      </c>
      <c r="I103" s="2">
        <f>AZ!I103+CA!I103+CO!I103+ID!I103+MT!I103+NM!I103+NV!I103+OR!I103+UT!I103+WA!I103+WY!I103</f>
        <v>116166</v>
      </c>
      <c r="J103" s="2">
        <f>AZ!J103+CA!J103+CO!J103+ID!J103+MT!J103+NM!J103+NV!J103+OR!J103+UT!J103+WA!J103+WY!J103</f>
        <v>252779</v>
      </c>
      <c r="K103" s="2">
        <f>AZ!K103+CA!K103+CO!K103+ID!K103+MT!K103+NM!K103+NV!K103+OR!K103+UT!K103+WA!K103+WY!K103</f>
        <v>172197</v>
      </c>
      <c r="L103" s="2">
        <f>AZ!L103+CA!L103+CO!L103+ID!L103+MT!L103+NM!L103+NV!L103+OR!L103+UT!L103+WA!L103+WY!L103</f>
        <v>206158</v>
      </c>
      <c r="M103" s="2">
        <f>AZ!M103+CA!M103+CO!M103+ID!M103+MT!M103+NM!M103+NV!M103+OR!M103+UT!M103+WA!M103+WY!M103</f>
        <v>250273</v>
      </c>
      <c r="N103" s="2">
        <f>AZ!N103+CA!N103+CO!N103+ID!N103+MT!N103+NM!N103+NV!N103+OR!N103+UT!N103+WA!N103+WY!N103</f>
        <v>101146</v>
      </c>
      <c r="O103" s="2">
        <f>AZ!O103+CA!O103+CO!O103+ID!O103+MT!O103+NM!O103+NV!O103+OR!O103+UT!O103+WA!O103+WY!O103</f>
        <v>2092421</v>
      </c>
      <c r="P103" s="2">
        <f>AZ!P103+CA!P103+CO!P103+ID!P103+MT!P103+NM!P103+NV!P103+OR!P103+UT!P103+WA!P103+WY!P103</f>
        <v>499213</v>
      </c>
      <c r="Q103" s="2">
        <f t="shared" si="3"/>
        <v>61087418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f>AZ!D104+CA!D104+CO!D104+ID!D104+MT!D104+NM!D104+NV!D104+OR!D104+UT!D104+WA!D104+WY!D104</f>
        <v>18770120</v>
      </c>
      <c r="E104" s="2">
        <f>AZ!E104+CA!E104+CO!E104+ID!E104+MT!E104+NM!E104+NV!E104+OR!E104+UT!E104+WA!E104+WY!E104</f>
        <v>1246351</v>
      </c>
      <c r="F104" s="2">
        <f>AZ!F104+CA!F104+CO!F104+ID!F104+MT!F104+NM!F104+NV!F104+OR!F104+UT!F104+WA!F104+WY!F104</f>
        <v>15852620</v>
      </c>
      <c r="G104" s="2">
        <f>AZ!G104+CA!G104+CO!G104+ID!G104+MT!G104+NM!G104+NV!G104+OR!G104+UT!G104+WA!G104+WY!G104</f>
        <v>26270973</v>
      </c>
      <c r="H104" s="2">
        <f>AZ!H104+CA!H104+CO!H104+ID!H104+MT!H104+NM!H104+NV!H104+OR!H104+UT!H104+WA!H104+WY!H104</f>
        <v>6883626</v>
      </c>
      <c r="I104" s="2">
        <f>AZ!I104+CA!I104+CO!I104+ID!I104+MT!I104+NM!I104+NV!I104+OR!I104+UT!I104+WA!I104+WY!I104</f>
        <v>120450</v>
      </c>
      <c r="J104" s="2">
        <f>AZ!J104+CA!J104+CO!J104+ID!J104+MT!J104+NM!J104+NV!J104+OR!J104+UT!J104+WA!J104+WY!J104</f>
        <v>266458</v>
      </c>
      <c r="K104" s="2">
        <f>AZ!K104+CA!K104+CO!K104+ID!K104+MT!K104+NM!K104+NV!K104+OR!K104+UT!K104+WA!K104+WY!K104</f>
        <v>197876</v>
      </c>
      <c r="L104" s="2">
        <f>AZ!L104+CA!L104+CO!L104+ID!L104+MT!L104+NM!L104+NV!L104+OR!L104+UT!L104+WA!L104+WY!L104</f>
        <v>195625</v>
      </c>
      <c r="M104" s="2">
        <f>AZ!M104+CA!M104+CO!M104+ID!M104+MT!M104+NM!M104+NV!M104+OR!M104+UT!M104+WA!M104+WY!M104</f>
        <v>59572</v>
      </c>
      <c r="N104" s="2">
        <f>AZ!N104+CA!N104+CO!N104+ID!N104+MT!N104+NM!N104+NV!N104+OR!N104+UT!N104+WA!N104+WY!N104</f>
        <v>118569</v>
      </c>
      <c r="O104" s="2">
        <f>AZ!O104+CA!O104+CO!O104+ID!O104+MT!O104+NM!O104+NV!O104+OR!O104+UT!O104+WA!O104+WY!O104</f>
        <v>1837877</v>
      </c>
      <c r="P104" s="2">
        <f>AZ!P104+CA!P104+CO!P104+ID!P104+MT!P104+NM!P104+NV!P104+OR!P104+UT!P104+WA!P104+WY!P104</f>
        <v>618963</v>
      </c>
      <c r="Q104" s="2">
        <f t="shared" si="3"/>
        <v>72439080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f>AZ!D105+CA!D105+CO!D105+ID!D105+MT!D105+NM!D105+NV!D105+OR!D105+UT!D105+WA!D105+WY!D105</f>
        <v>19437613</v>
      </c>
      <c r="E105" s="2">
        <f>AZ!E105+CA!E105+CO!E105+ID!E105+MT!E105+NM!E105+NV!E105+OR!E105+UT!E105+WA!E105+WY!E105</f>
        <v>1240874</v>
      </c>
      <c r="F105" s="2">
        <f>AZ!F105+CA!F105+CO!F105+ID!F105+MT!F105+NM!F105+NV!F105+OR!F105+UT!F105+WA!F105+WY!F105</f>
        <v>11828999</v>
      </c>
      <c r="G105" s="2">
        <f>AZ!G105+CA!G105+CO!G105+ID!G105+MT!G105+NM!G105+NV!G105+OR!G105+UT!G105+WA!G105+WY!G105</f>
        <v>26758541</v>
      </c>
      <c r="H105" s="2">
        <f>AZ!H105+CA!H105+CO!H105+ID!H105+MT!H105+NM!H105+NV!H105+OR!H105+UT!H105+WA!H105+WY!H105</f>
        <v>6055858</v>
      </c>
      <c r="I105" s="2">
        <f>AZ!I105+CA!I105+CO!I105+ID!I105+MT!I105+NM!I105+NV!I105+OR!I105+UT!I105+WA!I105+WY!I105</f>
        <v>125518</v>
      </c>
      <c r="J105" s="2">
        <f>AZ!J105+CA!J105+CO!J105+ID!J105+MT!J105+NM!J105+NV!J105+OR!J105+UT!J105+WA!J105+WY!J105</f>
        <v>238505</v>
      </c>
      <c r="K105" s="2">
        <f>AZ!K105+CA!K105+CO!K105+ID!K105+MT!K105+NM!K105+NV!K105+OR!K105+UT!K105+WA!K105+WY!K105</f>
        <v>213035</v>
      </c>
      <c r="L105" s="2">
        <f>AZ!L105+CA!L105+CO!L105+ID!L105+MT!L105+NM!L105+NV!L105+OR!L105+UT!L105+WA!L105+WY!L105</f>
        <v>188139</v>
      </c>
      <c r="M105" s="2">
        <f>AZ!M105+CA!M105+CO!M105+ID!M105+MT!M105+NM!M105+NV!M105+OR!M105+UT!M105+WA!M105+WY!M105</f>
        <v>41527</v>
      </c>
      <c r="N105" s="2">
        <f>AZ!N105+CA!N105+CO!N105+ID!N105+MT!N105+NM!N105+NV!N105+OR!N105+UT!N105+WA!N105+WY!N105</f>
        <v>113435</v>
      </c>
      <c r="O105" s="2">
        <f>AZ!O105+CA!O105+CO!O105+ID!O105+MT!O105+NM!O105+NV!O105+OR!O105+UT!O105+WA!O105+WY!O105</f>
        <v>1929958</v>
      </c>
      <c r="P105" s="2">
        <f>AZ!P105+CA!P105+CO!P105+ID!P105+MT!P105+NM!P105+NV!P105+OR!P105+UT!P105+WA!P105+WY!P105</f>
        <v>625400</v>
      </c>
      <c r="Q105" s="2">
        <f t="shared" si="3"/>
        <v>68797402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f>AZ!D106+CA!D106+CO!D106+ID!D106+MT!D106+NM!D106+NV!D106+OR!D106+UT!D106+WA!D106+WY!D106</f>
        <v>17943538</v>
      </c>
      <c r="E106" s="2">
        <f>AZ!E106+CA!E106+CO!E106+ID!E106+MT!E106+NM!E106+NV!E106+OR!E106+UT!E106+WA!E106+WY!E106</f>
        <v>1204486</v>
      </c>
      <c r="F106" s="2">
        <f>AZ!F106+CA!F106+CO!F106+ID!F106+MT!F106+NM!F106+NV!F106+OR!F106+UT!F106+WA!F106+WY!F106</f>
        <v>9904872</v>
      </c>
      <c r="G106" s="2">
        <f>AZ!G106+CA!G106+CO!G106+ID!G106+MT!G106+NM!G106+NV!G106+OR!G106+UT!G106+WA!G106+WY!G106</f>
        <v>25634363</v>
      </c>
      <c r="H106" s="2">
        <f>AZ!H106+CA!H106+CO!H106+ID!H106+MT!H106+NM!H106+NV!H106+OR!H106+UT!H106+WA!H106+WY!H106</f>
        <v>6154291</v>
      </c>
      <c r="I106" s="2">
        <f>AZ!I106+CA!I106+CO!I106+ID!I106+MT!I106+NM!I106+NV!I106+OR!I106+UT!I106+WA!I106+WY!I106</f>
        <v>100649</v>
      </c>
      <c r="J106" s="2">
        <f>AZ!J106+CA!J106+CO!J106+ID!J106+MT!J106+NM!J106+NV!J106+OR!J106+UT!J106+WA!J106+WY!J106</f>
        <v>250285</v>
      </c>
      <c r="K106" s="2">
        <f>AZ!K106+CA!K106+CO!K106+ID!K106+MT!K106+NM!K106+NV!K106+OR!K106+UT!K106+WA!K106+WY!K106</f>
        <v>206367</v>
      </c>
      <c r="L106" s="2">
        <f>AZ!L106+CA!L106+CO!L106+ID!L106+MT!L106+NM!L106+NV!L106+OR!L106+UT!L106+WA!L106+WY!L106</f>
        <v>192305</v>
      </c>
      <c r="M106" s="2">
        <f>AZ!M106+CA!M106+CO!M106+ID!M106+MT!M106+NM!M106+NV!M106+OR!M106+UT!M106+WA!M106+WY!M106</f>
        <v>49982</v>
      </c>
      <c r="N106" s="2">
        <f>AZ!N106+CA!N106+CO!N106+ID!N106+MT!N106+NM!N106+NV!N106+OR!N106+UT!N106+WA!N106+WY!N106</f>
        <v>92430</v>
      </c>
      <c r="O106" s="2">
        <f>AZ!O106+CA!O106+CO!O106+ID!O106+MT!O106+NM!O106+NV!O106+OR!O106+UT!O106+WA!O106+WY!O106</f>
        <v>1650738</v>
      </c>
      <c r="P106" s="2">
        <f>AZ!P106+CA!P106+CO!P106+ID!P106+MT!P106+NM!P106+NV!P106+OR!P106+UT!P106+WA!P106+WY!P106</f>
        <v>566245</v>
      </c>
      <c r="Q106" s="2">
        <f t="shared" si="3"/>
        <v>63950551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f>AZ!D107+CA!D107+CO!D107+ID!D107+MT!D107+NM!D107+NV!D107+OR!D107+UT!D107+WA!D107+WY!D107</f>
        <v>18860355</v>
      </c>
      <c r="E107" s="2">
        <f>AZ!E107+CA!E107+CO!E107+ID!E107+MT!E107+NM!E107+NV!E107+OR!E107+UT!E107+WA!E107+WY!E107</f>
        <v>1208129</v>
      </c>
      <c r="F107" s="2">
        <f>AZ!F107+CA!F107+CO!F107+ID!F107+MT!F107+NM!F107+NV!F107+OR!F107+UT!F107+WA!F107+WY!F107</f>
        <v>10124703</v>
      </c>
      <c r="G107" s="2">
        <f>AZ!G107+CA!G107+CO!G107+ID!G107+MT!G107+NM!G107+NV!G107+OR!G107+UT!G107+WA!G107+WY!G107</f>
        <v>19984616</v>
      </c>
      <c r="H107" s="2">
        <f>AZ!H107+CA!H107+CO!H107+ID!H107+MT!H107+NM!H107+NV!H107+OR!H107+UT!H107+WA!H107+WY!H107</f>
        <v>4473920</v>
      </c>
      <c r="I107" s="2">
        <f>AZ!I107+CA!I107+CO!I107+ID!I107+MT!I107+NM!I107+NV!I107+OR!I107+UT!I107+WA!I107+WY!I107</f>
        <v>106751</v>
      </c>
      <c r="J107" s="2">
        <f>AZ!J107+CA!J107+CO!J107+ID!J107+MT!J107+NM!J107+NV!J107+OR!J107+UT!J107+WA!J107+WY!J107</f>
        <v>257557</v>
      </c>
      <c r="K107" s="2">
        <f>AZ!K107+CA!K107+CO!K107+ID!K107+MT!K107+NM!K107+NV!K107+OR!K107+UT!K107+WA!K107+WY!K107</f>
        <v>180952</v>
      </c>
      <c r="L107" s="2">
        <f>AZ!L107+CA!L107+CO!L107+ID!L107+MT!L107+NM!L107+NV!L107+OR!L107+UT!L107+WA!L107+WY!L107</f>
        <v>180428</v>
      </c>
      <c r="M107" s="2">
        <f>AZ!M107+CA!M107+CO!M107+ID!M107+MT!M107+NM!M107+NV!M107+OR!M107+UT!M107+WA!M107+WY!M107</f>
        <v>-12082</v>
      </c>
      <c r="N107" s="2">
        <f>AZ!N107+CA!N107+CO!N107+ID!N107+MT!N107+NM!N107+NV!N107+OR!N107+UT!N107+WA!N107+WY!N107</f>
        <v>62377</v>
      </c>
      <c r="O107" s="2">
        <f>AZ!O107+CA!O107+CO!O107+ID!O107+MT!O107+NM!O107+NV!O107+OR!O107+UT!O107+WA!O107+WY!O107</f>
        <v>1879715</v>
      </c>
      <c r="P107" s="2">
        <f>AZ!P107+CA!P107+CO!P107+ID!P107+MT!P107+NM!P107+NV!P107+OR!P107+UT!P107+WA!P107+WY!P107</f>
        <v>564747</v>
      </c>
      <c r="Q107" s="2">
        <f t="shared" si="3"/>
        <v>57872168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f>AZ!D108+CA!D108+CO!D108+ID!D108+MT!D108+NM!D108+NV!D108+OR!D108+UT!D108+WA!D108+WY!D108</f>
        <v>18809240</v>
      </c>
      <c r="E108" s="2">
        <f>AZ!E108+CA!E108+CO!E108+ID!E108+MT!E108+NM!E108+NV!E108+OR!E108+UT!E108+WA!E108+WY!E108</f>
        <v>1256290</v>
      </c>
      <c r="F108" s="2">
        <f>AZ!F108+CA!F108+CO!F108+ID!F108+MT!F108+NM!F108+NV!F108+OR!F108+UT!F108+WA!F108+WY!F108</f>
        <v>10712790</v>
      </c>
      <c r="G108" s="2">
        <f>AZ!G108+CA!G108+CO!G108+ID!G108+MT!G108+NM!G108+NV!G108+OR!G108+UT!G108+WA!G108+WY!G108</f>
        <v>17756680</v>
      </c>
      <c r="H108" s="2">
        <f>AZ!H108+CA!H108+CO!H108+ID!H108+MT!H108+NM!H108+NV!H108+OR!H108+UT!H108+WA!H108+WY!H108</f>
        <v>4639160</v>
      </c>
      <c r="I108" s="2">
        <f>AZ!I108+CA!I108+CO!I108+ID!I108+MT!I108+NM!I108+NV!I108+OR!I108+UT!I108+WA!I108+WY!I108</f>
        <v>117999</v>
      </c>
      <c r="J108" s="2">
        <f>AZ!J108+CA!J108+CO!J108+ID!J108+MT!J108+NM!J108+NV!J108+OR!J108+UT!J108+WA!J108+WY!J108</f>
        <v>244782</v>
      </c>
      <c r="K108" s="2">
        <f>AZ!K108+CA!K108+CO!K108+ID!K108+MT!K108+NM!K108+NV!K108+OR!K108+UT!K108+WA!K108+WY!K108</f>
        <v>181789</v>
      </c>
      <c r="L108" s="2">
        <f>AZ!L108+CA!L108+CO!L108+ID!L108+MT!L108+NM!L108+NV!L108+OR!L108+UT!L108+WA!L108+WY!L108</f>
        <v>187533</v>
      </c>
      <c r="M108" s="2">
        <f>AZ!M108+CA!M108+CO!M108+ID!M108+MT!M108+NM!M108+NV!M108+OR!M108+UT!M108+WA!M108+WY!M108</f>
        <v>-47097</v>
      </c>
      <c r="N108" s="2">
        <f>AZ!N108+CA!N108+CO!N108+ID!N108+MT!N108+NM!N108+NV!N108+OR!N108+UT!N108+WA!N108+WY!N108</f>
        <v>36148</v>
      </c>
      <c r="O108" s="2">
        <f>AZ!O108+CA!O108+CO!O108+ID!O108+MT!O108+NM!O108+NV!O108+OR!O108+UT!O108+WA!O108+WY!O108</f>
        <v>1662287</v>
      </c>
      <c r="P108" s="2">
        <f>AZ!P108+CA!P108+CO!P108+ID!P108+MT!P108+NM!P108+NV!P108+OR!P108+UT!P108+WA!P108+WY!P108</f>
        <v>536350</v>
      </c>
      <c r="Q108" s="2">
        <f t="shared" si="3"/>
        <v>56093951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f>AZ!D109+CA!D109+CO!D109+ID!D109+MT!D109+NM!D109+NV!D109+OR!D109+UT!D109+WA!D109+WY!D109</f>
        <v>20534910</v>
      </c>
      <c r="E109" s="2">
        <f>AZ!E109+CA!E109+CO!E109+ID!E109+MT!E109+NM!E109+NV!E109+OR!E109+UT!E109+WA!E109+WY!E109</f>
        <v>1353863</v>
      </c>
      <c r="F109" s="2">
        <f>AZ!F109+CA!F109+CO!F109+ID!F109+MT!F109+NM!F109+NV!F109+OR!F109+UT!F109+WA!F109+WY!F109</f>
        <v>12795813</v>
      </c>
      <c r="G109" s="2">
        <f>AZ!G109+CA!G109+CO!G109+ID!G109+MT!G109+NM!G109+NV!G109+OR!G109+UT!G109+WA!G109+WY!G109</f>
        <v>20554897</v>
      </c>
      <c r="H109" s="2">
        <f>AZ!H109+CA!H109+CO!H109+ID!H109+MT!H109+NM!H109+NV!H109+OR!H109+UT!H109+WA!H109+WY!H109</f>
        <v>5825279</v>
      </c>
      <c r="I109" s="2">
        <f>AZ!I109+CA!I109+CO!I109+ID!I109+MT!I109+NM!I109+NV!I109+OR!I109+UT!I109+WA!I109+WY!I109</f>
        <v>111338</v>
      </c>
      <c r="J109" s="2">
        <f>AZ!J109+CA!J109+CO!J109+ID!J109+MT!J109+NM!J109+NV!J109+OR!J109+UT!J109+WA!J109+WY!J109</f>
        <v>255290</v>
      </c>
      <c r="K109" s="2">
        <f>AZ!K109+CA!K109+CO!K109+ID!K109+MT!K109+NM!K109+NV!K109+OR!K109+UT!K109+WA!K109+WY!K109</f>
        <v>187719</v>
      </c>
      <c r="L109" s="2">
        <f>AZ!L109+CA!L109+CO!L109+ID!L109+MT!L109+NM!L109+NV!L109+OR!L109+UT!L109+WA!L109+WY!L109</f>
        <v>219605</v>
      </c>
      <c r="M109" s="2">
        <f>AZ!M109+CA!M109+CO!M109+ID!M109+MT!M109+NM!M109+NV!M109+OR!M109+UT!M109+WA!M109+WY!M109</f>
        <v>-48494</v>
      </c>
      <c r="N109" s="2">
        <f>AZ!N109+CA!N109+CO!N109+ID!N109+MT!N109+NM!N109+NV!N109+OR!N109+UT!N109+WA!N109+WY!N109</f>
        <v>18258</v>
      </c>
      <c r="O109" s="2">
        <f>AZ!O109+CA!O109+CO!O109+ID!O109+MT!O109+NM!O109+NV!O109+OR!O109+UT!O109+WA!O109+WY!O109</f>
        <v>1411545</v>
      </c>
      <c r="P109" s="2">
        <f>AZ!P109+CA!P109+CO!P109+ID!P109+MT!P109+NM!P109+NV!P109+OR!P109+UT!P109+WA!P109+WY!P109</f>
        <v>586236</v>
      </c>
      <c r="Q109" s="2">
        <f t="shared" si="3"/>
        <v>63806259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f>AZ!D110+CA!D110+CO!D110+ID!D110+MT!D110+NM!D110+NV!D110+OR!D110+UT!D110+WA!D110+WY!D110</f>
        <v>20048918</v>
      </c>
      <c r="E110" s="2">
        <f>AZ!E110+CA!E110+CO!E110+ID!E110+MT!E110+NM!E110+NV!E110+OR!E110+UT!E110+WA!E110+WY!E110</f>
        <v>1297933</v>
      </c>
      <c r="F110" s="2">
        <f>AZ!F110+CA!F110+CO!F110+ID!F110+MT!F110+NM!F110+NV!F110+OR!F110+UT!F110+WA!F110+WY!F110</f>
        <v>11610071</v>
      </c>
      <c r="G110" s="2">
        <f>AZ!G110+CA!G110+CO!G110+ID!G110+MT!G110+NM!G110+NV!G110+OR!G110+UT!G110+WA!G110+WY!G110</f>
        <v>17736255</v>
      </c>
      <c r="H110" s="2">
        <f>AZ!H110+CA!H110+CO!H110+ID!H110+MT!H110+NM!H110+NV!H110+OR!H110+UT!H110+WA!H110+WY!H110</f>
        <v>6126455</v>
      </c>
      <c r="I110" s="2">
        <f>AZ!I110+CA!I110+CO!I110+ID!I110+MT!I110+NM!I110+NV!I110+OR!I110+UT!I110+WA!I110+WY!I110</f>
        <v>133507</v>
      </c>
      <c r="J110" s="2">
        <f>AZ!J110+CA!J110+CO!J110+ID!J110+MT!J110+NM!J110+NV!J110+OR!J110+UT!J110+WA!J110+WY!J110</f>
        <v>258142</v>
      </c>
      <c r="K110" s="2">
        <f>AZ!K110+CA!K110+CO!K110+ID!K110+MT!K110+NM!K110+NV!K110+OR!K110+UT!K110+WA!K110+WY!K110</f>
        <v>194009</v>
      </c>
      <c r="L110" s="2">
        <f>AZ!L110+CA!L110+CO!L110+ID!L110+MT!L110+NM!L110+NV!L110+OR!L110+UT!L110+WA!L110+WY!L110</f>
        <v>158807</v>
      </c>
      <c r="M110" s="2">
        <f>AZ!M110+CA!M110+CO!M110+ID!M110+MT!M110+NM!M110+NV!M110+OR!M110+UT!M110+WA!M110+WY!M110</f>
        <v>-62907</v>
      </c>
      <c r="N110" s="2">
        <f>AZ!N110+CA!N110+CO!N110+ID!N110+MT!N110+NM!N110+NV!N110+OR!N110+UT!N110+WA!N110+WY!N110</f>
        <v>5598</v>
      </c>
      <c r="O110" s="2">
        <f>AZ!O110+CA!O110+CO!O110+ID!O110+MT!O110+NM!O110+NV!O110+OR!O110+UT!O110+WA!O110+WY!O110</f>
        <v>1347483</v>
      </c>
      <c r="P110" s="2">
        <f>AZ!P110+CA!P110+CO!P110+ID!P110+MT!P110+NM!P110+NV!P110+OR!P110+UT!P110+WA!P110+WY!P110</f>
        <v>556652</v>
      </c>
      <c r="Q110" s="2">
        <f t="shared" si="3"/>
        <v>59410923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f>AZ!D111+CA!D111+CO!D111+ID!D111+MT!D111+NM!D111+NV!D111+OR!D111+UT!D111+WA!D111+WY!D111</f>
        <v>17108205</v>
      </c>
      <c r="E111" s="2">
        <f>AZ!E111+CA!E111+CO!E111+ID!E111+MT!E111+NM!E111+NV!E111+OR!E111+UT!E111+WA!E111+WY!E111</f>
        <v>1147944</v>
      </c>
      <c r="F111" s="2">
        <f>AZ!F111+CA!F111+CO!F111+ID!F111+MT!F111+NM!F111+NV!F111+OR!F111+UT!F111+WA!F111+WY!F111</f>
        <v>10408284</v>
      </c>
      <c r="G111" s="2">
        <f>AZ!G111+CA!G111+CO!G111+ID!G111+MT!G111+NM!G111+NV!G111+OR!G111+UT!G111+WA!G111+WY!G111</f>
        <v>16754641</v>
      </c>
      <c r="H111" s="2">
        <f>AZ!H111+CA!H111+CO!H111+ID!H111+MT!H111+NM!H111+NV!H111+OR!H111+UT!H111+WA!H111+WY!H111</f>
        <v>5648802</v>
      </c>
      <c r="I111" s="2">
        <f>AZ!I111+CA!I111+CO!I111+ID!I111+MT!I111+NM!I111+NV!I111+OR!I111+UT!I111+WA!I111+WY!I111</f>
        <v>112516</v>
      </c>
      <c r="J111" s="2">
        <f>AZ!J111+CA!J111+CO!J111+ID!J111+MT!J111+NM!J111+NV!J111+OR!J111+UT!J111+WA!J111+WY!J111</f>
        <v>226772</v>
      </c>
      <c r="K111" s="2">
        <f>AZ!K111+CA!K111+CO!K111+ID!K111+MT!K111+NM!K111+NV!K111+OR!K111+UT!K111+WA!K111+WY!K111</f>
        <v>175526</v>
      </c>
      <c r="L111" s="2">
        <f>AZ!L111+CA!L111+CO!L111+ID!L111+MT!L111+NM!L111+NV!L111+OR!L111+UT!L111+WA!L111+WY!L111</f>
        <v>147415</v>
      </c>
      <c r="M111" s="2">
        <f>AZ!M111+CA!M111+CO!M111+ID!M111+MT!M111+NM!M111+NV!M111+OR!M111+UT!M111+WA!M111+WY!M111</f>
        <v>-59215</v>
      </c>
      <c r="N111" s="2">
        <f>AZ!N111+CA!N111+CO!N111+ID!N111+MT!N111+NM!N111+NV!N111+OR!N111+UT!N111+WA!N111+WY!N111</f>
        <v>28264</v>
      </c>
      <c r="O111" s="2">
        <f>AZ!O111+CA!O111+CO!O111+ID!O111+MT!O111+NM!O111+NV!O111+OR!O111+UT!O111+WA!O111+WY!O111</f>
        <v>1068393</v>
      </c>
      <c r="P111" s="2">
        <f>AZ!P111+CA!P111+CO!P111+ID!P111+MT!P111+NM!P111+NV!P111+OR!P111+UT!P111+WA!P111+WY!P111</f>
        <v>540268</v>
      </c>
      <c r="Q111" s="2">
        <f t="shared" si="3"/>
        <v>53307815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f>AZ!D112+CA!D112+CO!D112+ID!D112+MT!D112+NM!D112+NV!D112+OR!D112+UT!D112+WA!D112+WY!D112</f>
        <v>17701732</v>
      </c>
      <c r="E112" s="2">
        <f>AZ!E112+CA!E112+CO!E112+ID!E112+MT!E112+NM!E112+NV!E112+OR!E112+UT!E112+WA!E112+WY!E112</f>
        <v>1294358</v>
      </c>
      <c r="F112" s="2">
        <f>AZ!F112+CA!F112+CO!F112+ID!F112+MT!F112+NM!F112+NV!F112+OR!F112+UT!F112+WA!F112+WY!F112</f>
        <v>11290416</v>
      </c>
      <c r="G112" s="2">
        <f>AZ!G112+CA!G112+CO!G112+ID!G112+MT!G112+NM!G112+NV!G112+OR!G112+UT!G112+WA!G112+WY!G112</f>
        <v>18753606</v>
      </c>
      <c r="H112" s="2">
        <f>AZ!H112+CA!H112+CO!H112+ID!H112+MT!H112+NM!H112+NV!H112+OR!H112+UT!H112+WA!H112+WY!H112</f>
        <v>5423718</v>
      </c>
      <c r="I112" s="2">
        <f>AZ!I112+CA!I112+CO!I112+ID!I112+MT!I112+NM!I112+NV!I112+OR!I112+UT!I112+WA!I112+WY!I112</f>
        <v>121716</v>
      </c>
      <c r="J112" s="2">
        <f>AZ!J112+CA!J112+CO!J112+ID!J112+MT!J112+NM!J112+NV!J112+OR!J112+UT!J112+WA!J112+WY!J112</f>
        <v>228062</v>
      </c>
      <c r="K112" s="2">
        <f>AZ!K112+CA!K112+CO!K112+ID!K112+MT!K112+NM!K112+NV!K112+OR!K112+UT!K112+WA!K112+WY!K112</f>
        <v>193400</v>
      </c>
      <c r="L112" s="2">
        <f>AZ!L112+CA!L112+CO!L112+ID!L112+MT!L112+NM!L112+NV!L112+OR!L112+UT!L112+WA!L112+WY!L112</f>
        <v>166208</v>
      </c>
      <c r="M112" s="2">
        <f>AZ!M112+CA!M112+CO!M112+ID!M112+MT!M112+NM!M112+NV!M112+OR!M112+UT!M112+WA!M112+WY!M112</f>
        <v>2965</v>
      </c>
      <c r="N112" s="2">
        <f>AZ!N112+CA!N112+CO!N112+ID!N112+MT!N112+NM!N112+NV!N112+OR!N112+UT!N112+WA!N112+WY!N112</f>
        <v>67960</v>
      </c>
      <c r="O112" s="2">
        <f>AZ!O112+CA!O112+CO!O112+ID!O112+MT!O112+NM!O112+NV!O112+OR!O112+UT!O112+WA!O112+WY!O112</f>
        <v>2003924</v>
      </c>
      <c r="P112" s="2">
        <f>AZ!P112+CA!P112+CO!P112+ID!P112+MT!P112+NM!P112+NV!P112+OR!P112+UT!P112+WA!P112+WY!P112</f>
        <v>548121</v>
      </c>
      <c r="Q112" s="2">
        <f t="shared" si="3"/>
        <v>57796186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f>AZ!D113+CA!D113+CO!D113+ID!D113+MT!D113+NM!D113+NV!D113+OR!D113+UT!D113+WA!D113+WY!D113</f>
        <v>16347506</v>
      </c>
      <c r="E113" s="2">
        <f>AZ!E113+CA!E113+CO!E113+ID!E113+MT!E113+NM!E113+NV!E113+OR!E113+UT!E113+WA!E113+WY!E113</f>
        <v>1229545</v>
      </c>
      <c r="F113" s="2">
        <f>AZ!F113+CA!F113+CO!F113+ID!F113+MT!F113+NM!F113+NV!F113+OR!F113+UT!F113+WA!F113+WY!F113</f>
        <v>11297558</v>
      </c>
      <c r="G113" s="2">
        <f>AZ!G113+CA!G113+CO!G113+ID!G113+MT!G113+NM!G113+NV!G113+OR!G113+UT!G113+WA!G113+WY!G113</f>
        <v>16771924</v>
      </c>
      <c r="H113" s="2">
        <f>AZ!H113+CA!H113+CO!H113+ID!H113+MT!H113+NM!H113+NV!H113+OR!H113+UT!H113+WA!H113+WY!H113</f>
        <v>5254780</v>
      </c>
      <c r="I113" s="2">
        <f>AZ!I113+CA!I113+CO!I113+ID!I113+MT!I113+NM!I113+NV!I113+OR!I113+UT!I113+WA!I113+WY!I113</f>
        <v>122753</v>
      </c>
      <c r="J113" s="2">
        <f>AZ!J113+CA!J113+CO!J113+ID!J113+MT!J113+NM!J113+NV!J113+OR!J113+UT!J113+WA!J113+WY!J113</f>
        <v>229056</v>
      </c>
      <c r="K113" s="2">
        <f>AZ!K113+CA!K113+CO!K113+ID!K113+MT!K113+NM!K113+NV!K113+OR!K113+UT!K113+WA!K113+WY!K113</f>
        <v>188897</v>
      </c>
      <c r="L113" s="2">
        <f>AZ!L113+CA!L113+CO!L113+ID!L113+MT!L113+NM!L113+NV!L113+OR!L113+UT!L113+WA!L113+WY!L113</f>
        <v>153528</v>
      </c>
      <c r="M113" s="2">
        <f>AZ!M113+CA!M113+CO!M113+ID!M113+MT!M113+NM!M113+NV!M113+OR!M113+UT!M113+WA!M113+WY!M113</f>
        <v>25992</v>
      </c>
      <c r="N113" s="2">
        <f>AZ!N113+CA!N113+CO!N113+ID!N113+MT!N113+NM!N113+NV!N113+OR!N113+UT!N113+WA!N113+WY!N113</f>
        <v>97600</v>
      </c>
      <c r="O113" s="2">
        <f>AZ!O113+CA!O113+CO!O113+ID!O113+MT!O113+NM!O113+NV!O113+OR!O113+UT!O113+WA!O113+WY!O113</f>
        <v>2725255</v>
      </c>
      <c r="P113" s="2">
        <f>AZ!P113+CA!P113+CO!P113+ID!P113+MT!P113+NM!P113+NV!P113+OR!P113+UT!P113+WA!P113+WY!P113</f>
        <v>511856</v>
      </c>
      <c r="Q113" s="2">
        <f t="shared" si="3"/>
        <v>54956250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f>AZ!D114+CA!D114+CO!D114+ID!D114+MT!D114+NM!D114+NV!D114+OR!D114+UT!D114+WA!D114+WY!D114</f>
        <v>17070387</v>
      </c>
      <c r="E114" s="2">
        <f>AZ!E114+CA!E114+CO!E114+ID!E114+MT!E114+NM!E114+NV!E114+OR!E114+UT!E114+WA!E114+WY!E114</f>
        <v>1291676</v>
      </c>
      <c r="F114" s="2">
        <f>AZ!F114+CA!F114+CO!F114+ID!F114+MT!F114+NM!F114+NV!F114+OR!F114+UT!F114+WA!F114+WY!F114</f>
        <v>16851073</v>
      </c>
      <c r="G114" s="2">
        <f>AZ!G114+CA!G114+CO!G114+ID!G114+MT!G114+NM!G114+NV!G114+OR!G114+UT!G114+WA!G114+WY!G114</f>
        <v>11899470</v>
      </c>
      <c r="H114" s="2">
        <f>AZ!H114+CA!H114+CO!H114+ID!H114+MT!H114+NM!H114+NV!H114+OR!H114+UT!H114+WA!H114+WY!H114</f>
        <v>6316857</v>
      </c>
      <c r="I114" s="2">
        <f>AZ!I114+CA!I114+CO!I114+ID!I114+MT!I114+NM!I114+NV!I114+OR!I114+UT!I114+WA!I114+WY!I114</f>
        <v>126110</v>
      </c>
      <c r="J114" s="2">
        <f>AZ!J114+CA!J114+CO!J114+ID!J114+MT!J114+NM!J114+NV!J114+OR!J114+UT!J114+WA!J114+WY!J114</f>
        <v>237662</v>
      </c>
      <c r="K114" s="2">
        <f>AZ!K114+CA!K114+CO!K114+ID!K114+MT!K114+NM!K114+NV!K114+OR!K114+UT!K114+WA!K114+WY!K114</f>
        <v>202373</v>
      </c>
      <c r="L114" s="2">
        <f>AZ!L114+CA!L114+CO!L114+ID!L114+MT!L114+NM!L114+NV!L114+OR!L114+UT!L114+WA!L114+WY!L114</f>
        <v>154191</v>
      </c>
      <c r="M114" s="2">
        <f>AZ!M114+CA!M114+CO!M114+ID!M114+MT!M114+NM!M114+NV!M114+OR!M114+UT!M114+WA!M114+WY!M114</f>
        <v>35361</v>
      </c>
      <c r="N114" s="2">
        <f>AZ!N114+CA!N114+CO!N114+ID!N114+MT!N114+NM!N114+NV!N114+OR!N114+UT!N114+WA!N114+WY!N114</f>
        <v>135875</v>
      </c>
      <c r="O114" s="2">
        <f>AZ!O114+CA!O114+CO!O114+ID!O114+MT!O114+NM!O114+NV!O114+OR!O114+UT!O114+WA!O114+WY!O114</f>
        <v>2663120</v>
      </c>
      <c r="P114" s="2">
        <f>AZ!P114+CA!P114+CO!P114+ID!P114+MT!P114+NM!P114+NV!P114+OR!P114+UT!P114+WA!P114+WY!P114</f>
        <v>455822</v>
      </c>
      <c r="Q114" s="2">
        <f t="shared" si="3"/>
        <v>57439977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f>AZ!D115+CA!D115+CO!D115+ID!D115+MT!D115+NM!D115+NV!D115+OR!D115+UT!D115+WA!D115+WY!D115</f>
        <v>16297953</v>
      </c>
      <c r="E115" s="2">
        <f>AZ!E115+CA!E115+CO!E115+ID!E115+MT!E115+NM!E115+NV!E115+OR!E115+UT!E115+WA!E115+WY!E115</f>
        <v>1244472</v>
      </c>
      <c r="F115" s="2">
        <f>AZ!F115+CA!F115+CO!F115+ID!F115+MT!F115+NM!F115+NV!F115+OR!F115+UT!F115+WA!F115+WY!F115</f>
        <v>22347234</v>
      </c>
      <c r="G115" s="2">
        <f>AZ!G115+CA!G115+CO!G115+ID!G115+MT!G115+NM!G115+NV!G115+OR!G115+UT!G115+WA!G115+WY!G115</f>
        <v>12707209</v>
      </c>
      <c r="H115" s="2">
        <f>AZ!H115+CA!H115+CO!H115+ID!H115+MT!H115+NM!H115+NV!H115+OR!H115+UT!H115+WA!H115+WY!H115</f>
        <v>6619241</v>
      </c>
      <c r="I115" s="2">
        <f>AZ!I115+CA!I115+CO!I115+ID!I115+MT!I115+NM!I115+NV!I115+OR!I115+UT!I115+WA!I115+WY!I115</f>
        <v>148893</v>
      </c>
      <c r="J115" s="2">
        <f>AZ!J115+CA!J115+CO!J115+ID!J115+MT!J115+NM!J115+NV!J115+OR!J115+UT!J115+WA!J115+WY!J115</f>
        <v>264268</v>
      </c>
      <c r="K115" s="2">
        <f>AZ!K115+CA!K115+CO!K115+ID!K115+MT!K115+NM!K115+NV!K115+OR!K115+UT!K115+WA!K115+WY!K115</f>
        <v>179126</v>
      </c>
      <c r="L115" s="2">
        <f>AZ!L115+CA!L115+CO!L115+ID!L115+MT!L115+NM!L115+NV!L115+OR!L115+UT!L115+WA!L115+WY!L115</f>
        <v>159962</v>
      </c>
      <c r="M115" s="2">
        <f>AZ!M115+CA!M115+CO!M115+ID!M115+MT!M115+NM!M115+NV!M115+OR!M115+UT!M115+WA!M115+WY!M115</f>
        <v>72141</v>
      </c>
      <c r="N115" s="2">
        <f>AZ!N115+CA!N115+CO!N115+ID!N115+MT!N115+NM!N115+NV!N115+OR!N115+UT!N115+WA!N115+WY!N115</f>
        <v>157324</v>
      </c>
      <c r="O115" s="2">
        <f>AZ!O115+CA!O115+CO!O115+ID!O115+MT!O115+NM!O115+NV!O115+OR!O115+UT!O115+WA!O115+WY!O115</f>
        <v>2650687</v>
      </c>
      <c r="P115" s="2">
        <f>AZ!P115+CA!P115+CO!P115+ID!P115+MT!P115+NM!P115+NV!P115+OR!P115+UT!P115+WA!P115+WY!P115</f>
        <v>510869</v>
      </c>
      <c r="Q115" s="2">
        <f t="shared" si="3"/>
        <v>63359379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f>AZ!D116+CA!D116+CO!D116+ID!D116+MT!D116+NM!D116+NV!D116+OR!D116+UT!D116+WA!D116+WY!D116</f>
        <v>20363248</v>
      </c>
      <c r="E116" s="2">
        <f>AZ!E116+CA!E116+CO!E116+ID!E116+MT!E116+NM!E116+NV!E116+OR!E116+UT!E116+WA!E116+WY!E116</f>
        <v>1252901</v>
      </c>
      <c r="F116" s="2">
        <f>AZ!F116+CA!F116+CO!F116+ID!F116+MT!F116+NM!F116+NV!F116+OR!F116+UT!F116+WA!F116+WY!F116</f>
        <v>17554175</v>
      </c>
      <c r="G116" s="2">
        <f>AZ!G116+CA!G116+CO!G116+ID!G116+MT!G116+NM!G116+NV!G116+OR!G116+UT!G116+WA!G116+WY!G116</f>
        <v>21161542</v>
      </c>
      <c r="H116" s="2">
        <f>AZ!H116+CA!H116+CO!H116+ID!H116+MT!H116+NM!H116+NV!H116+OR!H116+UT!H116+WA!H116+WY!H116</f>
        <v>7075617</v>
      </c>
      <c r="I116" s="2">
        <f>AZ!I116+CA!I116+CO!I116+ID!I116+MT!I116+NM!I116+NV!I116+OR!I116+UT!I116+WA!I116+WY!I116</f>
        <v>157462</v>
      </c>
      <c r="J116" s="2">
        <f>AZ!J116+CA!J116+CO!J116+ID!J116+MT!J116+NM!J116+NV!J116+OR!J116+UT!J116+WA!J116+WY!J116</f>
        <v>273989</v>
      </c>
      <c r="K116" s="2">
        <f>AZ!K116+CA!K116+CO!K116+ID!K116+MT!K116+NM!K116+NV!K116+OR!K116+UT!K116+WA!K116+WY!K116</f>
        <v>213900</v>
      </c>
      <c r="L116" s="2">
        <f>AZ!L116+CA!L116+CO!L116+ID!L116+MT!L116+NM!L116+NV!L116+OR!L116+UT!L116+WA!L116+WY!L116</f>
        <v>140808</v>
      </c>
      <c r="M116" s="2">
        <f>AZ!M116+CA!M116+CO!M116+ID!M116+MT!M116+NM!M116+NV!M116+OR!M116+UT!M116+WA!M116+WY!M116</f>
        <v>96083</v>
      </c>
      <c r="N116" s="2">
        <f>AZ!N116+CA!N116+CO!N116+ID!N116+MT!N116+NM!N116+NV!N116+OR!N116+UT!N116+WA!N116+WY!N116</f>
        <v>144584</v>
      </c>
      <c r="O116" s="2">
        <f>AZ!O116+CA!O116+CO!O116+ID!O116+MT!O116+NM!O116+NV!O116+OR!O116+UT!O116+WA!O116+WY!O116</f>
        <v>2441888</v>
      </c>
      <c r="P116" s="2">
        <f>AZ!P116+CA!P116+CO!P116+ID!P116+MT!P116+NM!P116+NV!P116+OR!P116+UT!P116+WA!P116+WY!P116</f>
        <v>589512</v>
      </c>
      <c r="Q116" s="2">
        <f t="shared" si="3"/>
        <v>71465709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f>AZ!D117+CA!D117+CO!D117+ID!D117+MT!D117+NM!D117+NV!D117+OR!D117+UT!D117+WA!D117+WY!D117</f>
        <v>20515728</v>
      </c>
      <c r="E117" s="2">
        <f>AZ!E117+CA!E117+CO!E117+ID!E117+MT!E117+NM!E117+NV!E117+OR!E117+UT!E117+WA!E117+WY!E117</f>
        <v>1276427</v>
      </c>
      <c r="F117" s="2">
        <f>AZ!F117+CA!F117+CO!F117+ID!F117+MT!F117+NM!F117+NV!F117+OR!F117+UT!F117+WA!F117+WY!F117</f>
        <v>13089357</v>
      </c>
      <c r="G117" s="2">
        <f>AZ!G117+CA!G117+CO!G117+ID!G117+MT!G117+NM!G117+NV!G117+OR!G117+UT!G117+WA!G117+WY!G117</f>
        <v>23928779</v>
      </c>
      <c r="H117" s="2">
        <f>AZ!H117+CA!H117+CO!H117+ID!H117+MT!H117+NM!H117+NV!H117+OR!H117+UT!H117+WA!H117+WY!H117</f>
        <v>7077663</v>
      </c>
      <c r="I117" s="2">
        <f>AZ!I117+CA!I117+CO!I117+ID!I117+MT!I117+NM!I117+NV!I117+OR!I117+UT!I117+WA!I117+WY!I117</f>
        <v>149723</v>
      </c>
      <c r="J117" s="2">
        <f>AZ!J117+CA!J117+CO!J117+ID!J117+MT!J117+NM!J117+NV!J117+OR!J117+UT!J117+WA!J117+WY!J117</f>
        <v>271855</v>
      </c>
      <c r="K117" s="2">
        <f>AZ!K117+CA!K117+CO!K117+ID!K117+MT!K117+NM!K117+NV!K117+OR!K117+UT!K117+WA!K117+WY!K117</f>
        <v>238215</v>
      </c>
      <c r="L117" s="2">
        <f>AZ!L117+CA!L117+CO!L117+ID!L117+MT!L117+NM!L117+NV!L117+OR!L117+UT!L117+WA!L117+WY!L117</f>
        <v>113529</v>
      </c>
      <c r="M117" s="2">
        <f>AZ!M117+CA!M117+CO!M117+ID!M117+MT!M117+NM!M117+NV!M117+OR!M117+UT!M117+WA!M117+WY!M117</f>
        <v>38911</v>
      </c>
      <c r="N117" s="2">
        <f>AZ!N117+CA!N117+CO!N117+ID!N117+MT!N117+NM!N117+NV!N117+OR!N117+UT!N117+WA!N117+WY!N117</f>
        <v>139600</v>
      </c>
      <c r="O117" s="2">
        <f>AZ!O117+CA!O117+CO!O117+ID!O117+MT!O117+NM!O117+NV!O117+OR!O117+UT!O117+WA!O117+WY!O117</f>
        <v>2325999</v>
      </c>
      <c r="P117" s="2">
        <f>AZ!P117+CA!P117+CO!P117+ID!P117+MT!P117+NM!P117+NV!P117+OR!P117+UT!P117+WA!P117+WY!P117</f>
        <v>626305</v>
      </c>
      <c r="Q117" s="2">
        <f t="shared" si="3"/>
        <v>69792091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f>AZ!D118+CA!D118+CO!D118+ID!D118+MT!D118+NM!D118+NV!D118+OR!D118+UT!D118+WA!D118+WY!D118</f>
        <v>19494519</v>
      </c>
      <c r="E118" s="2">
        <f>AZ!E118+CA!E118+CO!E118+ID!E118+MT!E118+NM!E118+NV!E118+OR!E118+UT!E118+WA!E118+WY!E118</f>
        <v>1233154</v>
      </c>
      <c r="F118" s="2">
        <f>AZ!F118+CA!F118+CO!F118+ID!F118+MT!F118+NM!F118+NV!F118+OR!F118+UT!F118+WA!F118+WY!F118</f>
        <v>10912968</v>
      </c>
      <c r="G118" s="2">
        <f>AZ!G118+CA!G118+CO!G118+ID!G118+MT!G118+NM!G118+NV!G118+OR!G118+UT!G118+WA!G118+WY!G118</f>
        <v>21138545</v>
      </c>
      <c r="H118" s="2">
        <f>AZ!H118+CA!H118+CO!H118+ID!H118+MT!H118+NM!H118+NV!H118+OR!H118+UT!H118+WA!H118+WY!H118</f>
        <v>6878590</v>
      </c>
      <c r="I118" s="2">
        <f>AZ!I118+CA!I118+CO!I118+ID!I118+MT!I118+NM!I118+NV!I118+OR!I118+UT!I118+WA!I118+WY!I118</f>
        <v>128396</v>
      </c>
      <c r="J118" s="2">
        <f>AZ!J118+CA!J118+CO!J118+ID!J118+MT!J118+NM!J118+NV!J118+OR!J118+UT!J118+WA!J118+WY!J118</f>
        <v>259078</v>
      </c>
      <c r="K118" s="2">
        <f>AZ!K118+CA!K118+CO!K118+ID!K118+MT!K118+NM!K118+NV!K118+OR!K118+UT!K118+WA!K118+WY!K118</f>
        <v>188570</v>
      </c>
      <c r="L118" s="2">
        <f>AZ!L118+CA!L118+CO!L118+ID!L118+MT!L118+NM!L118+NV!L118+OR!L118+UT!L118+WA!L118+WY!L118</f>
        <v>98721</v>
      </c>
      <c r="M118" s="2">
        <f>AZ!M118+CA!M118+CO!M118+ID!M118+MT!M118+NM!M118+NV!M118+OR!M118+UT!M118+WA!M118+WY!M118</f>
        <v>27008</v>
      </c>
      <c r="N118" s="2">
        <f>AZ!N118+CA!N118+CO!N118+ID!N118+MT!N118+NM!N118+NV!N118+OR!N118+UT!N118+WA!N118+WY!N118</f>
        <v>121579</v>
      </c>
      <c r="O118" s="2">
        <f>AZ!O118+CA!O118+CO!O118+ID!O118+MT!O118+NM!O118+NV!O118+OR!O118+UT!O118+WA!O118+WY!O118</f>
        <v>1914163</v>
      </c>
      <c r="P118" s="2">
        <f>AZ!P118+CA!P118+CO!P118+ID!P118+MT!P118+NM!P118+NV!P118+OR!P118+UT!P118+WA!P118+WY!P118</f>
        <v>602031</v>
      </c>
      <c r="Q118" s="2">
        <f t="shared" si="3"/>
        <v>62997322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f>AZ!D119+CA!D119+CO!D119+ID!D119+MT!D119+NM!D119+NV!D119+OR!D119+UT!D119+WA!D119+WY!D119</f>
        <v>18338133</v>
      </c>
      <c r="E119" s="2">
        <f>AZ!E119+CA!E119+CO!E119+ID!E119+MT!E119+NM!E119+NV!E119+OR!E119+UT!E119+WA!E119+WY!E119</f>
        <v>1205515</v>
      </c>
      <c r="F119" s="2">
        <f>AZ!F119+CA!F119+CO!F119+ID!F119+MT!F119+NM!F119+NV!F119+OR!F119+UT!F119+WA!F119+WY!F119</f>
        <v>10834444</v>
      </c>
      <c r="G119" s="2">
        <f>AZ!G119+CA!G119+CO!G119+ID!G119+MT!G119+NM!G119+NV!G119+OR!G119+UT!G119+WA!G119+WY!G119</f>
        <v>20495411</v>
      </c>
      <c r="H119" s="2">
        <f>AZ!H119+CA!H119+CO!H119+ID!H119+MT!H119+NM!H119+NV!H119+OR!H119+UT!H119+WA!H119+WY!H119</f>
        <v>4661792</v>
      </c>
      <c r="I119" s="2">
        <f>AZ!I119+CA!I119+CO!I119+ID!I119+MT!I119+NM!I119+NV!I119+OR!I119+UT!I119+WA!I119+WY!I119</f>
        <v>153222</v>
      </c>
      <c r="J119" s="2">
        <f>AZ!J119+CA!J119+CO!J119+ID!J119+MT!J119+NM!J119+NV!J119+OR!J119+UT!J119+WA!J119+WY!J119</f>
        <v>257495</v>
      </c>
      <c r="K119" s="2">
        <f>AZ!K119+CA!K119+CO!K119+ID!K119+MT!K119+NM!K119+NV!K119+OR!K119+UT!K119+WA!K119+WY!K119</f>
        <v>156332</v>
      </c>
      <c r="L119" s="2">
        <f>AZ!L119+CA!L119+CO!L119+ID!L119+MT!L119+NM!L119+NV!L119+OR!L119+UT!L119+WA!L119+WY!L119</f>
        <v>145675</v>
      </c>
      <c r="M119" s="2">
        <f>AZ!M119+CA!M119+CO!M119+ID!M119+MT!M119+NM!M119+NV!M119+OR!M119+UT!M119+WA!M119+WY!M119</f>
        <v>-12314</v>
      </c>
      <c r="N119" s="2">
        <f>AZ!N119+CA!N119+CO!N119+ID!N119+MT!N119+NM!N119+NV!N119+OR!N119+UT!N119+WA!N119+WY!N119</f>
        <v>62503</v>
      </c>
      <c r="O119" s="2">
        <f>AZ!O119+CA!O119+CO!O119+ID!O119+MT!O119+NM!O119+NV!O119+OR!O119+UT!O119+WA!O119+WY!O119</f>
        <v>1878861</v>
      </c>
      <c r="P119" s="2">
        <f>AZ!P119+CA!P119+CO!P119+ID!P119+MT!P119+NM!P119+NV!P119+OR!P119+UT!P119+WA!P119+WY!P119</f>
        <v>559547</v>
      </c>
      <c r="Q119" s="2">
        <f t="shared" si="3"/>
        <v>58736616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f>AZ!D120+CA!D120+CO!D120+ID!D120+MT!D120+NM!D120+NV!D120+OR!D120+UT!D120+WA!D120+WY!D120</f>
        <v>18084277</v>
      </c>
      <c r="E120" s="2">
        <f>AZ!E120+CA!E120+CO!E120+ID!E120+MT!E120+NM!E120+NV!E120+OR!E120+UT!E120+WA!E120+WY!E120</f>
        <v>1233880</v>
      </c>
      <c r="F120" s="2">
        <f>AZ!F120+CA!F120+CO!F120+ID!F120+MT!F120+NM!F120+NV!F120+OR!F120+UT!F120+WA!F120+WY!F120</f>
        <v>12216722</v>
      </c>
      <c r="G120" s="2">
        <f>AZ!G120+CA!G120+CO!G120+ID!G120+MT!G120+NM!G120+NV!G120+OR!G120+UT!G120+WA!G120+WY!G120</f>
        <v>17390776</v>
      </c>
      <c r="H120" s="2">
        <f>AZ!H120+CA!H120+CO!H120+ID!H120+MT!H120+NM!H120+NV!H120+OR!H120+UT!H120+WA!H120+WY!H120</f>
        <v>5277340</v>
      </c>
      <c r="I120" s="2">
        <f>AZ!I120+CA!I120+CO!I120+ID!I120+MT!I120+NM!I120+NV!I120+OR!I120+UT!I120+WA!I120+WY!I120</f>
        <v>137460</v>
      </c>
      <c r="J120" s="2">
        <f>AZ!J120+CA!J120+CO!J120+ID!J120+MT!J120+NM!J120+NV!J120+OR!J120+UT!J120+WA!J120+WY!J120</f>
        <v>271087</v>
      </c>
      <c r="K120" s="2">
        <f>AZ!K120+CA!K120+CO!K120+ID!K120+MT!K120+NM!K120+NV!K120+OR!K120+UT!K120+WA!K120+WY!K120</f>
        <v>178343</v>
      </c>
      <c r="L120" s="2">
        <f>AZ!L120+CA!L120+CO!L120+ID!L120+MT!L120+NM!L120+NV!L120+OR!L120+UT!L120+WA!L120+WY!L120</f>
        <v>162545</v>
      </c>
      <c r="M120" s="2">
        <f>AZ!M120+CA!M120+CO!M120+ID!M120+MT!M120+NM!M120+NV!M120+OR!M120+UT!M120+WA!M120+WY!M120</f>
        <v>-64469</v>
      </c>
      <c r="N120" s="2">
        <f>AZ!N120+CA!N120+CO!N120+ID!N120+MT!N120+NM!N120+NV!N120+OR!N120+UT!N120+WA!N120+WY!N120</f>
        <v>60323</v>
      </c>
      <c r="O120" s="2">
        <f>AZ!O120+CA!O120+CO!O120+ID!O120+MT!O120+NM!O120+NV!O120+OR!O120+UT!O120+WA!O120+WY!O120</f>
        <v>2106835</v>
      </c>
      <c r="P120" s="2">
        <f>AZ!P120+CA!P120+CO!P120+ID!P120+MT!P120+NM!P120+NV!P120+OR!P120+UT!P120+WA!P120+WY!P120</f>
        <v>524904</v>
      </c>
      <c r="Q120" s="2">
        <f t="shared" si="3"/>
        <v>57580023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f>AZ!D121+CA!D121+CO!D121+ID!D121+MT!D121+NM!D121+NV!D121+OR!D121+UT!D121+WA!D121+WY!D121</f>
        <v>19933868</v>
      </c>
      <c r="E121" s="2">
        <f>AZ!E121+CA!E121+CO!E121+ID!E121+MT!E121+NM!E121+NV!E121+OR!E121+UT!E121+WA!E121+WY!E121</f>
        <v>1310812</v>
      </c>
      <c r="F121" s="2">
        <f>AZ!F121+CA!F121+CO!F121+ID!F121+MT!F121+NM!F121+NV!F121+OR!F121+UT!F121+WA!F121+WY!F121</f>
        <v>14712244</v>
      </c>
      <c r="G121" s="2">
        <f>AZ!G121+CA!G121+CO!G121+ID!G121+MT!G121+NM!G121+NV!G121+OR!G121+UT!G121+WA!G121+WY!G121</f>
        <v>16393777</v>
      </c>
      <c r="H121" s="2">
        <f>AZ!H121+CA!H121+CO!H121+ID!H121+MT!H121+NM!H121+NV!H121+OR!H121+UT!H121+WA!H121+WY!H121</f>
        <v>6280970</v>
      </c>
      <c r="I121" s="2">
        <f>AZ!I121+CA!I121+CO!I121+ID!I121+MT!I121+NM!I121+NV!I121+OR!I121+UT!I121+WA!I121+WY!I121</f>
        <v>142358.96</v>
      </c>
      <c r="J121" s="2">
        <f>AZ!J121+CA!J121+CO!J121+ID!J121+MT!J121+NM!J121+NV!J121+OR!J121+UT!J121+WA!J121+WY!J121</f>
        <v>254610</v>
      </c>
      <c r="K121" s="2">
        <f>AZ!K121+CA!K121+CO!K121+ID!K121+MT!K121+NM!K121+NV!K121+OR!K121+UT!K121+WA!K121+WY!K121</f>
        <v>200805</v>
      </c>
      <c r="L121" s="2">
        <f>AZ!L121+CA!L121+CO!L121+ID!L121+MT!L121+NM!L121+NV!L121+OR!L121+UT!L121+WA!L121+WY!L121</f>
        <v>153823</v>
      </c>
      <c r="M121" s="2">
        <f>AZ!M121+CA!M121+CO!M121+ID!M121+MT!M121+NM!M121+NV!M121+OR!M121+UT!M121+WA!M121+WY!M121</f>
        <v>-129255</v>
      </c>
      <c r="N121" s="2">
        <f>AZ!N121+CA!N121+CO!N121+ID!N121+MT!N121+NM!N121+NV!N121+OR!N121+UT!N121+WA!N121+WY!N121</f>
        <v>32218</v>
      </c>
      <c r="O121" s="2">
        <f>AZ!O121+CA!O121+CO!O121+ID!O121+MT!O121+NM!O121+NV!O121+OR!O121+UT!O121+WA!O121+WY!O121</f>
        <v>2101105</v>
      </c>
      <c r="P121" s="2">
        <f>AZ!P121+CA!P121+CO!P121+ID!P121+MT!P121+NM!P121+NV!P121+OR!P121+UT!P121+WA!P121+WY!P121</f>
        <v>550532</v>
      </c>
      <c r="Q121" s="2">
        <f t="shared" si="3"/>
        <v>61937867.960000001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f>AZ!D122+CA!D122+CO!D122+ID!D122+MT!D122+NM!D122+NV!D122+OR!D122+UT!D122+WA!D122+WY!D122</f>
        <v>19477732.93</v>
      </c>
      <c r="E122" s="2">
        <f>AZ!E122+CA!E122+CO!E122+ID!E122+MT!E122+NM!E122+NV!E122+OR!E122+UT!E122+WA!E122+WY!E122</f>
        <v>1327069.9999999998</v>
      </c>
      <c r="F122" s="2">
        <f>AZ!F122+CA!F122+CO!F122+ID!F122+MT!F122+NM!F122+NV!F122+OR!F122+UT!F122+WA!F122+WY!F122</f>
        <v>18229986.650000002</v>
      </c>
      <c r="G122" s="2">
        <f>AZ!G122+CA!G122+CO!G122+ID!G122+MT!G122+NM!G122+NV!G122+OR!G122+UT!G122+WA!G122+WY!G122</f>
        <v>14000781.470000001</v>
      </c>
      <c r="H122" s="2">
        <f>AZ!H122+CA!H122+CO!H122+ID!H122+MT!H122+NM!H122+NV!H122+OR!H122+UT!H122+WA!H122+WY!H122</f>
        <v>6197820</v>
      </c>
      <c r="I122" s="2">
        <f>AZ!I122+CA!I122+CO!I122+ID!I122+MT!I122+NM!I122+NV!I122+OR!I122+UT!I122+WA!I122+WY!I122</f>
        <v>134426.31</v>
      </c>
      <c r="J122" s="2">
        <f>AZ!J122+CA!J122+CO!J122+ID!J122+MT!J122+NM!J122+NV!J122+OR!J122+UT!J122+WA!J122+WY!J122</f>
        <v>252210.51</v>
      </c>
      <c r="K122" s="2">
        <f>AZ!K122+CA!K122+CO!K122+ID!K122+MT!K122+NM!K122+NV!K122+OR!K122+UT!K122+WA!K122+WY!K122</f>
        <v>181225.95</v>
      </c>
      <c r="L122" s="2">
        <f>AZ!L122+CA!L122+CO!L122+ID!L122+MT!L122+NM!L122+NV!L122+OR!L122+UT!L122+WA!L122+WY!L122</f>
        <v>112251.67999999998</v>
      </c>
      <c r="M122" s="2">
        <f>AZ!M122+CA!M122+CO!M122+ID!M122+MT!M122+NM!M122+NV!M122+OR!M122+UT!M122+WA!M122+WY!M122</f>
        <v>-116337</v>
      </c>
      <c r="N122" s="2">
        <f>AZ!N122+CA!N122+CO!N122+ID!N122+MT!N122+NM!N122+NV!N122+OR!N122+UT!N122+WA!N122+WY!N122</f>
        <v>25526.45</v>
      </c>
      <c r="O122" s="2">
        <f>AZ!O122+CA!O122+CO!O122+ID!O122+MT!O122+NM!O122+NV!O122+OR!O122+UT!O122+WA!O122+WY!O122</f>
        <v>2416018.7200000002</v>
      </c>
      <c r="P122" s="2">
        <f>AZ!P122+CA!P122+CO!P122+ID!P122+MT!P122+NM!P122+NV!P122+OR!P122+UT!P122+WA!P122+WY!P122</f>
        <v>527784.95999999996</v>
      </c>
      <c r="Q122" s="2">
        <f t="shared" si="3"/>
        <v>62766498.630000003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f>AZ!D123+CA!D123+CO!D123+ID!D123+MT!D123+NM!D123+NV!D123+OR!D123+UT!D123+WA!D123+WY!D123</f>
        <v>16101655.109999998</v>
      </c>
      <c r="E123" s="2">
        <f>AZ!E123+CA!E123+CO!E123+ID!E123+MT!E123+NM!E123+NV!E123+OR!E123+UT!E123+WA!E123+WY!E123</f>
        <v>1196741.1599999999</v>
      </c>
      <c r="F123" s="2">
        <f>AZ!F123+CA!F123+CO!F123+ID!F123+MT!F123+NM!F123+NV!F123+OR!F123+UT!F123+WA!F123+WY!F123</f>
        <v>17587167.499999996</v>
      </c>
      <c r="G123" s="2">
        <f>AZ!G123+CA!G123+CO!G123+ID!G123+MT!G123+NM!G123+NV!G123+OR!G123+UT!G123+WA!G123+WY!G123</f>
        <v>12598775.140000002</v>
      </c>
      <c r="H123" s="2">
        <f>AZ!H123+CA!H123+CO!H123+ID!H123+MT!H123+NM!H123+NV!H123+OR!H123+UT!H123+WA!H123+WY!H123</f>
        <v>5930505</v>
      </c>
      <c r="I123" s="2">
        <f>AZ!I123+CA!I123+CO!I123+ID!I123+MT!I123+NM!I123+NV!I123+OR!I123+UT!I123+WA!I123+WY!I123</f>
        <v>157061.76999999999</v>
      </c>
      <c r="J123" s="2">
        <f>AZ!J123+CA!J123+CO!J123+ID!J123+MT!J123+NM!J123+NV!J123+OR!J123+UT!J123+WA!J123+WY!J123</f>
        <v>251728.09</v>
      </c>
      <c r="K123" s="2">
        <f>AZ!K123+CA!K123+CO!K123+ID!K123+MT!K123+NM!K123+NV!K123+OR!K123+UT!K123+WA!K123+WY!K123</f>
        <v>151384.68</v>
      </c>
      <c r="L123" s="2">
        <f>AZ!L123+CA!L123+CO!L123+ID!L123+MT!L123+NM!L123+NV!L123+OR!L123+UT!L123+WA!L123+WY!L123</f>
        <v>129969.53</v>
      </c>
      <c r="M123" s="2">
        <f>AZ!M123+CA!M123+CO!M123+ID!M123+MT!M123+NM!M123+NV!M123+OR!M123+UT!M123+WA!M123+WY!M123</f>
        <v>12173</v>
      </c>
      <c r="N123" s="2">
        <f>AZ!N123+CA!N123+CO!N123+ID!N123+MT!N123+NM!N123+NV!N123+OR!N123+UT!N123+WA!N123+WY!N123</f>
        <v>65085.97</v>
      </c>
      <c r="O123" s="2">
        <f>AZ!O123+CA!O123+CO!O123+ID!O123+MT!O123+NM!O123+NV!O123+OR!O123+UT!O123+WA!O123+WY!O123</f>
        <v>2544192.59</v>
      </c>
      <c r="P123" s="2">
        <f>AZ!P123+CA!P123+CO!P123+ID!P123+MT!P123+NM!P123+NV!P123+OR!P123+UT!P123+WA!P123+WY!P123</f>
        <v>462437.14999999997</v>
      </c>
      <c r="Q123" s="2">
        <f t="shared" si="3"/>
        <v>57188876.690000005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f>AZ!D124+CA!D124+CO!D124+ID!D124+MT!D124+NM!D124+NV!D124+OR!D124+UT!D124+WA!D124+WY!D124</f>
        <v>16304173.489999998</v>
      </c>
      <c r="E124" s="2">
        <f>AZ!E124+CA!E124+CO!E124+ID!E124+MT!E124+NM!E124+NV!E124+OR!E124+UT!E124+WA!E124+WY!E124</f>
        <v>1318097.8599999999</v>
      </c>
      <c r="F124" s="2">
        <f>AZ!F124+CA!F124+CO!F124+ID!F124+MT!F124+NM!F124+NV!F124+OR!F124+UT!F124+WA!F124+WY!F124</f>
        <v>20715953.680000003</v>
      </c>
      <c r="G124" s="2">
        <f>AZ!G124+CA!G124+CO!G124+ID!G124+MT!G124+NM!G124+NV!G124+OR!G124+UT!G124+WA!G124+WY!G124</f>
        <v>10314274.560000001</v>
      </c>
      <c r="H124" s="2">
        <f>AZ!H124+CA!H124+CO!H124+ID!H124+MT!H124+NM!H124+NV!H124+OR!H124+UT!H124+WA!H124+WY!H124</f>
        <v>6917409</v>
      </c>
      <c r="I124" s="2">
        <f>AZ!I124+CA!I124+CO!I124+ID!I124+MT!I124+NM!I124+NV!I124+OR!I124+UT!I124+WA!I124+WY!I124</f>
        <v>176932.28999999998</v>
      </c>
      <c r="J124" s="2">
        <f>AZ!J124+CA!J124+CO!J124+ID!J124+MT!J124+NM!J124+NV!J124+OR!J124+UT!J124+WA!J124+WY!J124</f>
        <v>267870.58</v>
      </c>
      <c r="K124" s="2">
        <f>AZ!K124+CA!K124+CO!K124+ID!K124+MT!K124+NM!K124+NV!K124+OR!K124+UT!K124+WA!K124+WY!K124</f>
        <v>217244.84999999998</v>
      </c>
      <c r="L124" s="2">
        <f>AZ!L124+CA!L124+CO!L124+ID!L124+MT!L124+NM!L124+NV!L124+OR!L124+UT!L124+WA!L124+WY!L124</f>
        <v>155294.60999999999</v>
      </c>
      <c r="M124" s="2">
        <f>AZ!M124+CA!M124+CO!M124+ID!M124+MT!M124+NM!M124+NV!M124+OR!M124+UT!M124+WA!M124+WY!M124</f>
        <v>17140</v>
      </c>
      <c r="N124" s="2">
        <f>AZ!N124+CA!N124+CO!N124+ID!N124+MT!N124+NM!N124+NV!N124+OR!N124+UT!N124+WA!N124+WY!N124</f>
        <v>88896.49</v>
      </c>
      <c r="O124" s="2">
        <f>AZ!O124+CA!O124+CO!O124+ID!O124+MT!O124+NM!O124+NV!O124+OR!O124+UT!O124+WA!O124+WY!O124</f>
        <v>2849520.65</v>
      </c>
      <c r="P124" s="2">
        <f>AZ!P124+CA!P124+CO!P124+ID!P124+MT!P124+NM!P124+NV!P124+OR!P124+UT!P124+WA!P124+WY!P124</f>
        <v>472060.72</v>
      </c>
      <c r="Q124" s="2">
        <f t="shared" si="3"/>
        <v>59814868.780000001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f>AZ!D125+CA!D125+CO!D125+ID!D125+MT!D125+NM!D125+NV!D125+OR!D125+UT!D125+WA!D125+WY!D125</f>
        <v>13548463.559999999</v>
      </c>
      <c r="E125" s="2">
        <f>AZ!E125+CA!E125+CO!E125+ID!E125+MT!E125+NM!E125+NV!E125+OR!E125+UT!E125+WA!E125+WY!E125</f>
        <v>1220027.77</v>
      </c>
      <c r="F125" s="2">
        <f>AZ!F125+CA!F125+CO!F125+ID!F125+MT!F125+NM!F125+NV!F125+OR!F125+UT!F125+WA!F125+WY!F125</f>
        <v>21236542.859999999</v>
      </c>
      <c r="G125" s="2">
        <f>AZ!G125+CA!G125+CO!G125+ID!G125+MT!G125+NM!G125+NV!G125+OR!G125+UT!G125+WA!G125+WY!G125</f>
        <v>10265863.619999999</v>
      </c>
      <c r="H125" s="2">
        <f>AZ!H125+CA!H125+CO!H125+ID!H125+MT!H125+NM!H125+NV!H125+OR!H125+UT!H125+WA!H125+WY!H125</f>
        <v>5190977</v>
      </c>
      <c r="I125" s="2">
        <f>AZ!I125+CA!I125+CO!I125+ID!I125+MT!I125+NM!I125+NV!I125+OR!I125+UT!I125+WA!I125+WY!I125</f>
        <v>142110.72999999998</v>
      </c>
      <c r="J125" s="2">
        <f>AZ!J125+CA!J125+CO!J125+ID!J125+MT!J125+NM!J125+NV!J125+OR!J125+UT!J125+WA!J125+WY!J125</f>
        <v>250836.5</v>
      </c>
      <c r="K125" s="2">
        <f>AZ!K125+CA!K125+CO!K125+ID!K125+MT!K125+NM!K125+NV!K125+OR!K125+UT!K125+WA!K125+WY!K125</f>
        <v>182544.92</v>
      </c>
      <c r="L125" s="2">
        <f>AZ!L125+CA!L125+CO!L125+ID!L125+MT!L125+NM!L125+NV!L125+OR!L125+UT!L125+WA!L125+WY!L125</f>
        <v>150224.63</v>
      </c>
      <c r="M125" s="2">
        <f>AZ!M125+CA!M125+CO!M125+ID!M125+MT!M125+NM!M125+NV!M125+OR!M125+UT!M125+WA!M125+WY!M125</f>
        <v>-50385</v>
      </c>
      <c r="N125" s="2">
        <f>AZ!N125+CA!N125+CO!N125+ID!N125+MT!N125+NM!N125+NV!N125+OR!N125+UT!N125+WA!N125+WY!N125</f>
        <v>134103.41</v>
      </c>
      <c r="O125" s="2">
        <f>AZ!O125+CA!O125+CO!O125+ID!O125+MT!O125+NM!O125+NV!O125+OR!O125+UT!O125+WA!O125+WY!O125</f>
        <v>3704062.3</v>
      </c>
      <c r="P125" s="2">
        <f>AZ!P125+CA!P125+CO!P125+ID!P125+MT!P125+NM!P125+NV!P125+OR!P125+UT!P125+WA!P125+WY!P125</f>
        <v>406498.92</v>
      </c>
      <c r="Q125" s="2">
        <f t="shared" si="3"/>
        <v>56381871.219999991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f>AZ!D126+CA!D126+CO!D126+ID!D126+MT!D126+NM!D126+NV!D126+OR!D126+UT!D126+WA!D126+WY!D126</f>
        <v>14127793.730000002</v>
      </c>
      <c r="E126" s="2">
        <f>AZ!E126+CA!E126+CO!E126+ID!E126+MT!E126+NM!E126+NV!E126+OR!E126+UT!E126+WA!E126+WY!E126</f>
        <v>1298129.3999999999</v>
      </c>
      <c r="F126" s="2">
        <f>AZ!F126+CA!F126+CO!F126+ID!F126+MT!F126+NM!F126+NV!F126+OR!F126+UT!F126+WA!F126+WY!F126</f>
        <v>22859193.16</v>
      </c>
      <c r="G126" s="2">
        <f>AZ!G126+CA!G126+CO!G126+ID!G126+MT!G126+NM!G126+NV!G126+OR!G126+UT!G126+WA!G126+WY!G126</f>
        <v>9378758.1499999985</v>
      </c>
      <c r="H126" s="2">
        <f>AZ!H126+CA!H126+CO!H126+ID!H126+MT!H126+NM!H126+NV!H126+OR!H126+UT!H126+WA!H126+WY!H126</f>
        <v>5215113</v>
      </c>
      <c r="I126" s="2">
        <f>AZ!I126+CA!I126+CO!I126+ID!I126+MT!I126+NM!I126+NV!I126+OR!I126+UT!I126+WA!I126+WY!I126</f>
        <v>163513.03999999998</v>
      </c>
      <c r="J126" s="2">
        <f>AZ!J126+CA!J126+CO!J126+ID!J126+MT!J126+NM!J126+NV!J126+OR!J126+UT!J126+WA!J126+WY!J126</f>
        <v>264992.96999999997</v>
      </c>
      <c r="K126" s="2">
        <f>AZ!K126+CA!K126+CO!K126+ID!K126+MT!K126+NM!K126+NV!K126+OR!K126+UT!K126+WA!K126+WY!K126</f>
        <v>166667.20000000001</v>
      </c>
      <c r="L126" s="2">
        <f>AZ!L126+CA!L126+CO!L126+ID!L126+MT!L126+NM!L126+NV!L126+OR!L126+UT!L126+WA!L126+WY!L126</f>
        <v>154646.39000000001</v>
      </c>
      <c r="M126" s="2">
        <f>AZ!M126+CA!M126+CO!M126+ID!M126+MT!M126+NM!M126+NV!M126+OR!M126+UT!M126+WA!M126+WY!M126</f>
        <v>30454</v>
      </c>
      <c r="N126" s="2">
        <f>AZ!N126+CA!N126+CO!N126+ID!N126+MT!N126+NM!N126+NV!N126+OR!N126+UT!N126+WA!N126+WY!N126</f>
        <v>156899.53999999998</v>
      </c>
      <c r="O126" s="2">
        <f>AZ!O126+CA!O126+CO!O126+ID!O126+MT!O126+NM!O126+NV!O126+OR!O126+UT!O126+WA!O126+WY!O126</f>
        <v>3473665.84</v>
      </c>
      <c r="P126" s="2">
        <f>AZ!P126+CA!P126+CO!P126+ID!P126+MT!P126+NM!P126+NV!P126+OR!P126+UT!P126+WA!P126+WY!P126</f>
        <v>418198.44</v>
      </c>
      <c r="Q126" s="2">
        <f t="shared" si="3"/>
        <v>57708024.859999999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f>AZ!D127+CA!D127+CO!D127+ID!D127+MT!D127+NM!D127+NV!D127+OR!D127+UT!D127+WA!D127+WY!D127</f>
        <v>15526301.800000001</v>
      </c>
      <c r="E127" s="2">
        <f>AZ!E127+CA!E127+CO!E127+ID!E127+MT!E127+NM!E127+NV!E127+OR!E127+UT!E127+WA!E127+WY!E127</f>
        <v>1195561.22</v>
      </c>
      <c r="F127" s="2">
        <f>AZ!F127+CA!F127+CO!F127+ID!F127+MT!F127+NM!F127+NV!F127+OR!F127+UT!F127+WA!F127+WY!F127</f>
        <v>23476911.149999999</v>
      </c>
      <c r="G127" s="2">
        <f>AZ!G127+CA!G127+CO!G127+ID!G127+MT!G127+NM!G127+NV!G127+OR!G127+UT!G127+WA!G127+WY!G127</f>
        <v>11137210.439999999</v>
      </c>
      <c r="H127" s="2">
        <f>AZ!H127+CA!H127+CO!H127+ID!H127+MT!H127+NM!H127+NV!H127+OR!H127+UT!H127+WA!H127+WY!H127</f>
        <v>5945743</v>
      </c>
      <c r="I127" s="2">
        <f>AZ!I127+CA!I127+CO!I127+ID!I127+MT!I127+NM!I127+NV!I127+OR!I127+UT!I127+WA!I127+WY!I127</f>
        <v>151050.52000000002</v>
      </c>
      <c r="J127" s="2">
        <f>AZ!J127+CA!J127+CO!J127+ID!J127+MT!J127+NM!J127+NV!J127+OR!J127+UT!J127+WA!J127+WY!J127</f>
        <v>261418.44</v>
      </c>
      <c r="K127" s="2">
        <f>AZ!K127+CA!K127+CO!K127+ID!K127+MT!K127+NM!K127+NV!K127+OR!K127+UT!K127+WA!K127+WY!K127</f>
        <v>182604.94000000003</v>
      </c>
      <c r="L127" s="2">
        <f>AZ!L127+CA!L127+CO!L127+ID!L127+MT!L127+NM!L127+NV!L127+OR!L127+UT!L127+WA!L127+WY!L127</f>
        <v>144963.01</v>
      </c>
      <c r="M127" s="2">
        <f>AZ!M127+CA!M127+CO!M127+ID!M127+MT!M127+NM!M127+NV!M127+OR!M127+UT!M127+WA!M127+WY!M127</f>
        <v>34813</v>
      </c>
      <c r="N127" s="2">
        <f>AZ!N127+CA!N127+CO!N127+ID!N127+MT!N127+NM!N127+NV!N127+OR!N127+UT!N127+WA!N127+WY!N127</f>
        <v>192843.22</v>
      </c>
      <c r="O127" s="2">
        <f>AZ!O127+CA!O127+CO!O127+ID!O127+MT!O127+NM!O127+NV!O127+OR!O127+UT!O127+WA!O127+WY!O127</f>
        <v>3455959.9</v>
      </c>
      <c r="P127" s="2">
        <f>AZ!P127+CA!P127+CO!P127+ID!P127+MT!P127+NM!P127+NV!P127+OR!P127+UT!P127+WA!P127+WY!P127</f>
        <v>502535.74</v>
      </c>
      <c r="Q127" s="2">
        <f t="shared" si="3"/>
        <v>62207916.379999995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f>AZ!D128+CA!D128+CO!D128+ID!D128+MT!D128+NM!D128+NV!D128+OR!D128+UT!D128+WA!D128+WY!D128</f>
        <v>18294987.729999997</v>
      </c>
      <c r="E128" s="2">
        <f>AZ!E128+CA!E128+CO!E128+ID!E128+MT!E128+NM!E128+NV!E128+OR!E128+UT!E128+WA!E128+WY!E128</f>
        <v>1254869.1199999999</v>
      </c>
      <c r="F128" s="2">
        <f>AZ!F128+CA!F128+CO!F128+ID!F128+MT!F128+NM!F128+NV!F128+OR!F128+UT!F128+WA!F128+WY!F128</f>
        <v>23776344.59</v>
      </c>
      <c r="G128" s="2">
        <f>AZ!G128+CA!G128+CO!G128+ID!G128+MT!G128+NM!G128+NV!G128+OR!G128+UT!G128+WA!G128+WY!G128</f>
        <v>17131629.380000003</v>
      </c>
      <c r="H128" s="2">
        <f>AZ!H128+CA!H128+CO!H128+ID!H128+MT!H128+NM!H128+NV!H128+OR!H128+UT!H128+WA!H128+WY!H128</f>
        <v>6305413</v>
      </c>
      <c r="I128" s="2">
        <f>AZ!I128+CA!I128+CO!I128+ID!I128+MT!I128+NM!I128+NV!I128+OR!I128+UT!I128+WA!I128+WY!I128</f>
        <v>172588.67</v>
      </c>
      <c r="J128" s="2">
        <f>AZ!J128+CA!J128+CO!J128+ID!J128+MT!J128+NM!J128+NV!J128+OR!J128+UT!J128+WA!J128+WY!J128</f>
        <v>274009.19</v>
      </c>
      <c r="K128" s="2">
        <f>AZ!K128+CA!K128+CO!K128+ID!K128+MT!K128+NM!K128+NV!K128+OR!K128+UT!K128+WA!K128+WY!K128</f>
        <v>193284.1</v>
      </c>
      <c r="L128" s="2">
        <f>AZ!L128+CA!L128+CO!L128+ID!L128+MT!L128+NM!L128+NV!L128+OR!L128+UT!L128+WA!L128+WY!L128</f>
        <v>160472.47000000003</v>
      </c>
      <c r="M128" s="2">
        <f>AZ!M128+CA!M128+CO!M128+ID!M128+MT!M128+NM!M128+NV!M128+OR!M128+UT!M128+WA!M128+WY!M128</f>
        <v>79659</v>
      </c>
      <c r="N128" s="2">
        <f>AZ!N128+CA!N128+CO!N128+ID!N128+MT!N128+NM!N128+NV!N128+OR!N128+UT!N128+WA!N128+WY!N128</f>
        <v>161624.45000000001</v>
      </c>
      <c r="O128" s="2">
        <f>AZ!O128+CA!O128+CO!O128+ID!O128+MT!O128+NM!O128+NV!O128+OR!O128+UT!O128+WA!O128+WY!O128</f>
        <v>2766982.69</v>
      </c>
      <c r="P128" s="2">
        <f>AZ!P128+CA!P128+CO!P128+ID!P128+MT!P128+NM!P128+NV!P128+OR!P128+UT!P128+WA!P128+WY!P128</f>
        <v>542218.62</v>
      </c>
      <c r="Q128" s="2">
        <f t="shared" si="3"/>
        <v>71114083.010000005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f>AZ!D129+CA!D129+CO!D129+ID!D129+MT!D129+NM!D129+NV!D129+OR!D129+UT!D129+WA!D129+WY!D129</f>
        <v>20721016.849999998</v>
      </c>
      <c r="E129" s="2">
        <f>AZ!E129+CA!E129+CO!E129+ID!E129+MT!E129+NM!E129+NV!E129+OR!E129+UT!E129+WA!E129+WY!E129</f>
        <v>1254839.1499999999</v>
      </c>
      <c r="F129" s="2">
        <f>AZ!F129+CA!F129+CO!F129+ID!F129+MT!F129+NM!F129+NV!F129+OR!F129+UT!F129+WA!F129+WY!F129</f>
        <v>18344633.440000001</v>
      </c>
      <c r="G129" s="2">
        <f>AZ!G129+CA!G129+CO!G129+ID!G129+MT!G129+NM!G129+NV!G129+OR!G129+UT!G129+WA!G129+WY!G129</f>
        <v>20643452.170000002</v>
      </c>
      <c r="H129" s="2">
        <f>AZ!H129+CA!H129+CO!H129+ID!H129+MT!H129+NM!H129+NV!H129+OR!H129+UT!H129+WA!H129+WY!H129</f>
        <v>5911141</v>
      </c>
      <c r="I129" s="2">
        <f>AZ!I129+CA!I129+CO!I129+ID!I129+MT!I129+NM!I129+NV!I129+OR!I129+UT!I129+WA!I129+WY!I129</f>
        <v>159030.00999999998</v>
      </c>
      <c r="J129" s="2">
        <f>AZ!J129+CA!J129+CO!J129+ID!J129+MT!J129+NM!J129+NV!J129+OR!J129+UT!J129+WA!J129+WY!J129</f>
        <v>280007.77</v>
      </c>
      <c r="K129" s="2">
        <f>AZ!K129+CA!K129+CO!K129+ID!K129+MT!K129+NM!K129+NV!K129+OR!K129+UT!K129+WA!K129+WY!K129</f>
        <v>182419.75</v>
      </c>
      <c r="L129" s="2">
        <f>AZ!L129+CA!L129+CO!L129+ID!L129+MT!L129+NM!L129+NV!L129+OR!L129+UT!L129+WA!L129+WY!L129</f>
        <v>148320.57000000004</v>
      </c>
      <c r="M129" s="2">
        <f>AZ!M129+CA!M129+CO!M129+ID!M129+MT!M129+NM!M129+NV!M129+OR!M129+UT!M129+WA!M129+WY!M129</f>
        <v>42933</v>
      </c>
      <c r="N129" s="2">
        <f>AZ!N129+CA!N129+CO!N129+ID!N129+MT!N129+NM!N129+NV!N129+OR!N129+UT!N129+WA!N129+WY!N129</f>
        <v>199767.69</v>
      </c>
      <c r="O129" s="2">
        <f>AZ!O129+CA!O129+CO!O129+ID!O129+MT!O129+NM!O129+NV!O129+OR!O129+UT!O129+WA!O129+WY!O129</f>
        <v>2931099.8699999996</v>
      </c>
      <c r="P129" s="2">
        <f>AZ!P129+CA!P129+CO!P129+ID!P129+MT!P129+NM!P129+NV!P129+OR!P129+UT!P129+WA!P129+WY!P129</f>
        <v>578987.55000000005</v>
      </c>
      <c r="Q129" s="2">
        <f t="shared" si="3"/>
        <v>71397648.819999993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f>AZ!D130+CA!D130+CO!D130+ID!D130+MT!D130+NM!D130+NV!D130+OR!D130+UT!D130+WA!D130+WY!D130</f>
        <v>19554211.190000001</v>
      </c>
      <c r="E130" s="2">
        <f>AZ!E130+CA!E130+CO!E130+ID!E130+MT!E130+NM!E130+NV!E130+OR!E130+UT!E130+WA!E130+WY!E130</f>
        <v>1207324.8900000001</v>
      </c>
      <c r="F130" s="2">
        <f>AZ!F130+CA!F130+CO!F130+ID!F130+MT!F130+NM!F130+NV!F130+OR!F130+UT!F130+WA!F130+WY!F130</f>
        <v>13882297.069999998</v>
      </c>
      <c r="G130" s="2">
        <f>AZ!G130+CA!G130+CO!G130+ID!G130+MT!G130+NM!G130+NV!G130+OR!G130+UT!G130+WA!G130+WY!G130</f>
        <v>19034401.309999999</v>
      </c>
      <c r="H130" s="2">
        <f>AZ!H130+CA!H130+CO!H130+ID!H130+MT!H130+NM!H130+NV!H130+OR!H130+UT!H130+WA!H130+WY!H130</f>
        <v>5781830</v>
      </c>
      <c r="I130" s="2">
        <f>AZ!I130+CA!I130+CO!I130+ID!I130+MT!I130+NM!I130+NV!I130+OR!I130+UT!I130+WA!I130+WY!I130</f>
        <v>126615.02</v>
      </c>
      <c r="J130" s="2">
        <f>AZ!J130+CA!J130+CO!J130+ID!J130+MT!J130+NM!J130+NV!J130+OR!J130+UT!J130+WA!J130+WY!J130</f>
        <v>264137.40000000002</v>
      </c>
      <c r="K130" s="2">
        <f>AZ!K130+CA!K130+CO!K130+ID!K130+MT!K130+NM!K130+NV!K130+OR!K130+UT!K130+WA!K130+WY!K130</f>
        <v>205506.45</v>
      </c>
      <c r="L130" s="2">
        <f>AZ!L130+CA!L130+CO!L130+ID!L130+MT!L130+NM!L130+NV!L130+OR!L130+UT!L130+WA!L130+WY!L130</f>
        <v>134910.21</v>
      </c>
      <c r="M130" s="2">
        <f>AZ!M130+CA!M130+CO!M130+ID!M130+MT!M130+NM!M130+NV!M130+OR!M130+UT!M130+WA!M130+WY!M130</f>
        <v>-21320</v>
      </c>
      <c r="N130" s="2">
        <f>AZ!N130+CA!N130+CO!N130+ID!N130+MT!N130+NM!N130+NV!N130+OR!N130+UT!N130+WA!N130+WY!N130</f>
        <v>155311.49</v>
      </c>
      <c r="O130" s="2">
        <f>AZ!O130+CA!O130+CO!O130+ID!O130+MT!O130+NM!O130+NV!O130+OR!O130+UT!O130+WA!O130+WY!O130</f>
        <v>1969554.75</v>
      </c>
      <c r="P130" s="2">
        <f>AZ!P130+CA!P130+CO!P130+ID!P130+MT!P130+NM!P130+NV!P130+OR!P130+UT!P130+WA!P130+WY!P130</f>
        <v>579049.40999999992</v>
      </c>
      <c r="Q130" s="2">
        <f t="shared" si="3"/>
        <v>62873829.189999998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f>AZ!D131+CA!D131+CO!D131+ID!D131+MT!D131+NM!D131+NV!D131+OR!D131+UT!D131+WA!D131+WY!D131</f>
        <v>18512726.16</v>
      </c>
      <c r="E131" s="2">
        <f>AZ!E131+CA!E131+CO!E131+ID!E131+MT!E131+NM!E131+NV!E131+OR!E131+UT!E131+WA!E131+WY!E131</f>
        <v>1260854.97</v>
      </c>
      <c r="F131" s="2">
        <f>AZ!F131+CA!F131+CO!F131+ID!F131+MT!F131+NM!F131+NV!F131+OR!F131+UT!F131+WA!F131+WY!F131</f>
        <v>12492156.760000002</v>
      </c>
      <c r="G131" s="2">
        <f>AZ!G131+CA!G131+CO!G131+ID!G131+MT!G131+NM!G131+NV!G131+OR!G131+UT!G131+WA!G131+WY!G131</f>
        <v>15234932.239999998</v>
      </c>
      <c r="H131" s="2">
        <f>AZ!H131+CA!H131+CO!H131+ID!H131+MT!H131+NM!H131+NV!H131+OR!H131+UT!H131+WA!H131+WY!H131</f>
        <v>6287817</v>
      </c>
      <c r="I131" s="2">
        <f>AZ!I131+CA!I131+CO!I131+ID!I131+MT!I131+NM!I131+NV!I131+OR!I131+UT!I131+WA!I131+WY!I131</f>
        <v>156438.84000000003</v>
      </c>
      <c r="J131" s="2">
        <f>AZ!J131+CA!J131+CO!J131+ID!J131+MT!J131+NM!J131+NV!J131+OR!J131+UT!J131+WA!J131+WY!J131</f>
        <v>267271.95999999996</v>
      </c>
      <c r="K131" s="2">
        <f>AZ!K131+CA!K131+CO!K131+ID!K131+MT!K131+NM!K131+NV!K131+OR!K131+UT!K131+WA!K131+WY!K131</f>
        <v>183819.38999999998</v>
      </c>
      <c r="L131" s="2">
        <f>AZ!L131+CA!L131+CO!L131+ID!L131+MT!L131+NM!L131+NV!L131+OR!L131+UT!L131+WA!L131+WY!L131</f>
        <v>113224.48000000001</v>
      </c>
      <c r="M131" s="2">
        <f>AZ!M131+CA!M131+CO!M131+ID!M131+MT!M131+NM!M131+NV!M131+OR!M131+UT!M131+WA!M131+WY!M131</f>
        <v>-81219</v>
      </c>
      <c r="N131" s="2">
        <f>AZ!N131+CA!N131+CO!N131+ID!N131+MT!N131+NM!N131+NV!N131+OR!N131+UT!N131+WA!N131+WY!N131</f>
        <v>136521.76</v>
      </c>
      <c r="O131" s="2">
        <f>AZ!O131+CA!O131+CO!O131+ID!O131+MT!O131+NM!O131+NV!O131+OR!O131+UT!O131+WA!O131+WY!O131</f>
        <v>2616503.7200000002</v>
      </c>
      <c r="P131" s="2">
        <f>AZ!P131+CA!P131+CO!P131+ID!P131+MT!P131+NM!P131+NV!P131+OR!P131+UT!P131+WA!P131+WY!P131</f>
        <v>535067.54</v>
      </c>
      <c r="Q131" s="2">
        <f t="shared" ref="Q131:Q194" si="5">SUM(D131:P131)</f>
        <v>57716115.819999993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f>AZ!D132+CA!D132+CO!D132+ID!D132+MT!D132+NM!D132+NV!D132+OR!D132+UT!D132+WA!D132+WY!D132</f>
        <v>17919501.18</v>
      </c>
      <c r="E132" s="2">
        <f>AZ!E132+CA!E132+CO!E132+ID!E132+MT!E132+NM!E132+NV!E132+OR!E132+UT!E132+WA!E132+WY!E132</f>
        <v>1253453.57</v>
      </c>
      <c r="F132" s="2">
        <f>AZ!F132+CA!F132+CO!F132+ID!F132+MT!F132+NM!F132+NV!F132+OR!F132+UT!F132+WA!F132+WY!F132</f>
        <v>12670486.199999999</v>
      </c>
      <c r="G132" s="2">
        <f>AZ!G132+CA!G132+CO!G132+ID!G132+MT!G132+NM!G132+NV!G132+OR!G132+UT!G132+WA!G132+WY!G132</f>
        <v>15076335.560000001</v>
      </c>
      <c r="H132" s="2">
        <f>AZ!H132+CA!H132+CO!H132+ID!H132+MT!H132+NM!H132+NV!H132+OR!H132+UT!H132+WA!H132+WY!H132</f>
        <v>5944301</v>
      </c>
      <c r="I132" s="2">
        <f>AZ!I132+CA!I132+CO!I132+ID!I132+MT!I132+NM!I132+NV!I132+OR!I132+UT!I132+WA!I132+WY!I132</f>
        <v>166307.24</v>
      </c>
      <c r="J132" s="2">
        <f>AZ!J132+CA!J132+CO!J132+ID!J132+MT!J132+NM!J132+NV!J132+OR!J132+UT!J132+WA!J132+WY!J132</f>
        <v>280243.32000000007</v>
      </c>
      <c r="K132" s="2">
        <f>AZ!K132+CA!K132+CO!K132+ID!K132+MT!K132+NM!K132+NV!K132+OR!K132+UT!K132+WA!K132+WY!K132</f>
        <v>208105.8</v>
      </c>
      <c r="L132" s="2">
        <f>AZ!L132+CA!L132+CO!L132+ID!L132+MT!L132+NM!L132+NV!L132+OR!L132+UT!L132+WA!L132+WY!L132</f>
        <v>121790.12999999999</v>
      </c>
      <c r="M132" s="2">
        <f>AZ!M132+CA!M132+CO!M132+ID!M132+MT!M132+NM!M132+NV!M132+OR!M132+UT!M132+WA!M132+WY!M132</f>
        <v>-14457</v>
      </c>
      <c r="N132" s="2">
        <f>AZ!N132+CA!N132+CO!N132+ID!N132+MT!N132+NM!N132+NV!N132+OR!N132+UT!N132+WA!N132+WY!N132</f>
        <v>81572.37999999999</v>
      </c>
      <c r="O132" s="2">
        <f>AZ!O132+CA!O132+CO!O132+ID!O132+MT!O132+NM!O132+NV!O132+OR!O132+UT!O132+WA!O132+WY!O132</f>
        <v>2994488.36</v>
      </c>
      <c r="P132" s="2">
        <f>AZ!P132+CA!P132+CO!P132+ID!P132+MT!P132+NM!P132+NV!P132+OR!P132+UT!P132+WA!P132+WY!P132</f>
        <v>528813.66</v>
      </c>
      <c r="Q132" s="2">
        <f t="shared" si="5"/>
        <v>57230941.399999999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f>AZ!D133+CA!D133+CO!D133+ID!D133+MT!D133+NM!D133+NV!D133+OR!D133+UT!D133+WA!D133+WY!D133</f>
        <v>19899117.609999999</v>
      </c>
      <c r="E133" s="2">
        <f>AZ!E133+CA!E133+CO!E133+ID!E133+MT!E133+NM!E133+NV!E133+OR!E133+UT!E133+WA!E133+WY!E133</f>
        <v>1305210.93</v>
      </c>
      <c r="F133" s="2">
        <f>AZ!F133+CA!F133+CO!F133+ID!F133+MT!F133+NM!F133+NV!F133+OR!F133+UT!F133+WA!F133+WY!F133</f>
        <v>13514953.76</v>
      </c>
      <c r="G133" s="2">
        <f>AZ!G133+CA!G133+CO!G133+ID!G133+MT!G133+NM!G133+NV!G133+OR!G133+UT!G133+WA!G133+WY!G133</f>
        <v>18594948.02</v>
      </c>
      <c r="H133" s="2">
        <f>AZ!H133+CA!H133+CO!H133+ID!H133+MT!H133+NM!H133+NV!H133+OR!H133+UT!H133+WA!H133+WY!H133</f>
        <v>7119319</v>
      </c>
      <c r="I133" s="2">
        <f>AZ!I133+CA!I133+CO!I133+ID!I133+MT!I133+NM!I133+NV!I133+OR!I133+UT!I133+WA!I133+WY!I133</f>
        <v>176483.66</v>
      </c>
      <c r="J133" s="2">
        <f>AZ!J133+CA!J133+CO!J133+ID!J133+MT!J133+NM!J133+NV!J133+OR!J133+UT!J133+WA!J133+WY!J133</f>
        <v>284498.13</v>
      </c>
      <c r="K133" s="2">
        <f>AZ!K133+CA!K133+CO!K133+ID!K133+MT!K133+NM!K133+NV!K133+OR!K133+UT!K133+WA!K133+WY!K133</f>
        <v>214245.64</v>
      </c>
      <c r="L133" s="2">
        <f>AZ!L133+CA!L133+CO!L133+ID!L133+MT!L133+NM!L133+NV!L133+OR!L133+UT!L133+WA!L133+WY!L133</f>
        <v>127133.03</v>
      </c>
      <c r="M133" s="2">
        <f>AZ!M133+CA!M133+CO!M133+ID!M133+MT!M133+NM!M133+NV!M133+OR!M133+UT!M133+WA!M133+WY!M133</f>
        <v>-92692</v>
      </c>
      <c r="N133" s="2">
        <f>AZ!N133+CA!N133+CO!N133+ID!N133+MT!N133+NM!N133+NV!N133+OR!N133+UT!N133+WA!N133+WY!N133</f>
        <v>98617.07</v>
      </c>
      <c r="O133" s="2">
        <f>AZ!O133+CA!O133+CO!O133+ID!O133+MT!O133+NM!O133+NV!O133+OR!O133+UT!O133+WA!O133+WY!O133</f>
        <v>2384446.08</v>
      </c>
      <c r="P133" s="2">
        <f>AZ!P133+CA!P133+CO!P133+ID!P133+MT!P133+NM!P133+NV!P133+OR!P133+UT!P133+WA!P133+WY!P133</f>
        <v>583562.26</v>
      </c>
      <c r="Q133" s="2">
        <f t="shared" si="5"/>
        <v>64209843.18999999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f>AZ!D134+CA!D134+CO!D134+ID!D134+MT!D134+NM!D134+NV!D134+OR!D134+UT!D134+WA!D134+WY!D134</f>
        <v>18284163.710000001</v>
      </c>
      <c r="E134" s="2">
        <f>AZ!E134+CA!E134+CO!E134+ID!E134+MT!E134+NM!E134+NV!E134+OR!E134+UT!E134+WA!E134+WY!E134</f>
        <v>1243889.28</v>
      </c>
      <c r="F134" s="2">
        <f>AZ!F134+CA!F134+CO!F134+ID!F134+MT!F134+NM!F134+NV!F134+OR!F134+UT!F134+WA!F134+WY!F134</f>
        <v>13263305.309999999</v>
      </c>
      <c r="G134" s="2">
        <f>AZ!G134+CA!G134+CO!G134+ID!G134+MT!G134+NM!G134+NV!G134+OR!G134+UT!G134+WA!G134+WY!G134</f>
        <v>17485594.010000002</v>
      </c>
      <c r="H134" s="2">
        <f>AZ!H134+CA!H134+CO!H134+ID!H134+MT!H134+NM!H134+NV!H134+OR!H134+UT!H134+WA!H134+WY!H134</f>
        <v>6502267</v>
      </c>
      <c r="I134" s="2">
        <f>AZ!I134+CA!I134+CO!I134+ID!I134+MT!I134+NM!I134+NV!I134+OR!I134+UT!I134+WA!I134+WY!I134</f>
        <v>160255.67999999999</v>
      </c>
      <c r="J134" s="2">
        <f>AZ!J134+CA!J134+CO!J134+ID!J134+MT!J134+NM!J134+NV!J134+OR!J134+UT!J134+WA!J134+WY!J134</f>
        <v>272294.45999999996</v>
      </c>
      <c r="K134" s="2">
        <f>AZ!K134+CA!K134+CO!K134+ID!K134+MT!K134+NM!K134+NV!K134+OR!K134+UT!K134+WA!K134+WY!K134</f>
        <v>214832.13</v>
      </c>
      <c r="L134" s="2">
        <f>AZ!L134+CA!L134+CO!L134+ID!L134+MT!L134+NM!L134+NV!L134+OR!L134+UT!L134+WA!L134+WY!L134</f>
        <v>122032.41</v>
      </c>
      <c r="M134" s="2">
        <f>AZ!M134+CA!M134+CO!M134+ID!M134+MT!M134+NM!M134+NV!M134+OR!M134+UT!M134+WA!M134+WY!M134</f>
        <v>-4397</v>
      </c>
      <c r="N134" s="2">
        <f>AZ!N134+CA!N134+CO!N134+ID!N134+MT!N134+NM!N134+NV!N134+OR!N134+UT!N134+WA!N134+WY!N134</f>
        <v>50159.46</v>
      </c>
      <c r="O134" s="2">
        <f>AZ!O134+CA!O134+CO!O134+ID!O134+MT!O134+NM!O134+NV!O134+OR!O134+UT!O134+WA!O134+WY!O134</f>
        <v>3251875.1599999997</v>
      </c>
      <c r="P134" s="2">
        <f>AZ!P134+CA!P134+CO!P134+ID!P134+MT!P134+NM!P134+NV!P134+OR!P134+UT!P134+WA!P134+WY!P134</f>
        <v>592684.39</v>
      </c>
      <c r="Q134" s="2">
        <f t="shared" si="5"/>
        <v>61438956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f>AZ!D135+CA!D135+CO!D135+ID!D135+MT!D135+NM!D135+NV!D135+OR!D135+UT!D135+WA!D135+WY!D135</f>
        <v>16263296.85</v>
      </c>
      <c r="E135" s="2">
        <f>AZ!E135+CA!E135+CO!E135+ID!E135+MT!E135+NM!E135+NV!E135+OR!E135+UT!E135+WA!E135+WY!E135</f>
        <v>1171977.92</v>
      </c>
      <c r="F135" s="2">
        <f>AZ!F135+CA!F135+CO!F135+ID!F135+MT!F135+NM!F135+NV!F135+OR!F135+UT!F135+WA!F135+WY!F135</f>
        <v>11798513.35</v>
      </c>
      <c r="G135" s="2">
        <f>AZ!G135+CA!G135+CO!G135+ID!G135+MT!G135+NM!G135+NV!G135+OR!G135+UT!G135+WA!G135+WY!G135</f>
        <v>17585759.419999998</v>
      </c>
      <c r="H135" s="2">
        <f>AZ!H135+CA!H135+CO!H135+ID!H135+MT!H135+NM!H135+NV!H135+OR!H135+UT!H135+WA!H135+WY!H135</f>
        <v>4973976</v>
      </c>
      <c r="I135" s="2">
        <f>AZ!I135+CA!I135+CO!I135+ID!I135+MT!I135+NM!I135+NV!I135+OR!I135+UT!I135+WA!I135+WY!I135</f>
        <v>143061.66999999998</v>
      </c>
      <c r="J135" s="2">
        <f>AZ!J135+CA!J135+CO!J135+ID!J135+MT!J135+NM!J135+NV!J135+OR!J135+UT!J135+WA!J135+WY!J135</f>
        <v>269682.63</v>
      </c>
      <c r="K135" s="2">
        <f>AZ!K135+CA!K135+CO!K135+ID!K135+MT!K135+NM!K135+NV!K135+OR!K135+UT!K135+WA!K135+WY!K135</f>
        <v>199326.34</v>
      </c>
      <c r="L135" s="2">
        <f>AZ!L135+CA!L135+CO!L135+ID!L135+MT!L135+NM!L135+NV!L135+OR!L135+UT!L135+WA!L135+WY!L135</f>
        <v>104910.24</v>
      </c>
      <c r="M135" s="2">
        <f>AZ!M135+CA!M135+CO!M135+ID!M135+MT!M135+NM!M135+NV!M135+OR!M135+UT!M135+WA!M135+WY!M135</f>
        <v>54852</v>
      </c>
      <c r="N135" s="2">
        <f>AZ!N135+CA!N135+CO!N135+ID!N135+MT!N135+NM!N135+NV!N135+OR!N135+UT!N135+WA!N135+WY!N135</f>
        <v>89041.920000000013</v>
      </c>
      <c r="O135" s="2">
        <f>AZ!O135+CA!O135+CO!O135+ID!O135+MT!O135+NM!O135+NV!O135+OR!O135+UT!O135+WA!O135+WY!O135</f>
        <v>2952966.54</v>
      </c>
      <c r="P135" s="2">
        <f>AZ!P135+CA!P135+CO!P135+ID!P135+MT!P135+NM!P135+NV!P135+OR!P135+UT!P135+WA!P135+WY!P135</f>
        <v>553558.76</v>
      </c>
      <c r="Q135" s="2">
        <f t="shared" si="5"/>
        <v>56160923.640000001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f>AZ!D136+CA!D136+CO!D136+ID!D136+MT!D136+NM!D136+NV!D136+OR!D136+UT!D136+WA!D136+WY!D136</f>
        <v>14044783.18</v>
      </c>
      <c r="E136" s="2">
        <f>AZ!E136+CA!E136+CO!E136+ID!E136+MT!E136+NM!E136+NV!E136+OR!E136+UT!E136+WA!E136+WY!E136</f>
        <v>1263294.8099999998</v>
      </c>
      <c r="F136" s="2">
        <f>AZ!F136+CA!F136+CO!F136+ID!F136+MT!F136+NM!F136+NV!F136+OR!F136+UT!F136+WA!F136+WY!F136</f>
        <v>16482274.940000001</v>
      </c>
      <c r="G136" s="2">
        <f>AZ!G136+CA!G136+CO!G136+ID!G136+MT!G136+NM!G136+NV!G136+OR!G136+UT!G136+WA!G136+WY!G136</f>
        <v>16518202.379999999</v>
      </c>
      <c r="H136" s="2">
        <f>AZ!H136+CA!H136+CO!H136+ID!H136+MT!H136+NM!H136+NV!H136+OR!H136+UT!H136+WA!H136+WY!H136</f>
        <v>4954064</v>
      </c>
      <c r="I136" s="2">
        <f>AZ!I136+CA!I136+CO!I136+ID!I136+MT!I136+NM!I136+NV!I136+OR!I136+UT!I136+WA!I136+WY!I136</f>
        <v>150627.17000000001</v>
      </c>
      <c r="J136" s="2">
        <f>AZ!J136+CA!J136+CO!J136+ID!J136+MT!J136+NM!J136+NV!J136+OR!J136+UT!J136+WA!J136+WY!J136</f>
        <v>262111.81</v>
      </c>
      <c r="K136" s="2">
        <f>AZ!K136+CA!K136+CO!K136+ID!K136+MT!K136+NM!K136+NV!K136+OR!K136+UT!K136+WA!K136+WY!K136</f>
        <v>210033.59</v>
      </c>
      <c r="L136" s="2">
        <f>AZ!L136+CA!L136+CO!L136+ID!L136+MT!L136+NM!L136+NV!L136+OR!L136+UT!L136+WA!L136+WY!L136</f>
        <v>79510.12</v>
      </c>
      <c r="M136" s="2">
        <f>AZ!M136+CA!M136+CO!M136+ID!M136+MT!M136+NM!M136+NV!M136+OR!M136+UT!M136+WA!M136+WY!M136</f>
        <v>65067</v>
      </c>
      <c r="N136" s="2">
        <f>AZ!N136+CA!N136+CO!N136+ID!N136+MT!N136+NM!N136+NV!N136+OR!N136+UT!N136+WA!N136+WY!N136</f>
        <v>158544.18000000002</v>
      </c>
      <c r="O136" s="2">
        <f>AZ!O136+CA!O136+CO!O136+ID!O136+MT!O136+NM!O136+NV!O136+OR!O136+UT!O136+WA!O136+WY!O136</f>
        <v>3906982.76</v>
      </c>
      <c r="P136" s="2">
        <f>AZ!P136+CA!P136+CO!P136+ID!P136+MT!P136+NM!P136+NV!P136+OR!P136+UT!P136+WA!P136+WY!P136</f>
        <v>550740.58000000007</v>
      </c>
      <c r="Q136" s="2">
        <f t="shared" si="5"/>
        <v>58646236.520000003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f>AZ!D137+CA!D137+CO!D137+ID!D137+MT!D137+NM!D137+NV!D137+OR!D137+UT!D137+WA!D137+WY!D137</f>
        <v>11892143.35</v>
      </c>
      <c r="E137" s="2">
        <f>AZ!E137+CA!E137+CO!E137+ID!E137+MT!E137+NM!E137+NV!E137+OR!E137+UT!E137+WA!E137+WY!E137</f>
        <v>1226024.0599999998</v>
      </c>
      <c r="F137" s="2">
        <f>AZ!F137+CA!F137+CO!F137+ID!F137+MT!F137+NM!F137+NV!F137+OR!F137+UT!F137+WA!F137+WY!F137</f>
        <v>19024440.550000004</v>
      </c>
      <c r="G137" s="2">
        <f>AZ!G137+CA!G137+CO!G137+ID!G137+MT!G137+NM!G137+NV!G137+OR!G137+UT!G137+WA!G137+WY!G137</f>
        <v>14724433.620000003</v>
      </c>
      <c r="H137" s="2">
        <f>AZ!H137+CA!H137+CO!H137+ID!H137+MT!H137+NM!H137+NV!H137+OR!H137+UT!H137+WA!H137+WY!H137</f>
        <v>4210937</v>
      </c>
      <c r="I137" s="2">
        <f>AZ!I137+CA!I137+CO!I137+ID!I137+MT!I137+NM!I137+NV!I137+OR!I137+UT!I137+WA!I137+WY!I137</f>
        <v>132748.84</v>
      </c>
      <c r="J137" s="2">
        <f>AZ!J137+CA!J137+CO!J137+ID!J137+MT!J137+NM!J137+NV!J137+OR!J137+UT!J137+WA!J137+WY!J137</f>
        <v>252772.75000000003</v>
      </c>
      <c r="K137" s="2">
        <f>AZ!K137+CA!K137+CO!K137+ID!K137+MT!K137+NM!K137+NV!K137+OR!K137+UT!K137+WA!K137+WY!K137</f>
        <v>189952.86000000002</v>
      </c>
      <c r="L137" s="2">
        <f>AZ!L137+CA!L137+CO!L137+ID!L137+MT!L137+NM!L137+NV!L137+OR!L137+UT!L137+WA!L137+WY!L137</f>
        <v>86340.62</v>
      </c>
      <c r="M137" s="2">
        <f>AZ!M137+CA!M137+CO!M137+ID!M137+MT!M137+NM!M137+NV!M137+OR!M137+UT!M137+WA!M137+WY!M137</f>
        <v>44632</v>
      </c>
      <c r="N137" s="2">
        <f>AZ!N137+CA!N137+CO!N137+ID!N137+MT!N137+NM!N137+NV!N137+OR!N137+UT!N137+WA!N137+WY!N137</f>
        <v>227652.94999999998</v>
      </c>
      <c r="O137" s="2">
        <f>AZ!O137+CA!O137+CO!O137+ID!O137+MT!O137+NM!O137+NV!O137+OR!O137+UT!O137+WA!O137+WY!O137</f>
        <v>3303873.7</v>
      </c>
      <c r="P137" s="2">
        <f>AZ!P137+CA!P137+CO!P137+ID!P137+MT!P137+NM!P137+NV!P137+OR!P137+UT!P137+WA!P137+WY!P137</f>
        <v>417577.74</v>
      </c>
      <c r="Q137" s="2">
        <f t="shared" si="5"/>
        <v>55733530.040000014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f>AZ!D138+CA!D138+CO!D138+ID!D138+MT!D138+NM!D138+NV!D138+OR!D138+UT!D138+WA!D138+WY!D138</f>
        <v>12953080.939999998</v>
      </c>
      <c r="E138" s="2">
        <f>AZ!E138+CA!E138+CO!E138+ID!E138+MT!E138+NM!E138+NV!E138+OR!E138+UT!E138+WA!E138+WY!E138</f>
        <v>1280664.43</v>
      </c>
      <c r="F138" s="2">
        <f>AZ!F138+CA!F138+CO!F138+ID!F138+MT!F138+NM!F138+NV!F138+OR!F138+UT!F138+WA!F138+WY!F138</f>
        <v>21485864.039999999</v>
      </c>
      <c r="G138" s="2">
        <f>AZ!G138+CA!G138+CO!G138+ID!G138+MT!G138+NM!G138+NV!G138+OR!G138+UT!G138+WA!G138+WY!G138</f>
        <v>15377443.15</v>
      </c>
      <c r="H138" s="2">
        <f>AZ!H138+CA!H138+CO!H138+ID!H138+MT!H138+NM!H138+NV!H138+OR!H138+UT!H138+WA!H138+WY!H138</f>
        <v>4276299</v>
      </c>
      <c r="I138" s="2">
        <f>AZ!I138+CA!I138+CO!I138+ID!I138+MT!I138+NM!I138+NV!I138+OR!I138+UT!I138+WA!I138+WY!I138</f>
        <v>129680.59999999999</v>
      </c>
      <c r="J138" s="2">
        <f>AZ!J138+CA!J138+CO!J138+ID!J138+MT!J138+NM!J138+NV!J138+OR!J138+UT!J138+WA!J138+WY!J138</f>
        <v>269714.90999999997</v>
      </c>
      <c r="K138" s="2">
        <f>AZ!K138+CA!K138+CO!K138+ID!K138+MT!K138+NM!K138+NV!K138+OR!K138+UT!K138+WA!K138+WY!K138</f>
        <v>189390.22</v>
      </c>
      <c r="L138" s="2">
        <f>AZ!L138+CA!L138+CO!L138+ID!L138+MT!L138+NM!L138+NV!L138+OR!L138+UT!L138+WA!L138+WY!L138</f>
        <v>78496.760000000024</v>
      </c>
      <c r="M138" s="2">
        <f>AZ!M138+CA!M138+CO!M138+ID!M138+MT!M138+NM!M138+NV!M138+OR!M138+UT!M138+WA!M138+WY!M138</f>
        <v>101644</v>
      </c>
      <c r="N138" s="2">
        <f>AZ!N138+CA!N138+CO!N138+ID!N138+MT!N138+NM!N138+NV!N138+OR!N138+UT!N138+WA!N138+WY!N138</f>
        <v>372410.36</v>
      </c>
      <c r="O138" s="2">
        <f>AZ!O138+CA!O138+CO!O138+ID!O138+MT!O138+NM!O138+NV!O138+OR!O138+UT!O138+WA!O138+WY!O138</f>
        <v>3946654.75</v>
      </c>
      <c r="P138" s="2">
        <f>AZ!P138+CA!P138+CO!P138+ID!P138+MT!P138+NM!P138+NV!P138+OR!P138+UT!P138+WA!P138+WY!P138</f>
        <v>446894.44</v>
      </c>
      <c r="Q138" s="2">
        <f t="shared" si="5"/>
        <v>60908237.599999987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f>AZ!D139+CA!D139+CO!D139+ID!D139+MT!D139+NM!D139+NV!D139+OR!D139+UT!D139+WA!D139+WY!D139</f>
        <v>15182713.710000001</v>
      </c>
      <c r="E139" s="2">
        <f>AZ!E139+CA!E139+CO!E139+ID!E139+MT!E139+NM!E139+NV!E139+OR!E139+UT!E139+WA!E139+WY!E139</f>
        <v>1255085.2</v>
      </c>
      <c r="F139" s="2">
        <f>AZ!F139+CA!F139+CO!F139+ID!F139+MT!F139+NM!F139+NV!F139+OR!F139+UT!F139+WA!F139+WY!F139</f>
        <v>20510568.149999999</v>
      </c>
      <c r="G139" s="2">
        <f>AZ!G139+CA!G139+CO!G139+ID!G139+MT!G139+NM!G139+NV!G139+OR!G139+UT!G139+WA!G139+WY!G139</f>
        <v>17219250.560000002</v>
      </c>
      <c r="H139" s="2">
        <f>AZ!H139+CA!H139+CO!H139+ID!H139+MT!H139+NM!H139+NV!H139+OR!H139+UT!H139+WA!H139+WY!H139</f>
        <v>4647156</v>
      </c>
      <c r="I139" s="2">
        <f>AZ!I139+CA!I139+CO!I139+ID!I139+MT!I139+NM!I139+NV!I139+OR!I139+UT!I139+WA!I139+WY!I139</f>
        <v>140268.94000000003</v>
      </c>
      <c r="J139" s="2">
        <f>AZ!J139+CA!J139+CO!J139+ID!J139+MT!J139+NM!J139+NV!J139+OR!J139+UT!J139+WA!J139+WY!J139</f>
        <v>234666.46999999997</v>
      </c>
      <c r="K139" s="2">
        <f>AZ!K139+CA!K139+CO!K139+ID!K139+MT!K139+NM!K139+NV!K139+OR!K139+UT!K139+WA!K139+WY!K139</f>
        <v>175772.36000000002</v>
      </c>
      <c r="L139" s="2">
        <f>AZ!L139+CA!L139+CO!L139+ID!L139+MT!L139+NM!L139+NV!L139+OR!L139+UT!L139+WA!L139+WY!L139</f>
        <v>57019.630000000005</v>
      </c>
      <c r="M139" s="2">
        <f>AZ!M139+CA!M139+CO!M139+ID!M139+MT!M139+NM!M139+NV!M139+OR!M139+UT!M139+WA!M139+WY!M139</f>
        <v>64908</v>
      </c>
      <c r="N139" s="2">
        <f>AZ!N139+CA!N139+CO!N139+ID!N139+MT!N139+NM!N139+NV!N139+OR!N139+UT!N139+WA!N139+WY!N139</f>
        <v>429483.51000000007</v>
      </c>
      <c r="O139" s="2">
        <f>AZ!O139+CA!O139+CO!O139+ID!O139+MT!O139+NM!O139+NV!O139+OR!O139+UT!O139+WA!O139+WY!O139</f>
        <v>4147966.9999999995</v>
      </c>
      <c r="P139" s="2">
        <f>AZ!P139+CA!P139+CO!P139+ID!P139+MT!P139+NM!P139+NV!P139+OR!P139+UT!P139+WA!P139+WY!P139</f>
        <v>481850.92000000004</v>
      </c>
      <c r="Q139" s="2">
        <f t="shared" si="5"/>
        <v>64546710.450000003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f>AZ!D140+CA!D140+CO!D140+ID!D140+MT!D140+NM!D140+NV!D140+OR!D140+UT!D140+WA!D140+WY!D140</f>
        <v>17448463.16</v>
      </c>
      <c r="E140" s="2">
        <f>AZ!E140+CA!E140+CO!E140+ID!E140+MT!E140+NM!E140+NV!E140+OR!E140+UT!E140+WA!E140+WY!E140</f>
        <v>1297614.8</v>
      </c>
      <c r="F140" s="2">
        <f>AZ!F140+CA!F140+CO!F140+ID!F140+MT!F140+NM!F140+NV!F140+OR!F140+UT!F140+WA!F140+WY!F140</f>
        <v>20826957.680000003</v>
      </c>
      <c r="G140" s="2">
        <f>AZ!G140+CA!G140+CO!G140+ID!G140+MT!G140+NM!G140+NV!G140+OR!G140+UT!G140+WA!G140+WY!G140</f>
        <v>21095880.710000001</v>
      </c>
      <c r="H140" s="2">
        <f>AZ!H140+CA!H140+CO!H140+ID!H140+MT!H140+NM!H140+NV!H140+OR!H140+UT!H140+WA!H140+WY!H140</f>
        <v>5277727</v>
      </c>
      <c r="I140" s="2">
        <f>AZ!I140+CA!I140+CO!I140+ID!I140+MT!I140+NM!I140+NV!I140+OR!I140+UT!I140+WA!I140+WY!I140</f>
        <v>143897.25000000003</v>
      </c>
      <c r="J140" s="2">
        <f>AZ!J140+CA!J140+CO!J140+ID!J140+MT!J140+NM!J140+NV!J140+OR!J140+UT!J140+WA!J140+WY!J140</f>
        <v>255820.19999999998</v>
      </c>
      <c r="K140" s="2">
        <f>AZ!K140+CA!K140+CO!K140+ID!K140+MT!K140+NM!K140+NV!K140+OR!K140+UT!K140+WA!K140+WY!K140</f>
        <v>191646.25999999998</v>
      </c>
      <c r="L140" s="2">
        <f>AZ!L140+CA!L140+CO!L140+ID!L140+MT!L140+NM!L140+NV!L140+OR!L140+UT!L140+WA!L140+WY!L140</f>
        <v>64003.32</v>
      </c>
      <c r="M140" s="2">
        <f>AZ!M140+CA!M140+CO!M140+ID!M140+MT!M140+NM!M140+NV!M140+OR!M140+UT!M140+WA!M140+WY!M140</f>
        <v>61612</v>
      </c>
      <c r="N140" s="2">
        <f>AZ!N140+CA!N140+CO!N140+ID!N140+MT!N140+NM!N140+NV!N140+OR!N140+UT!N140+WA!N140+WY!N140</f>
        <v>404266.34</v>
      </c>
      <c r="O140" s="2">
        <f>AZ!O140+CA!O140+CO!O140+ID!O140+MT!O140+NM!O140+NV!O140+OR!O140+UT!O140+WA!O140+WY!O140</f>
        <v>3120838.6800000006</v>
      </c>
      <c r="P140" s="2">
        <f>AZ!P140+CA!P140+CO!P140+ID!P140+MT!P140+NM!P140+NV!P140+OR!P140+UT!P140+WA!P140+WY!P140</f>
        <v>555672.01</v>
      </c>
      <c r="Q140" s="2">
        <f t="shared" si="5"/>
        <v>70744399.410000011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f>AZ!D141+CA!D141+CO!D141+ID!D141+MT!D141+NM!D141+NV!D141+OR!D141+UT!D141+WA!D141+WY!D141</f>
        <v>19123919.560000002</v>
      </c>
      <c r="E141" s="2">
        <f>AZ!E141+CA!E141+CO!E141+ID!E141+MT!E141+NM!E141+NV!E141+OR!E141+UT!E141+WA!E141+WY!E141</f>
        <v>1288472.9999999998</v>
      </c>
      <c r="F141" s="2">
        <f>AZ!F141+CA!F141+CO!F141+ID!F141+MT!F141+NM!F141+NV!F141+OR!F141+UT!F141+WA!F141+WY!F141</f>
        <v>16838830.789999999</v>
      </c>
      <c r="G141" s="2">
        <f>AZ!G141+CA!G141+CO!G141+ID!G141+MT!G141+NM!G141+NV!G141+OR!G141+UT!G141+WA!G141+WY!G141</f>
        <v>26347018.719999999</v>
      </c>
      <c r="H141" s="2">
        <f>AZ!H141+CA!H141+CO!H141+ID!H141+MT!H141+NM!H141+NV!H141+OR!H141+UT!H141+WA!H141+WY!H141</f>
        <v>5397631</v>
      </c>
      <c r="I141" s="2">
        <f>AZ!I141+CA!I141+CO!I141+ID!I141+MT!I141+NM!I141+NV!I141+OR!I141+UT!I141+WA!I141+WY!I141</f>
        <v>141342.12000000002</v>
      </c>
      <c r="J141" s="2">
        <f>AZ!J141+CA!J141+CO!J141+ID!J141+MT!J141+NM!J141+NV!J141+OR!J141+UT!J141+WA!J141+WY!J141</f>
        <v>287331.33999999997</v>
      </c>
      <c r="K141" s="2">
        <f>AZ!K141+CA!K141+CO!K141+ID!K141+MT!K141+NM!K141+NV!K141+OR!K141+UT!K141+WA!K141+WY!K141</f>
        <v>188769.72000000003</v>
      </c>
      <c r="L141" s="2">
        <f>AZ!L141+CA!L141+CO!L141+ID!L141+MT!L141+NM!L141+NV!L141+OR!L141+UT!L141+WA!L141+WY!L141</f>
        <v>78032.47</v>
      </c>
      <c r="M141" s="2">
        <f>AZ!M141+CA!M141+CO!M141+ID!M141+MT!M141+NM!M141+NV!M141+OR!M141+UT!M141+WA!M141+WY!M141</f>
        <v>102103</v>
      </c>
      <c r="N141" s="2">
        <f>AZ!N141+CA!N141+CO!N141+ID!N141+MT!N141+NM!N141+NV!N141+OR!N141+UT!N141+WA!N141+WY!N141</f>
        <v>365938.68999999994</v>
      </c>
      <c r="O141" s="2">
        <f>AZ!O141+CA!O141+CO!O141+ID!O141+MT!O141+NM!O141+NV!O141+OR!O141+UT!O141+WA!O141+WY!O141</f>
        <v>3155155.8800000004</v>
      </c>
      <c r="P141" s="2">
        <f>AZ!P141+CA!P141+CO!P141+ID!P141+MT!P141+NM!P141+NV!P141+OR!P141+UT!P141+WA!P141+WY!P141</f>
        <v>580628.92000000004</v>
      </c>
      <c r="Q141" s="2">
        <f t="shared" si="5"/>
        <v>73895175.209999993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f>AZ!D142+CA!D142+CO!D142+ID!D142+MT!D142+NM!D142+NV!D142+OR!D142+UT!D142+WA!D142+WY!D142</f>
        <v>18401579.640000001</v>
      </c>
      <c r="E142" s="2">
        <f>AZ!E142+CA!E142+CO!E142+ID!E142+MT!E142+NM!E142+NV!E142+OR!E142+UT!E142+WA!E142+WY!E142</f>
        <v>1277090.6000000001</v>
      </c>
      <c r="F142" s="2">
        <f>AZ!F142+CA!F142+CO!F142+ID!F142+MT!F142+NM!F142+NV!F142+OR!F142+UT!F142+WA!F142+WY!F142</f>
        <v>11836060.65</v>
      </c>
      <c r="G142" s="2">
        <f>AZ!G142+CA!G142+CO!G142+ID!G142+MT!G142+NM!G142+NV!G142+OR!G142+UT!G142+WA!G142+WY!G142</f>
        <v>23016855.07</v>
      </c>
      <c r="H142" s="2">
        <f>AZ!H142+CA!H142+CO!H142+ID!H142+MT!H142+NM!H142+NV!H142+OR!H142+UT!H142+WA!H142+WY!H142</f>
        <v>5201809</v>
      </c>
      <c r="I142" s="2">
        <f>AZ!I142+CA!I142+CO!I142+ID!I142+MT!I142+NM!I142+NV!I142+OR!I142+UT!I142+WA!I142+WY!I142</f>
        <v>138033.39000000001</v>
      </c>
      <c r="J142" s="2">
        <f>AZ!J142+CA!J142+CO!J142+ID!J142+MT!J142+NM!J142+NV!J142+OR!J142+UT!J142+WA!J142+WY!J142</f>
        <v>283193.28999999998</v>
      </c>
      <c r="K142" s="2">
        <f>AZ!K142+CA!K142+CO!K142+ID!K142+MT!K142+NM!K142+NV!K142+OR!K142+UT!K142+WA!K142+WY!K142</f>
        <v>156042.88</v>
      </c>
      <c r="L142" s="2">
        <f>AZ!L142+CA!L142+CO!L142+ID!L142+MT!L142+NM!L142+NV!L142+OR!L142+UT!L142+WA!L142+WY!L142</f>
        <v>81478.55</v>
      </c>
      <c r="M142" s="2">
        <f>AZ!M142+CA!M142+CO!M142+ID!M142+MT!M142+NM!M142+NV!M142+OR!M142+UT!M142+WA!M142+WY!M142</f>
        <v>122375</v>
      </c>
      <c r="N142" s="2">
        <f>AZ!N142+CA!N142+CO!N142+ID!N142+MT!N142+NM!N142+NV!N142+OR!N142+UT!N142+WA!N142+WY!N142</f>
        <v>370455.24</v>
      </c>
      <c r="O142" s="2">
        <f>AZ!O142+CA!O142+CO!O142+ID!O142+MT!O142+NM!O142+NV!O142+OR!O142+UT!O142+WA!O142+WY!O142</f>
        <v>2313381.04</v>
      </c>
      <c r="P142" s="2">
        <f>AZ!P142+CA!P142+CO!P142+ID!P142+MT!P142+NM!P142+NV!P142+OR!P142+UT!P142+WA!P142+WY!P142</f>
        <v>578753.47</v>
      </c>
      <c r="Q142" s="2">
        <f t="shared" si="5"/>
        <v>63777107.82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f>AZ!D143+CA!D143+CO!D143+ID!D143+MT!D143+NM!D143+NV!D143+OR!D143+UT!D143+WA!D143+WY!D143</f>
        <v>19112186.890000001</v>
      </c>
      <c r="E143" s="2">
        <f>AZ!E143+CA!E143+CO!E143+ID!E143+MT!E143+NM!E143+NV!E143+OR!E143+UT!E143+WA!E143+WY!E143</f>
        <v>1305009.74</v>
      </c>
      <c r="F143" s="2">
        <f>AZ!F143+CA!F143+CO!F143+ID!F143+MT!F143+NM!F143+NV!F143+OR!F143+UT!F143+WA!F143+WY!F143</f>
        <v>10046825.610000001</v>
      </c>
      <c r="G143" s="2">
        <f>AZ!G143+CA!G143+CO!G143+ID!G143+MT!G143+NM!G143+NV!G143+OR!G143+UT!G143+WA!G143+WY!G143</f>
        <v>20421004.859999999</v>
      </c>
      <c r="H143" s="2">
        <f>AZ!H143+CA!H143+CO!H143+ID!H143+MT!H143+NM!H143+NV!H143+OR!H143+UT!H143+WA!H143+WY!H143</f>
        <v>4214658</v>
      </c>
      <c r="I143" s="2">
        <f>AZ!I143+CA!I143+CO!I143+ID!I143+MT!I143+NM!I143+NV!I143+OR!I143+UT!I143+WA!I143+WY!I143</f>
        <v>140836.38999999998</v>
      </c>
      <c r="J143" s="2">
        <f>AZ!J143+CA!J143+CO!J143+ID!J143+MT!J143+NM!J143+NV!J143+OR!J143+UT!J143+WA!J143+WY!J143</f>
        <v>282265.09999999998</v>
      </c>
      <c r="K143" s="2">
        <f>AZ!K143+CA!K143+CO!K143+ID!K143+MT!K143+NM!K143+NV!K143+OR!K143+UT!K143+WA!K143+WY!K143</f>
        <v>179575.67999999999</v>
      </c>
      <c r="L143" s="2">
        <f>AZ!L143+CA!L143+CO!L143+ID!L143+MT!L143+NM!L143+NV!L143+OR!L143+UT!L143+WA!L143+WY!L143</f>
        <v>88598.180000000008</v>
      </c>
      <c r="M143" s="2">
        <f>AZ!M143+CA!M143+CO!M143+ID!M143+MT!M143+NM!M143+NV!M143+OR!M143+UT!M143+WA!M143+WY!M143</f>
        <v>-144</v>
      </c>
      <c r="N143" s="2">
        <f>AZ!N143+CA!N143+CO!N143+ID!N143+MT!N143+NM!N143+NV!N143+OR!N143+UT!N143+WA!N143+WY!N143</f>
        <v>345544.11</v>
      </c>
      <c r="O143" s="2">
        <f>AZ!O143+CA!O143+CO!O143+ID!O143+MT!O143+NM!O143+NV!O143+OR!O143+UT!O143+WA!O143+WY!O143</f>
        <v>3144909.51</v>
      </c>
      <c r="P143" s="2">
        <f>AZ!P143+CA!P143+CO!P143+ID!P143+MT!P143+NM!P143+NV!P143+OR!P143+UT!P143+WA!P143+WY!P143</f>
        <v>565135.15</v>
      </c>
      <c r="Q143" s="2">
        <f t="shared" si="5"/>
        <v>59846405.219999999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f>AZ!D144+CA!D144+CO!D144+ID!D144+MT!D144+NM!D144+NV!D144+OR!D144+UT!D144+WA!D144+WY!D144</f>
        <v>18199789.940000001</v>
      </c>
      <c r="E144" s="2">
        <f>AZ!E144+CA!E144+CO!E144+ID!E144+MT!E144+NM!E144+NV!E144+OR!E144+UT!E144+WA!E144+WY!E144</f>
        <v>1322589.6900000002</v>
      </c>
      <c r="F144" s="2">
        <f>AZ!F144+CA!F144+CO!F144+ID!F144+MT!F144+NM!F144+NV!F144+OR!F144+UT!F144+WA!F144+WY!F144</f>
        <v>12114499.210000001</v>
      </c>
      <c r="G144" s="2">
        <f>AZ!G144+CA!G144+CO!G144+ID!G144+MT!G144+NM!G144+NV!G144+OR!G144+UT!G144+WA!G144+WY!G144</f>
        <v>16189708.559999999</v>
      </c>
      <c r="H144" s="2">
        <f>AZ!H144+CA!H144+CO!H144+ID!H144+MT!H144+NM!H144+NV!H144+OR!H144+UT!H144+WA!H144+WY!H144</f>
        <v>4788732</v>
      </c>
      <c r="I144" s="2">
        <f>AZ!I144+CA!I144+CO!I144+ID!I144+MT!I144+NM!I144+NV!I144+OR!I144+UT!I144+WA!I144+WY!I144</f>
        <v>143546.99</v>
      </c>
      <c r="J144" s="2">
        <f>AZ!J144+CA!J144+CO!J144+ID!J144+MT!J144+NM!J144+NV!J144+OR!J144+UT!J144+WA!J144+WY!J144</f>
        <v>304196.14999999997</v>
      </c>
      <c r="K144" s="2">
        <f>AZ!K144+CA!K144+CO!K144+ID!K144+MT!K144+NM!K144+NV!K144+OR!K144+UT!K144+WA!K144+WY!K144</f>
        <v>150448.20000000001</v>
      </c>
      <c r="L144" s="2">
        <f>AZ!L144+CA!L144+CO!L144+ID!L144+MT!L144+NM!L144+NV!L144+OR!L144+UT!L144+WA!L144+WY!L144</f>
        <v>78161.33</v>
      </c>
      <c r="M144" s="2">
        <f>AZ!M144+CA!M144+CO!M144+ID!M144+MT!M144+NM!M144+NV!M144+OR!M144+UT!M144+WA!M144+WY!M144</f>
        <v>-43883</v>
      </c>
      <c r="N144" s="2">
        <f>AZ!N144+CA!N144+CO!N144+ID!N144+MT!N144+NM!N144+NV!N144+OR!N144+UT!N144+WA!N144+WY!N144</f>
        <v>261886.1</v>
      </c>
      <c r="O144" s="2">
        <f>AZ!O144+CA!O144+CO!O144+ID!O144+MT!O144+NM!O144+NV!O144+OR!O144+UT!O144+WA!O144+WY!O144</f>
        <v>2555828.3199999998</v>
      </c>
      <c r="P144" s="2">
        <f>AZ!P144+CA!P144+CO!P144+ID!P144+MT!P144+NM!P144+NV!P144+OR!P144+UT!P144+WA!P144+WY!P144</f>
        <v>510395.18</v>
      </c>
      <c r="Q144" s="2">
        <f t="shared" si="5"/>
        <v>56575898.670000009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f>AZ!D145+CA!D145+CO!D145+ID!D145+MT!D145+NM!D145+NV!D145+OR!D145+UT!D145+WA!D145+WY!D145</f>
        <v>18851434.969999999</v>
      </c>
      <c r="E145" s="2">
        <f>AZ!E145+CA!E145+CO!E145+ID!E145+MT!E145+NM!E145+NV!E145+OR!E145+UT!E145+WA!E145+WY!E145</f>
        <v>1369715.29</v>
      </c>
      <c r="F145" s="2">
        <f>AZ!F145+CA!F145+CO!F145+ID!F145+MT!F145+NM!F145+NV!F145+OR!F145+UT!F145+WA!F145+WY!F145</f>
        <v>16226266.469999999</v>
      </c>
      <c r="G145" s="2">
        <f>AZ!G145+CA!G145+CO!G145+ID!G145+MT!G145+NM!G145+NV!G145+OR!G145+UT!G145+WA!G145+WY!G145</f>
        <v>15469297.519999998</v>
      </c>
      <c r="H145" s="2">
        <f>AZ!H145+CA!H145+CO!H145+ID!H145+MT!H145+NM!H145+NV!H145+OR!H145+UT!H145+WA!H145+WY!H145</f>
        <v>5329777</v>
      </c>
      <c r="I145" s="2">
        <f>AZ!I145+CA!I145+CO!I145+ID!I145+MT!I145+NM!I145+NV!I145+OR!I145+UT!I145+WA!I145+WY!I145</f>
        <v>148744.26</v>
      </c>
      <c r="J145" s="2">
        <f>AZ!J145+CA!J145+CO!J145+ID!J145+MT!J145+NM!J145+NV!J145+OR!J145+UT!J145+WA!J145+WY!J145</f>
        <v>304313.12</v>
      </c>
      <c r="K145" s="2">
        <f>AZ!K145+CA!K145+CO!K145+ID!K145+MT!K145+NM!K145+NV!K145+OR!K145+UT!K145+WA!K145+WY!K145</f>
        <v>137477.81</v>
      </c>
      <c r="L145" s="2">
        <f>AZ!L145+CA!L145+CO!L145+ID!L145+MT!L145+NM!L145+NV!L145+OR!L145+UT!L145+WA!L145+WY!L145</f>
        <v>80489.180000000008</v>
      </c>
      <c r="M145" s="2">
        <f>AZ!M145+CA!M145+CO!M145+ID!M145+MT!M145+NM!M145+NV!M145+OR!M145+UT!M145+WA!M145+WY!M145</f>
        <v>-115383</v>
      </c>
      <c r="N145" s="2">
        <f>AZ!N145+CA!N145+CO!N145+ID!N145+MT!N145+NM!N145+NV!N145+OR!N145+UT!N145+WA!N145+WY!N145</f>
        <v>243847.01</v>
      </c>
      <c r="O145" s="2">
        <f>AZ!O145+CA!O145+CO!O145+ID!O145+MT!O145+NM!O145+NV!O145+OR!O145+UT!O145+WA!O145+WY!O145</f>
        <v>3977215.0999999996</v>
      </c>
      <c r="P145" s="2">
        <f>AZ!P145+CA!P145+CO!P145+ID!P145+MT!P145+NM!P145+NV!P145+OR!P145+UT!P145+WA!P145+WY!P145</f>
        <v>555164.47</v>
      </c>
      <c r="Q145" s="2">
        <f t="shared" si="5"/>
        <v>62578359.199999988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f>AZ!D146+CA!D146+CO!D146+ID!D146+MT!D146+NM!D146+NV!D146+OR!D146+UT!D146+WA!D146+WY!D146</f>
        <v>19371792.34</v>
      </c>
      <c r="E146" s="2">
        <f>AZ!E146+CA!E146+CO!E146+ID!E146+MT!E146+NM!E146+NV!E146+OR!E146+UT!E146+WA!E146+WY!E146</f>
        <v>1364823.25</v>
      </c>
      <c r="F146" s="2">
        <f>AZ!F146+CA!F146+CO!F146+ID!F146+MT!F146+NM!F146+NV!F146+OR!F146+UT!F146+WA!F146+WY!F146</f>
        <v>15676896.93</v>
      </c>
      <c r="G146" s="2">
        <f>AZ!G146+CA!G146+CO!G146+ID!G146+MT!G146+NM!G146+NV!G146+OR!G146+UT!G146+WA!G146+WY!G146</f>
        <v>17830162.740000002</v>
      </c>
      <c r="H146" s="2">
        <f>AZ!H146+CA!H146+CO!H146+ID!H146+MT!H146+NM!H146+NV!H146+OR!H146+UT!H146+WA!H146+WY!H146</f>
        <v>5370935</v>
      </c>
      <c r="I146" s="2">
        <f>AZ!I146+CA!I146+CO!I146+ID!I146+MT!I146+NM!I146+NV!I146+OR!I146+UT!I146+WA!I146+WY!I146</f>
        <v>141804.34</v>
      </c>
      <c r="J146" s="2">
        <f>AZ!J146+CA!J146+CO!J146+ID!J146+MT!J146+NM!J146+NV!J146+OR!J146+UT!J146+WA!J146+WY!J146</f>
        <v>324022.6700000001</v>
      </c>
      <c r="K146" s="2">
        <f>AZ!K146+CA!K146+CO!K146+ID!K146+MT!K146+NM!K146+NV!K146+OR!K146+UT!K146+WA!K146+WY!K146</f>
        <v>172007.46</v>
      </c>
      <c r="L146" s="2">
        <f>AZ!L146+CA!L146+CO!L146+ID!L146+MT!L146+NM!L146+NV!L146+OR!L146+UT!L146+WA!L146+WY!L146</f>
        <v>68839.08</v>
      </c>
      <c r="M146" s="2">
        <f>AZ!M146+CA!M146+CO!M146+ID!M146+MT!M146+NM!M146+NV!M146+OR!M146+UT!M146+WA!M146+WY!M146</f>
        <v>-55041</v>
      </c>
      <c r="N146" s="2">
        <f>AZ!N146+CA!N146+CO!N146+ID!N146+MT!N146+NM!N146+NV!N146+OR!N146+UT!N146+WA!N146+WY!N146</f>
        <v>238650.43999999997</v>
      </c>
      <c r="O146" s="2">
        <f>AZ!O146+CA!O146+CO!O146+ID!O146+MT!O146+NM!O146+NV!O146+OR!O146+UT!O146+WA!O146+WY!O146</f>
        <v>3264476.23</v>
      </c>
      <c r="P146" s="2">
        <f>AZ!P146+CA!P146+CO!P146+ID!P146+MT!P146+NM!P146+NV!P146+OR!P146+UT!P146+WA!P146+WY!P146</f>
        <v>576486.80000000005</v>
      </c>
      <c r="Q146" s="2">
        <f t="shared" si="5"/>
        <v>64345856.279999994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f>AZ!D147+CA!D147+CO!D147+ID!D147+MT!D147+NM!D147+NV!D147+OR!D147+UT!D147+WA!D147+WY!D147</f>
        <v>16702524.960000001</v>
      </c>
      <c r="E147" s="2">
        <f>AZ!E147+CA!E147+CO!E147+ID!E147+MT!E147+NM!E147+NV!E147+OR!E147+UT!E147+WA!E147+WY!E147</f>
        <v>1214864.49</v>
      </c>
      <c r="F147" s="2">
        <f>AZ!F147+CA!F147+CO!F147+ID!F147+MT!F147+NM!F147+NV!F147+OR!F147+UT!F147+WA!F147+WY!F147</f>
        <v>11550460.809999999</v>
      </c>
      <c r="G147" s="2">
        <f>AZ!G147+CA!G147+CO!G147+ID!G147+MT!G147+NM!G147+NV!G147+OR!G147+UT!G147+WA!G147+WY!G147</f>
        <v>15915981.649999999</v>
      </c>
      <c r="H147" s="2">
        <f>AZ!H147+CA!H147+CO!H147+ID!H147+MT!H147+NM!H147+NV!H147+OR!H147+UT!H147+WA!H147+WY!H147</f>
        <v>4234886</v>
      </c>
      <c r="I147" s="2">
        <f>AZ!I147+CA!I147+CO!I147+ID!I147+MT!I147+NM!I147+NV!I147+OR!I147+UT!I147+WA!I147+WY!I147</f>
        <v>147943.98000000001</v>
      </c>
      <c r="J147" s="2">
        <f>AZ!J147+CA!J147+CO!J147+ID!J147+MT!J147+NM!J147+NV!J147+OR!J147+UT!J147+WA!J147+WY!J147</f>
        <v>292474.09999999998</v>
      </c>
      <c r="K147" s="2">
        <f>AZ!K147+CA!K147+CO!K147+ID!K147+MT!K147+NM!K147+NV!K147+OR!K147+UT!K147+WA!K147+WY!K147</f>
        <v>164781.10999999999</v>
      </c>
      <c r="L147" s="2">
        <f>AZ!L147+CA!L147+CO!L147+ID!L147+MT!L147+NM!L147+NV!L147+OR!L147+UT!L147+WA!L147+WY!L147</f>
        <v>54588.84</v>
      </c>
      <c r="M147" s="2">
        <f>AZ!M147+CA!M147+CO!M147+ID!M147+MT!M147+NM!M147+NV!M147+OR!M147+UT!M147+WA!M147+WY!M147</f>
        <v>-16294</v>
      </c>
      <c r="N147" s="2">
        <f>AZ!N147+CA!N147+CO!N147+ID!N147+MT!N147+NM!N147+NV!N147+OR!N147+UT!N147+WA!N147+WY!N147</f>
        <v>340923.95</v>
      </c>
      <c r="O147" s="2">
        <f>AZ!O147+CA!O147+CO!O147+ID!O147+MT!O147+NM!O147+NV!O147+OR!O147+UT!O147+WA!O147+WY!O147</f>
        <v>3893917.3500000006</v>
      </c>
      <c r="P147" s="2">
        <f>AZ!P147+CA!P147+CO!P147+ID!P147+MT!P147+NM!P147+NV!P147+OR!P147+UT!P147+WA!P147+WY!P147</f>
        <v>495026.66</v>
      </c>
      <c r="Q147" s="2">
        <f t="shared" si="5"/>
        <v>54992079.899999999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f>AZ!D148+CA!D148+CO!D148+ID!D148+MT!D148+NM!D148+NV!D148+OR!D148+UT!D148+WA!D148+WY!D148</f>
        <v>17862183.640000001</v>
      </c>
      <c r="E148" s="2">
        <f>AZ!E148+CA!E148+CO!E148+ID!E148+MT!E148+NM!E148+NV!E148+OR!E148+UT!E148+WA!E148+WY!E148</f>
        <v>1359266.02</v>
      </c>
      <c r="F148" s="2">
        <f>AZ!F148+CA!F148+CO!F148+ID!F148+MT!F148+NM!F148+NV!F148+OR!F148+UT!F148+WA!F148+WY!F148</f>
        <v>11713368.83</v>
      </c>
      <c r="G148" s="2">
        <f>AZ!G148+CA!G148+CO!G148+ID!G148+MT!G148+NM!G148+NV!G148+OR!G148+UT!G148+WA!G148+WY!G148</f>
        <v>16171965.470000001</v>
      </c>
      <c r="H148" s="2">
        <f>AZ!H148+CA!H148+CO!H148+ID!H148+MT!H148+NM!H148+NV!H148+OR!H148+UT!H148+WA!H148+WY!H148</f>
        <v>4713385</v>
      </c>
      <c r="I148" s="2">
        <f>AZ!I148+CA!I148+CO!I148+ID!I148+MT!I148+NM!I148+NV!I148+OR!I148+UT!I148+WA!I148+WY!I148</f>
        <v>141511.35</v>
      </c>
      <c r="J148" s="2">
        <f>AZ!J148+CA!J148+CO!J148+ID!J148+MT!J148+NM!J148+NV!J148+OR!J148+UT!J148+WA!J148+WY!J148</f>
        <v>318097.44000000006</v>
      </c>
      <c r="K148" s="2">
        <f>AZ!K148+CA!K148+CO!K148+ID!K148+MT!K148+NM!K148+NV!K148+OR!K148+UT!K148+WA!K148+WY!K148</f>
        <v>205199.94000000003</v>
      </c>
      <c r="L148" s="2">
        <f>AZ!L148+CA!L148+CO!L148+ID!L148+MT!L148+NM!L148+NV!L148+OR!L148+UT!L148+WA!L148+WY!L148</f>
        <v>67596.959999999992</v>
      </c>
      <c r="M148" s="2">
        <f>AZ!M148+CA!M148+CO!M148+ID!M148+MT!M148+NM!M148+NV!M148+OR!M148+UT!M148+WA!M148+WY!M148</f>
        <v>-61617</v>
      </c>
      <c r="N148" s="2">
        <f>AZ!N148+CA!N148+CO!N148+ID!N148+MT!N148+NM!N148+NV!N148+OR!N148+UT!N148+WA!N148+WY!N148</f>
        <v>487578.43</v>
      </c>
      <c r="O148" s="2">
        <f>AZ!O148+CA!O148+CO!O148+ID!O148+MT!O148+NM!O148+NV!O148+OR!O148+UT!O148+WA!O148+WY!O148</f>
        <v>4080321.0700000003</v>
      </c>
      <c r="P148" s="2">
        <f>AZ!P148+CA!P148+CO!P148+ID!P148+MT!P148+NM!P148+NV!P148+OR!P148+UT!P148+WA!P148+WY!P148</f>
        <v>565794.95000000007</v>
      </c>
      <c r="Q148" s="2">
        <f t="shared" si="5"/>
        <v>57624652.100000001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f>AZ!D149+CA!D149+CO!D149+ID!D149+MT!D149+NM!D149+NV!D149+OR!D149+UT!D149+WA!D149+WY!D149</f>
        <v>15205224.57</v>
      </c>
      <c r="E149" s="2">
        <f>AZ!E149+CA!E149+CO!E149+ID!E149+MT!E149+NM!E149+NV!E149+OR!E149+UT!E149+WA!E149+WY!E149</f>
        <v>1249076.0399999998</v>
      </c>
      <c r="F149" s="2">
        <f>AZ!F149+CA!F149+CO!F149+ID!F149+MT!F149+NM!F149+NV!F149+OR!F149+UT!F149+WA!F149+WY!F149</f>
        <v>16360618.119999999</v>
      </c>
      <c r="G149" s="2">
        <f>AZ!G149+CA!G149+CO!G149+ID!G149+MT!G149+NM!G149+NV!G149+OR!G149+UT!G149+WA!G149+WY!G149</f>
        <v>13500508.1</v>
      </c>
      <c r="H149" s="2">
        <f>AZ!H149+CA!H149+CO!H149+ID!H149+MT!H149+NM!H149+NV!H149+OR!H149+UT!H149+WA!H149+WY!H149</f>
        <v>4352145</v>
      </c>
      <c r="I149" s="2">
        <f>AZ!I149+CA!I149+CO!I149+ID!I149+MT!I149+NM!I149+NV!I149+OR!I149+UT!I149+WA!I149+WY!I149</f>
        <v>102168.62</v>
      </c>
      <c r="J149" s="2">
        <f>AZ!J149+CA!J149+CO!J149+ID!J149+MT!J149+NM!J149+NV!J149+OR!J149+UT!J149+WA!J149+WY!J149</f>
        <v>291945.42</v>
      </c>
      <c r="K149" s="2">
        <f>AZ!K149+CA!K149+CO!K149+ID!K149+MT!K149+NM!K149+NV!K149+OR!K149+UT!K149+WA!K149+WY!K149</f>
        <v>183751.94999999998</v>
      </c>
      <c r="L149" s="2">
        <f>AZ!L149+CA!L149+CO!L149+ID!L149+MT!L149+NM!L149+NV!L149+OR!L149+UT!L149+WA!L149+WY!L149</f>
        <v>62571.37</v>
      </c>
      <c r="M149" s="2">
        <f>AZ!M149+CA!M149+CO!M149+ID!M149+MT!M149+NM!M149+NV!M149+OR!M149+UT!M149+WA!M149+WY!M149</f>
        <v>-17724</v>
      </c>
      <c r="N149" s="2">
        <f>AZ!N149+CA!N149+CO!N149+ID!N149+MT!N149+NM!N149+NV!N149+OR!N149+UT!N149+WA!N149+WY!N149</f>
        <v>525922.97000000009</v>
      </c>
      <c r="O149" s="2">
        <f>AZ!O149+CA!O149+CO!O149+ID!O149+MT!O149+NM!O149+NV!O149+OR!O149+UT!O149+WA!O149+WY!O149</f>
        <v>5152253.0199999986</v>
      </c>
      <c r="P149" s="2">
        <f>AZ!P149+CA!P149+CO!P149+ID!P149+MT!P149+NM!P149+NV!P149+OR!P149+UT!P149+WA!P149+WY!P149</f>
        <v>449127.59</v>
      </c>
      <c r="Q149" s="2">
        <f t="shared" si="5"/>
        <v>57417588.769999996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f>AZ!D150+CA!D150+CO!D150+ID!D150+MT!D150+NM!D150+NV!D150+OR!D150+UT!D150+WA!D150+WY!D150</f>
        <v>16247776.689999998</v>
      </c>
      <c r="E150" s="2">
        <f>AZ!E150+CA!E150+CO!E150+ID!E150+MT!E150+NM!E150+NV!E150+OR!E150+UT!E150+WA!E150+WY!E150</f>
        <v>1281979.03</v>
      </c>
      <c r="F150" s="2">
        <f>AZ!F150+CA!F150+CO!F150+ID!F150+MT!F150+NM!F150+NV!F150+OR!F150+UT!F150+WA!F150+WY!F150</f>
        <v>18618652.510000002</v>
      </c>
      <c r="G150" s="2">
        <f>AZ!G150+CA!G150+CO!G150+ID!G150+MT!G150+NM!G150+NV!G150+OR!G150+UT!G150+WA!G150+WY!G150</f>
        <v>13770762.580000002</v>
      </c>
      <c r="H150" s="2">
        <f>AZ!H150+CA!H150+CO!H150+ID!H150+MT!H150+NM!H150+NV!H150+OR!H150+UT!H150+WA!H150+WY!H150</f>
        <v>4877795</v>
      </c>
      <c r="I150" s="2">
        <f>AZ!I150+CA!I150+CO!I150+ID!I150+MT!I150+NM!I150+NV!I150+OR!I150+UT!I150+WA!I150+WY!I150</f>
        <v>107628.95</v>
      </c>
      <c r="J150" s="2">
        <f>AZ!J150+CA!J150+CO!J150+ID!J150+MT!J150+NM!J150+NV!J150+OR!J150+UT!J150+WA!J150+WY!J150</f>
        <v>313362.90999999997</v>
      </c>
      <c r="K150" s="2">
        <f>AZ!K150+CA!K150+CO!K150+ID!K150+MT!K150+NM!K150+NV!K150+OR!K150+UT!K150+WA!K150+WY!K150</f>
        <v>166803.06</v>
      </c>
      <c r="L150" s="2">
        <f>AZ!L150+CA!L150+CO!L150+ID!L150+MT!L150+NM!L150+NV!L150+OR!L150+UT!L150+WA!L150+WY!L150</f>
        <v>68436.56</v>
      </c>
      <c r="M150" s="2">
        <f>AZ!M150+CA!M150+CO!M150+ID!M150+MT!M150+NM!M150+NV!M150+OR!M150+UT!M150+WA!M150+WY!M150</f>
        <v>-9777</v>
      </c>
      <c r="N150" s="2">
        <f>AZ!N150+CA!N150+CO!N150+ID!N150+MT!N150+NM!N150+NV!N150+OR!N150+UT!N150+WA!N150+WY!N150</f>
        <v>590138.32999999996</v>
      </c>
      <c r="O150" s="2">
        <f>AZ!O150+CA!O150+CO!O150+ID!O150+MT!O150+NM!O150+NV!O150+OR!O150+UT!O150+WA!O150+WY!O150</f>
        <v>4624545.6499999994</v>
      </c>
      <c r="P150" s="2">
        <f>AZ!P150+CA!P150+CO!P150+ID!P150+MT!P150+NM!P150+NV!P150+OR!P150+UT!P150+WA!P150+WY!P150</f>
        <v>458614.26</v>
      </c>
      <c r="Q150" s="2">
        <f t="shared" si="5"/>
        <v>61116718.530000001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f>AZ!D151+CA!D151+CO!D151+ID!D151+MT!D151+NM!D151+NV!D151+OR!D151+UT!D151+WA!D151+WY!D151</f>
        <v>17556121.339999996</v>
      </c>
      <c r="E151" s="2">
        <f>AZ!E151+CA!E151+CO!E151+ID!E151+MT!E151+NM!E151+NV!E151+OR!E151+UT!E151+WA!E151+WY!E151</f>
        <v>1253793.7899999998</v>
      </c>
      <c r="F151" s="2">
        <f>AZ!F151+CA!F151+CO!F151+ID!F151+MT!F151+NM!F151+NV!F151+OR!F151+UT!F151+WA!F151+WY!F151</f>
        <v>18067266.099999998</v>
      </c>
      <c r="G151" s="2">
        <f>AZ!G151+CA!G151+CO!G151+ID!G151+MT!G151+NM!G151+NV!G151+OR!G151+UT!G151+WA!G151+WY!G151</f>
        <v>18711636.239999998</v>
      </c>
      <c r="H151" s="2">
        <f>AZ!H151+CA!H151+CO!H151+ID!H151+MT!H151+NM!H151+NV!H151+OR!H151+UT!H151+WA!H151+WY!H151</f>
        <v>4408692</v>
      </c>
      <c r="I151" s="2">
        <f>AZ!I151+CA!I151+CO!I151+ID!I151+MT!I151+NM!I151+NV!I151+OR!I151+UT!I151+WA!I151+WY!I151</f>
        <v>143297.82</v>
      </c>
      <c r="J151" s="2">
        <f>AZ!J151+CA!J151+CO!J151+ID!J151+MT!J151+NM!J151+NV!J151+OR!J151+UT!J151+WA!J151+WY!J151</f>
        <v>301253.26</v>
      </c>
      <c r="K151" s="2">
        <f>AZ!K151+CA!K151+CO!K151+ID!K151+MT!K151+NM!K151+NV!K151+OR!K151+UT!K151+WA!K151+WY!K151</f>
        <v>170100.25999999998</v>
      </c>
      <c r="L151" s="2">
        <f>AZ!L151+CA!L151+CO!L151+ID!L151+MT!L151+NM!L151+NV!L151+OR!L151+UT!L151+WA!L151+WY!L151</f>
        <v>51475.339999999989</v>
      </c>
      <c r="M151" s="2">
        <f>AZ!M151+CA!M151+CO!M151+ID!M151+MT!M151+NM!M151+NV!M151+OR!M151+UT!M151+WA!M151+WY!M151</f>
        <v>71924</v>
      </c>
      <c r="N151" s="2">
        <f>AZ!N151+CA!N151+CO!N151+ID!N151+MT!N151+NM!N151+NV!N151+OR!N151+UT!N151+WA!N151+WY!N151</f>
        <v>698941.69</v>
      </c>
      <c r="O151" s="2">
        <f>AZ!O151+CA!O151+CO!O151+ID!O151+MT!O151+NM!O151+NV!O151+OR!O151+UT!O151+WA!O151+WY!O151</f>
        <v>4322663.8099999996</v>
      </c>
      <c r="P151" s="2">
        <f>AZ!P151+CA!P151+CO!P151+ID!P151+MT!P151+NM!P151+NV!P151+OR!P151+UT!P151+WA!P151+WY!P151</f>
        <v>505059.36</v>
      </c>
      <c r="Q151" s="2">
        <f t="shared" si="5"/>
        <v>66262225.009999983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f>AZ!D152+CA!D152+CO!D152+ID!D152+MT!D152+NM!D152+NV!D152+OR!D152+UT!D152+WA!D152+WY!D152</f>
        <v>19124596.940000001</v>
      </c>
      <c r="E152" s="2">
        <f>AZ!E152+CA!E152+CO!E152+ID!E152+MT!E152+NM!E152+NV!E152+OR!E152+UT!E152+WA!E152+WY!E152</f>
        <v>1311565.79</v>
      </c>
      <c r="F152" s="2">
        <f>AZ!F152+CA!F152+CO!F152+ID!F152+MT!F152+NM!F152+NV!F152+OR!F152+UT!F152+WA!F152+WY!F152</f>
        <v>16981382.279999997</v>
      </c>
      <c r="G152" s="2">
        <f>AZ!G152+CA!G152+CO!G152+ID!G152+MT!G152+NM!G152+NV!G152+OR!G152+UT!G152+WA!G152+WY!G152</f>
        <v>25065814.169999998</v>
      </c>
      <c r="H152" s="2">
        <f>AZ!H152+CA!H152+CO!H152+ID!H152+MT!H152+NM!H152+NV!H152+OR!H152+UT!H152+WA!H152+WY!H152</f>
        <v>5184308</v>
      </c>
      <c r="I152" s="2">
        <f>AZ!I152+CA!I152+CO!I152+ID!I152+MT!I152+NM!I152+NV!I152+OR!I152+UT!I152+WA!I152+WY!I152</f>
        <v>156343.38</v>
      </c>
      <c r="J152" s="2">
        <f>AZ!J152+CA!J152+CO!J152+ID!J152+MT!J152+NM!J152+NV!J152+OR!J152+UT!J152+WA!J152+WY!J152</f>
        <v>319627.48</v>
      </c>
      <c r="K152" s="2">
        <f>AZ!K152+CA!K152+CO!K152+ID!K152+MT!K152+NM!K152+NV!K152+OR!K152+UT!K152+WA!K152+WY!K152</f>
        <v>179786.06000000003</v>
      </c>
      <c r="L152" s="2">
        <f>AZ!L152+CA!L152+CO!L152+ID!L152+MT!L152+NM!L152+NV!L152+OR!L152+UT!L152+WA!L152+WY!L152</f>
        <v>61408.51999999999</v>
      </c>
      <c r="M152" s="2">
        <f>AZ!M152+CA!M152+CO!M152+ID!M152+MT!M152+NM!M152+NV!M152+OR!M152+UT!M152+WA!M152+WY!M152</f>
        <v>100699</v>
      </c>
      <c r="N152" s="2">
        <f>AZ!N152+CA!N152+CO!N152+ID!N152+MT!N152+NM!N152+NV!N152+OR!N152+UT!N152+WA!N152+WY!N152</f>
        <v>662253.21000000008</v>
      </c>
      <c r="O152" s="2">
        <f>AZ!O152+CA!O152+CO!O152+ID!O152+MT!O152+NM!O152+NV!O152+OR!O152+UT!O152+WA!O152+WY!O152</f>
        <v>3987427.3200000003</v>
      </c>
      <c r="P152" s="2">
        <f>AZ!P152+CA!P152+CO!P152+ID!P152+MT!P152+NM!P152+NV!P152+OR!P152+UT!P152+WA!P152+WY!P152</f>
        <v>602669.34000000008</v>
      </c>
      <c r="Q152" s="2">
        <f t="shared" si="5"/>
        <v>73737881.48999998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f>AZ!D153+CA!D153+CO!D153+ID!D153+MT!D153+NM!D153+NV!D153+OR!D153+UT!D153+WA!D153+WY!D153</f>
        <v>19714232.449999996</v>
      </c>
      <c r="E153" s="2">
        <f>AZ!E153+CA!E153+CO!E153+ID!E153+MT!E153+NM!E153+NV!E153+OR!E153+UT!E153+WA!E153+WY!E153</f>
        <v>1303497.1100000001</v>
      </c>
      <c r="F153" s="2">
        <f>AZ!F153+CA!F153+CO!F153+ID!F153+MT!F153+NM!F153+NV!F153+OR!F153+UT!F153+WA!F153+WY!F153</f>
        <v>13053387.640000001</v>
      </c>
      <c r="G153" s="2">
        <f>AZ!G153+CA!G153+CO!G153+ID!G153+MT!G153+NM!G153+NV!G153+OR!G153+UT!G153+WA!G153+WY!G153</f>
        <v>25976455.609999996</v>
      </c>
      <c r="H153" s="2">
        <f>AZ!H153+CA!H153+CO!H153+ID!H153+MT!H153+NM!H153+NV!H153+OR!H153+UT!H153+WA!H153+WY!H153</f>
        <v>5439735</v>
      </c>
      <c r="I153" s="2">
        <f>AZ!I153+CA!I153+CO!I153+ID!I153+MT!I153+NM!I153+NV!I153+OR!I153+UT!I153+WA!I153+WY!I153</f>
        <v>153364.68999999997</v>
      </c>
      <c r="J153" s="2">
        <f>AZ!J153+CA!J153+CO!J153+ID!J153+MT!J153+NM!J153+NV!J153+OR!J153+UT!J153+WA!J153+WY!J153</f>
        <v>352234.75999999995</v>
      </c>
      <c r="K153" s="2">
        <f>AZ!K153+CA!K153+CO!K153+ID!K153+MT!K153+NM!K153+NV!K153+OR!K153+UT!K153+WA!K153+WY!K153</f>
        <v>177083.6</v>
      </c>
      <c r="L153" s="2">
        <f>AZ!L153+CA!L153+CO!L153+ID!L153+MT!L153+NM!L153+NV!L153+OR!L153+UT!L153+WA!L153+WY!L153</f>
        <v>60307.24</v>
      </c>
      <c r="M153" s="2">
        <f>AZ!M153+CA!M153+CO!M153+ID!M153+MT!M153+NM!M153+NV!M153+OR!M153+UT!M153+WA!M153+WY!M153</f>
        <v>-65729</v>
      </c>
      <c r="N153" s="2">
        <f>AZ!N153+CA!N153+CO!N153+ID!N153+MT!N153+NM!N153+NV!N153+OR!N153+UT!N153+WA!N153+WY!N153</f>
        <v>784798.57000000007</v>
      </c>
      <c r="O153" s="2">
        <f>AZ!O153+CA!O153+CO!O153+ID!O153+MT!O153+NM!O153+NV!O153+OR!O153+UT!O153+WA!O153+WY!O153</f>
        <v>3365340.52</v>
      </c>
      <c r="P153" s="2">
        <f>AZ!P153+CA!P153+CO!P153+ID!P153+MT!P153+NM!P153+NV!P153+OR!P153+UT!P153+WA!P153+WY!P153</f>
        <v>606047.60000000009</v>
      </c>
      <c r="Q153" s="2">
        <f t="shared" si="5"/>
        <v>70920755.789999977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f>AZ!D154+CA!D154+CO!D154+ID!D154+MT!D154+NM!D154+NV!D154+OR!D154+UT!D154+WA!D154+WY!D154</f>
        <v>17622576.190000001</v>
      </c>
      <c r="E154" s="2">
        <f>AZ!E154+CA!E154+CO!E154+ID!E154+MT!E154+NM!E154+NV!E154+OR!E154+UT!E154+WA!E154+WY!E154</f>
        <v>1276539.44</v>
      </c>
      <c r="F154" s="2">
        <f>AZ!F154+CA!F154+CO!F154+ID!F154+MT!F154+NM!F154+NV!F154+OR!F154+UT!F154+WA!F154+WY!F154</f>
        <v>9787649.540000001</v>
      </c>
      <c r="G154" s="2">
        <f>AZ!G154+CA!G154+CO!G154+ID!G154+MT!G154+NM!G154+NV!G154+OR!G154+UT!G154+WA!G154+WY!G154</f>
        <v>23324902.270000003</v>
      </c>
      <c r="H154" s="2">
        <f>AZ!H154+CA!H154+CO!H154+ID!H154+MT!H154+NM!H154+NV!H154+OR!H154+UT!H154+WA!H154+WY!H154</f>
        <v>5269728</v>
      </c>
      <c r="I154" s="2">
        <f>AZ!I154+CA!I154+CO!I154+ID!I154+MT!I154+NM!I154+NV!I154+OR!I154+UT!I154+WA!I154+WY!I154</f>
        <v>158555.46</v>
      </c>
      <c r="J154" s="2">
        <f>AZ!J154+CA!J154+CO!J154+ID!J154+MT!J154+NM!J154+NV!J154+OR!J154+UT!J154+WA!J154+WY!J154</f>
        <v>321076.49</v>
      </c>
      <c r="K154" s="2">
        <f>AZ!K154+CA!K154+CO!K154+ID!K154+MT!K154+NM!K154+NV!K154+OR!K154+UT!K154+WA!K154+WY!K154</f>
        <v>180714.36000000002</v>
      </c>
      <c r="L154" s="2">
        <f>AZ!L154+CA!L154+CO!L154+ID!L154+MT!L154+NM!L154+NV!L154+OR!L154+UT!L154+WA!L154+WY!L154</f>
        <v>62061.630000000005</v>
      </c>
      <c r="M154" s="2">
        <f>AZ!M154+CA!M154+CO!M154+ID!M154+MT!M154+NM!M154+NV!M154+OR!M154+UT!M154+WA!M154+WY!M154</f>
        <v>45677</v>
      </c>
      <c r="N154" s="2">
        <f>AZ!N154+CA!N154+CO!N154+ID!N154+MT!N154+NM!N154+NV!N154+OR!N154+UT!N154+WA!N154+WY!N154</f>
        <v>781623.17</v>
      </c>
      <c r="O154" s="2">
        <f>AZ!O154+CA!O154+CO!O154+ID!O154+MT!O154+NM!O154+NV!O154+OR!O154+UT!O154+WA!O154+WY!O154</f>
        <v>3780219.6399999997</v>
      </c>
      <c r="P154" s="2">
        <f>AZ!P154+CA!P154+CO!P154+ID!P154+MT!P154+NM!P154+NV!P154+OR!P154+UT!P154+WA!P154+WY!P154</f>
        <v>572866.47</v>
      </c>
      <c r="Q154" s="2">
        <f t="shared" si="5"/>
        <v>63184189.660000011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f>AZ!D155+CA!D155+CO!D155+ID!D155+MT!D155+NM!D155+NV!D155+OR!D155+UT!D155+WA!D155+WY!D155</f>
        <v>18069394.949999999</v>
      </c>
      <c r="E155" s="2">
        <f>AZ!E155+CA!E155+CO!E155+ID!E155+MT!E155+NM!E155+NV!E155+OR!E155+UT!E155+WA!E155+WY!E155</f>
        <v>1338916.8299999998</v>
      </c>
      <c r="F155" s="2">
        <f>AZ!F155+CA!F155+CO!F155+ID!F155+MT!F155+NM!F155+NV!F155+OR!F155+UT!F155+WA!F155+WY!F155</f>
        <v>10391413.279999999</v>
      </c>
      <c r="G155" s="2">
        <f>AZ!G155+CA!G155+CO!G155+ID!G155+MT!G155+NM!G155+NV!G155+OR!G155+UT!G155+WA!G155+WY!G155</f>
        <v>19077383.710000005</v>
      </c>
      <c r="H155" s="2">
        <f>AZ!H155+CA!H155+CO!H155+ID!H155+MT!H155+NM!H155+NV!H155+OR!H155+UT!H155+WA!H155+WY!H155</f>
        <v>4513013</v>
      </c>
      <c r="I155" s="2">
        <f>AZ!I155+CA!I155+CO!I155+ID!I155+MT!I155+NM!I155+NV!I155+OR!I155+UT!I155+WA!I155+WY!I155</f>
        <v>153280.41999999998</v>
      </c>
      <c r="J155" s="2">
        <f>AZ!J155+CA!J155+CO!J155+ID!J155+MT!J155+NM!J155+NV!J155+OR!J155+UT!J155+WA!J155+WY!J155</f>
        <v>344936.23000000004</v>
      </c>
      <c r="K155" s="2">
        <f>AZ!K155+CA!K155+CO!K155+ID!K155+MT!K155+NM!K155+NV!K155+OR!K155+UT!K155+WA!K155+WY!K155</f>
        <v>158737.76999999999</v>
      </c>
      <c r="L155" s="2">
        <f>AZ!L155+CA!L155+CO!L155+ID!L155+MT!L155+NM!L155+NV!L155+OR!L155+UT!L155+WA!L155+WY!L155</f>
        <v>66239.62000000001</v>
      </c>
      <c r="M155" s="2">
        <f>AZ!M155+CA!M155+CO!M155+ID!M155+MT!M155+NM!M155+NV!M155+OR!M155+UT!M155+WA!M155+WY!M155</f>
        <v>9204</v>
      </c>
      <c r="N155" s="2">
        <f>AZ!N155+CA!N155+CO!N155+ID!N155+MT!N155+NM!N155+NV!N155+OR!N155+UT!N155+WA!N155+WY!N155</f>
        <v>817446.5199999999</v>
      </c>
      <c r="O155" s="2">
        <f>AZ!O155+CA!O155+CO!O155+ID!O155+MT!O155+NM!O155+NV!O155+OR!O155+UT!O155+WA!O155+WY!O155</f>
        <v>3071845.91</v>
      </c>
      <c r="P155" s="2">
        <f>AZ!P155+CA!P155+CO!P155+ID!P155+MT!P155+NM!P155+NV!P155+OR!P155+UT!P155+WA!P155+WY!P155</f>
        <v>593126.76</v>
      </c>
      <c r="Q155" s="2">
        <f t="shared" si="5"/>
        <v>58604938.999999993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f>AZ!D156+CA!D156+CO!D156+ID!D156+MT!D156+NM!D156+NV!D156+OR!D156+UT!D156+WA!D156+WY!D156</f>
        <v>17606421.949999999</v>
      </c>
      <c r="E156" s="2">
        <f>AZ!E156+CA!E156+CO!E156+ID!E156+MT!E156+NM!E156+NV!E156+OR!E156+UT!E156+WA!E156+WY!E156</f>
        <v>1205838.26</v>
      </c>
      <c r="F156" s="2">
        <f>AZ!F156+CA!F156+CO!F156+ID!F156+MT!F156+NM!F156+NV!F156+OR!F156+UT!F156+WA!F156+WY!F156</f>
        <v>10532491.899999999</v>
      </c>
      <c r="G156" s="2">
        <f>AZ!G156+CA!G156+CO!G156+ID!G156+MT!G156+NM!G156+NV!G156+OR!G156+UT!G156+WA!G156+WY!G156</f>
        <v>18391737.880000003</v>
      </c>
      <c r="H156" s="2">
        <f>AZ!H156+CA!H156+CO!H156+ID!H156+MT!H156+NM!H156+NV!H156+OR!H156+UT!H156+WA!H156+WY!H156</f>
        <v>4385950</v>
      </c>
      <c r="I156" s="2">
        <f>AZ!I156+CA!I156+CO!I156+ID!I156+MT!I156+NM!I156+NV!I156+OR!I156+UT!I156+WA!I156+WY!I156</f>
        <v>147052.37999999998</v>
      </c>
      <c r="J156" s="2">
        <f>AZ!J156+CA!J156+CO!J156+ID!J156+MT!J156+NM!J156+NV!J156+OR!J156+UT!J156+WA!J156+WY!J156</f>
        <v>346614.59999999992</v>
      </c>
      <c r="K156" s="2">
        <f>AZ!K156+CA!K156+CO!K156+ID!K156+MT!K156+NM!K156+NV!K156+OR!K156+UT!K156+WA!K156+WY!K156</f>
        <v>178627.25</v>
      </c>
      <c r="L156" s="2">
        <f>AZ!L156+CA!L156+CO!L156+ID!L156+MT!L156+NM!L156+NV!L156+OR!L156+UT!L156+WA!L156+WY!L156</f>
        <v>67145.259999999995</v>
      </c>
      <c r="M156" s="2">
        <f>AZ!M156+CA!M156+CO!M156+ID!M156+MT!M156+NM!M156+NV!M156+OR!M156+UT!M156+WA!M156+WY!M156</f>
        <v>-26192</v>
      </c>
      <c r="N156" s="2">
        <f>AZ!N156+CA!N156+CO!N156+ID!N156+MT!N156+NM!N156+NV!N156+OR!N156+UT!N156+WA!N156+WY!N156</f>
        <v>689653.4</v>
      </c>
      <c r="O156" s="2">
        <f>AZ!O156+CA!O156+CO!O156+ID!O156+MT!O156+NM!O156+NV!O156+OR!O156+UT!O156+WA!O156+WY!O156</f>
        <v>3309708.8599999994</v>
      </c>
      <c r="P156" s="2">
        <f>AZ!P156+CA!P156+CO!P156+ID!P156+MT!P156+NM!P156+NV!P156+OR!P156+UT!P156+WA!P156+WY!P156</f>
        <v>566175.18999999994</v>
      </c>
      <c r="Q156" s="2">
        <f t="shared" si="5"/>
        <v>57401224.93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f>AZ!D157+CA!D157+CO!D157+ID!D157+MT!D157+NM!D157+NV!D157+OR!D157+UT!D157+WA!D157+WY!D157</f>
        <v>18528928.900000002</v>
      </c>
      <c r="E157" s="2">
        <f>AZ!E157+CA!E157+CO!E157+ID!E157+MT!E157+NM!E157+NV!E157+OR!E157+UT!E157+WA!E157+WY!E157</f>
        <v>1339671.0900000001</v>
      </c>
      <c r="F157" s="2">
        <f>AZ!F157+CA!F157+CO!F157+ID!F157+MT!F157+NM!F157+NV!F157+OR!F157+UT!F157+WA!F157+WY!F157</f>
        <v>11502658.83</v>
      </c>
      <c r="G157" s="2">
        <f>AZ!G157+CA!G157+CO!G157+ID!G157+MT!G157+NM!G157+NV!G157+OR!G157+UT!G157+WA!G157+WY!G157</f>
        <v>22833214.329999998</v>
      </c>
      <c r="H157" s="2">
        <f>AZ!H157+CA!H157+CO!H157+ID!H157+MT!H157+NM!H157+NV!H157+OR!H157+UT!H157+WA!H157+WY!H157</f>
        <v>5053341</v>
      </c>
      <c r="I157" s="2">
        <f>AZ!I157+CA!I157+CO!I157+ID!I157+MT!I157+NM!I157+NV!I157+OR!I157+UT!I157+WA!I157+WY!I157</f>
        <v>142069.69</v>
      </c>
      <c r="J157" s="2">
        <f>AZ!J157+CA!J157+CO!J157+ID!J157+MT!J157+NM!J157+NV!J157+OR!J157+UT!J157+WA!J157+WY!J157</f>
        <v>357743.01</v>
      </c>
      <c r="K157" s="2">
        <f>AZ!K157+CA!K157+CO!K157+ID!K157+MT!K157+NM!K157+NV!K157+OR!K157+UT!K157+WA!K157+WY!K157</f>
        <v>167206.44999999998</v>
      </c>
      <c r="L157" s="2">
        <f>AZ!L157+CA!L157+CO!L157+ID!L157+MT!L157+NM!L157+NV!L157+OR!L157+UT!L157+WA!L157+WY!L157</f>
        <v>66243.08</v>
      </c>
      <c r="M157" s="2">
        <f>AZ!M157+CA!M157+CO!M157+ID!M157+MT!M157+NM!M157+NV!M157+OR!M157+UT!M157+WA!M157+WY!M157</f>
        <v>-27814</v>
      </c>
      <c r="N157" s="2">
        <f>AZ!N157+CA!N157+CO!N157+ID!N157+MT!N157+NM!N157+NV!N157+OR!N157+UT!N157+WA!N157+WY!N157</f>
        <v>712461.65</v>
      </c>
      <c r="O157" s="2">
        <f>AZ!O157+CA!O157+CO!O157+ID!O157+MT!O157+NM!O157+NV!O157+OR!O157+UT!O157+WA!O157+WY!O157</f>
        <v>3714726.38</v>
      </c>
      <c r="P157" s="2">
        <f>AZ!P157+CA!P157+CO!P157+ID!P157+MT!P157+NM!P157+NV!P157+OR!P157+UT!P157+WA!P157+WY!P157</f>
        <v>598332.30000000005</v>
      </c>
      <c r="Q157" s="2">
        <f t="shared" si="5"/>
        <v>64988782.709999993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f>AZ!D158+CA!D158+CO!D158+ID!D158+MT!D158+NM!D158+NV!D158+OR!D158+UT!D158+WA!D158+WY!D158</f>
        <v>19070573.460000001</v>
      </c>
      <c r="E158" s="2">
        <f>AZ!E158+CA!E158+CO!E158+ID!E158+MT!E158+NM!E158+NV!E158+OR!E158+UT!E158+WA!E158+WY!E158</f>
        <v>1393593.91</v>
      </c>
      <c r="F158" s="2">
        <f>AZ!F158+CA!F158+CO!F158+ID!F158+MT!F158+NM!F158+NV!F158+OR!F158+UT!F158+WA!F158+WY!F158</f>
        <v>11507365.970000001</v>
      </c>
      <c r="G158" s="2">
        <f>AZ!G158+CA!G158+CO!G158+ID!G158+MT!G158+NM!G158+NV!G158+OR!G158+UT!G158+WA!G158+WY!G158</f>
        <v>18922636.650000002</v>
      </c>
      <c r="H158" s="2">
        <f>AZ!H158+CA!H158+CO!H158+ID!H158+MT!H158+NM!H158+NV!H158+OR!H158+UT!H158+WA!H158+WY!H158</f>
        <v>5414189</v>
      </c>
      <c r="I158" s="2">
        <f>AZ!I158+CA!I158+CO!I158+ID!I158+MT!I158+NM!I158+NV!I158+OR!I158+UT!I158+WA!I158+WY!I158</f>
        <v>136086.29999999999</v>
      </c>
      <c r="J158" s="2">
        <f>AZ!J158+CA!J158+CO!J158+ID!J158+MT!J158+NM!J158+NV!J158+OR!J158+UT!J158+WA!J158+WY!J158</f>
        <v>326206.11</v>
      </c>
      <c r="K158" s="2">
        <f>AZ!K158+CA!K158+CO!K158+ID!K158+MT!K158+NM!K158+NV!K158+OR!K158+UT!K158+WA!K158+WY!K158</f>
        <v>166350.20000000001</v>
      </c>
      <c r="L158" s="2">
        <f>AZ!L158+CA!L158+CO!L158+ID!L158+MT!L158+NM!L158+NV!L158+OR!L158+UT!L158+WA!L158+WY!L158</f>
        <v>64043.880000000005</v>
      </c>
      <c r="M158" s="2">
        <f>AZ!M158+CA!M158+CO!M158+ID!M158+MT!M158+NM!M158+NV!M158+OR!M158+UT!M158+WA!M158+WY!M158</f>
        <v>-14345</v>
      </c>
      <c r="N158" s="2">
        <f>AZ!N158+CA!N158+CO!N158+ID!N158+MT!N158+NM!N158+NV!N158+OR!N158+UT!N158+WA!N158+WY!N158</f>
        <v>668626.62999999989</v>
      </c>
      <c r="O158" s="2">
        <f>AZ!O158+CA!O158+CO!O158+ID!O158+MT!O158+NM!O158+NV!O158+OR!O158+UT!O158+WA!O158+WY!O158</f>
        <v>3759437.02</v>
      </c>
      <c r="P158" s="2">
        <f>AZ!P158+CA!P158+CO!P158+ID!P158+MT!P158+NM!P158+NV!P158+OR!P158+UT!P158+WA!P158+WY!P158</f>
        <v>588751.14</v>
      </c>
      <c r="Q158" s="2">
        <f t="shared" si="5"/>
        <v>62003515.270000018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f>AZ!D159+CA!D159+CO!D159+ID!D159+MT!D159+NM!D159+NV!D159+OR!D159+UT!D159+WA!D159+WY!D159</f>
        <v>17351138.640000001</v>
      </c>
      <c r="E159" s="2">
        <f>AZ!E159+CA!E159+CO!E159+ID!E159+MT!E159+NM!E159+NV!E159+OR!E159+UT!E159+WA!E159+WY!E159</f>
        <v>1248321.98</v>
      </c>
      <c r="F159" s="2">
        <f>AZ!F159+CA!F159+CO!F159+ID!F159+MT!F159+NM!F159+NV!F159+OR!F159+UT!F159+WA!F159+WY!F159</f>
        <v>9478859.9399999995</v>
      </c>
      <c r="G159" s="2">
        <f>AZ!G159+CA!G159+CO!G159+ID!G159+MT!G159+NM!G159+NV!G159+OR!G159+UT!G159+WA!G159+WY!G159</f>
        <v>17136281.399999999</v>
      </c>
      <c r="H159" s="2">
        <f>AZ!H159+CA!H159+CO!H159+ID!H159+MT!H159+NM!H159+NV!H159+OR!H159+UT!H159+WA!H159+WY!H159</f>
        <v>4230208</v>
      </c>
      <c r="I159" s="2">
        <f>AZ!I159+CA!I159+CO!I159+ID!I159+MT!I159+NM!I159+NV!I159+OR!I159+UT!I159+WA!I159+WY!I159</f>
        <v>119872.26999999999</v>
      </c>
      <c r="J159" s="2">
        <f>AZ!J159+CA!J159+CO!J159+ID!J159+MT!J159+NM!J159+NV!J159+OR!J159+UT!J159+WA!J159+WY!J159</f>
        <v>280272.80000000005</v>
      </c>
      <c r="K159" s="2">
        <f>AZ!K159+CA!K159+CO!K159+ID!K159+MT!K159+NM!K159+NV!K159+OR!K159+UT!K159+WA!K159+WY!K159</f>
        <v>155194.22</v>
      </c>
      <c r="L159" s="2">
        <f>AZ!L159+CA!L159+CO!L159+ID!L159+MT!L159+NM!L159+NV!L159+OR!L159+UT!L159+WA!L159+WY!L159</f>
        <v>54797.96</v>
      </c>
      <c r="M159" s="2">
        <f>AZ!M159+CA!M159+CO!M159+ID!M159+MT!M159+NM!M159+NV!M159+OR!M159+UT!M159+WA!M159+WY!M159</f>
        <v>-33623</v>
      </c>
      <c r="N159" s="2">
        <f>AZ!N159+CA!N159+CO!N159+ID!N159+MT!N159+NM!N159+NV!N159+OR!N159+UT!N159+WA!N159+WY!N159</f>
        <v>725813.82</v>
      </c>
      <c r="O159" s="2">
        <f>AZ!O159+CA!O159+CO!O159+ID!O159+MT!O159+NM!O159+NV!O159+OR!O159+UT!O159+WA!O159+WY!O159</f>
        <v>3752859.0700000003</v>
      </c>
      <c r="P159" s="2">
        <f>AZ!P159+CA!P159+CO!P159+ID!P159+MT!P159+NM!P159+NV!P159+OR!P159+UT!P159+WA!P159+WY!P159</f>
        <v>513925.57999999996</v>
      </c>
      <c r="Q159" s="2">
        <f t="shared" si="5"/>
        <v>55013922.68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f>AZ!D160+CA!D160+CO!D160+ID!D160+MT!D160+NM!D160+NV!D160+OR!D160+UT!D160+WA!D160+WY!D160</f>
        <v>15958973.35</v>
      </c>
      <c r="E160" s="2">
        <f>AZ!E160+CA!E160+CO!E160+ID!E160+MT!E160+NM!E160+NV!E160+OR!E160+UT!E160+WA!E160+WY!E160</f>
        <v>1374886.7599999998</v>
      </c>
      <c r="F160" s="2">
        <f>AZ!F160+CA!F160+CO!F160+ID!F160+MT!F160+NM!F160+NV!F160+OR!F160+UT!F160+WA!F160+WY!F160</f>
        <v>15966666.75</v>
      </c>
      <c r="G160" s="2">
        <f>AZ!G160+CA!G160+CO!G160+ID!G160+MT!G160+NM!G160+NV!G160+OR!G160+UT!G160+WA!G160+WY!G160</f>
        <v>13837548.669999998</v>
      </c>
      <c r="H160" s="2">
        <f>AZ!H160+CA!H160+CO!H160+ID!H160+MT!H160+NM!H160+NV!H160+OR!H160+UT!H160+WA!H160+WY!H160</f>
        <v>4763413</v>
      </c>
      <c r="I160" s="2">
        <f>AZ!I160+CA!I160+CO!I160+ID!I160+MT!I160+NM!I160+NV!I160+OR!I160+UT!I160+WA!I160+WY!I160</f>
        <v>134351.6</v>
      </c>
      <c r="J160" s="2">
        <f>AZ!J160+CA!J160+CO!J160+ID!J160+MT!J160+NM!J160+NV!J160+OR!J160+UT!J160+WA!J160+WY!J160</f>
        <v>328172.58999999997</v>
      </c>
      <c r="K160" s="2">
        <f>AZ!K160+CA!K160+CO!K160+ID!K160+MT!K160+NM!K160+NV!K160+OR!K160+UT!K160+WA!K160+WY!K160</f>
        <v>119349.79999999999</v>
      </c>
      <c r="L160" s="2">
        <f>AZ!L160+CA!L160+CO!L160+ID!L160+MT!L160+NM!L160+NV!L160+OR!L160+UT!L160+WA!L160+WY!L160</f>
        <v>76455.62000000001</v>
      </c>
      <c r="M160" s="2">
        <f>AZ!M160+CA!M160+CO!M160+ID!M160+MT!M160+NM!M160+NV!M160+OR!M160+UT!M160+WA!M160+WY!M160</f>
        <v>-25255</v>
      </c>
      <c r="N160" s="2">
        <f>AZ!N160+CA!N160+CO!N160+ID!N160+MT!N160+NM!N160+NV!N160+OR!N160+UT!N160+WA!N160+WY!N160</f>
        <v>1143183.7</v>
      </c>
      <c r="O160" s="2">
        <f>AZ!O160+CA!O160+CO!O160+ID!O160+MT!O160+NM!O160+NV!O160+OR!O160+UT!O160+WA!O160+WY!O160</f>
        <v>4600672.92</v>
      </c>
      <c r="P160" s="2">
        <f>AZ!P160+CA!P160+CO!P160+ID!P160+MT!P160+NM!P160+NV!P160+OR!P160+UT!P160+WA!P160+WY!P160</f>
        <v>586354.89999999991</v>
      </c>
      <c r="Q160" s="2">
        <f t="shared" si="5"/>
        <v>58864774.660000004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f>AZ!D161+CA!D161+CO!D161+ID!D161+MT!D161+NM!D161+NV!D161+OR!D161+UT!D161+WA!D161+WY!D161</f>
        <v>13962169.289999999</v>
      </c>
      <c r="E161" s="2">
        <f>AZ!E161+CA!E161+CO!E161+ID!E161+MT!E161+NM!E161+NV!E161+OR!E161+UT!E161+WA!E161+WY!E161</f>
        <v>1353523.54</v>
      </c>
      <c r="F161" s="2">
        <f>AZ!F161+CA!F161+CO!F161+ID!F161+MT!F161+NM!F161+NV!F161+OR!F161+UT!F161+WA!F161+WY!F161</f>
        <v>16253369.550000001</v>
      </c>
      <c r="G161" s="2">
        <f>AZ!G161+CA!G161+CO!G161+ID!G161+MT!G161+NM!G161+NV!G161+OR!G161+UT!G161+WA!G161+WY!G161</f>
        <v>13402422.98</v>
      </c>
      <c r="H161" s="2">
        <f>AZ!H161+CA!H161+CO!H161+ID!H161+MT!H161+NM!H161+NV!H161+OR!H161+UT!H161+WA!H161+WY!H161</f>
        <v>4483962</v>
      </c>
      <c r="I161" s="2">
        <f>AZ!I161+CA!I161+CO!I161+ID!I161+MT!I161+NM!I161+NV!I161+OR!I161+UT!I161+WA!I161+WY!I161</f>
        <v>115723.63999999998</v>
      </c>
      <c r="J161" s="2">
        <f>AZ!J161+CA!J161+CO!J161+ID!J161+MT!J161+NM!J161+NV!J161+OR!J161+UT!J161+WA!J161+WY!J161</f>
        <v>328605.39</v>
      </c>
      <c r="K161" s="2">
        <f>AZ!K161+CA!K161+CO!K161+ID!K161+MT!K161+NM!K161+NV!K161+OR!K161+UT!K161+WA!K161+WY!K161</f>
        <v>141486.22999999998</v>
      </c>
      <c r="L161" s="2">
        <f>AZ!L161+CA!L161+CO!L161+ID!L161+MT!L161+NM!L161+NV!L161+OR!L161+UT!L161+WA!L161+WY!L161</f>
        <v>65815.460000000006</v>
      </c>
      <c r="M161" s="2">
        <f>AZ!M161+CA!M161+CO!M161+ID!M161+MT!M161+NM!M161+NV!M161+OR!M161+UT!M161+WA!M161+WY!M161</f>
        <v>-62376</v>
      </c>
      <c r="N161" s="2">
        <f>AZ!N161+CA!N161+CO!N161+ID!N161+MT!N161+NM!N161+NV!N161+OR!N161+UT!N161+WA!N161+WY!N161</f>
        <v>1320644.6800000002</v>
      </c>
      <c r="O161" s="2">
        <f>AZ!O161+CA!O161+CO!O161+ID!O161+MT!O161+NM!O161+NV!O161+OR!O161+UT!O161+WA!O161+WY!O161</f>
        <v>4922217.7399999993</v>
      </c>
      <c r="P161" s="2">
        <f>AZ!P161+CA!P161+CO!P161+ID!P161+MT!P161+NM!P161+NV!P161+OR!P161+UT!P161+WA!P161+WY!P161</f>
        <v>538109.37</v>
      </c>
      <c r="Q161" s="2">
        <f t="shared" si="5"/>
        <v>56825673.869999997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f>AZ!D162+CA!D162+CO!D162+ID!D162+MT!D162+NM!D162+NV!D162+OR!D162+UT!D162+WA!D162+WY!D162</f>
        <v>14618413.850000001</v>
      </c>
      <c r="E162" s="2">
        <f>AZ!E162+CA!E162+CO!E162+ID!E162+MT!E162+NM!E162+NV!E162+OR!E162+UT!E162+WA!E162+WY!E162</f>
        <v>1375937.03</v>
      </c>
      <c r="F162" s="2">
        <f>AZ!F162+CA!F162+CO!F162+ID!F162+MT!F162+NM!F162+NV!F162+OR!F162+UT!F162+WA!F162+WY!F162</f>
        <v>18183378.630000003</v>
      </c>
      <c r="G162" s="2">
        <f>AZ!G162+CA!G162+CO!G162+ID!G162+MT!G162+NM!G162+NV!G162+OR!G162+UT!G162+WA!G162+WY!G162</f>
        <v>14875983.299999999</v>
      </c>
      <c r="H162" s="2">
        <f>AZ!H162+CA!H162+CO!H162+ID!H162+MT!H162+NM!H162+NV!H162+OR!H162+UT!H162+WA!H162+WY!H162</f>
        <v>5132588</v>
      </c>
      <c r="I162" s="2">
        <f>AZ!I162+CA!I162+CO!I162+ID!I162+MT!I162+NM!I162+NV!I162+OR!I162+UT!I162+WA!I162+WY!I162</f>
        <v>119917.65</v>
      </c>
      <c r="J162" s="2">
        <f>AZ!J162+CA!J162+CO!J162+ID!J162+MT!J162+NM!J162+NV!J162+OR!J162+UT!J162+WA!J162+WY!J162</f>
        <v>309065.23</v>
      </c>
      <c r="K162" s="2">
        <f>AZ!K162+CA!K162+CO!K162+ID!K162+MT!K162+NM!K162+NV!K162+OR!K162+UT!K162+WA!K162+WY!K162</f>
        <v>146599.37</v>
      </c>
      <c r="L162" s="2">
        <f>AZ!L162+CA!L162+CO!L162+ID!L162+MT!L162+NM!L162+NV!L162+OR!L162+UT!L162+WA!L162+WY!L162</f>
        <v>64658.970000000008</v>
      </c>
      <c r="M162" s="2">
        <f>AZ!M162+CA!M162+CO!M162+ID!M162+MT!M162+NM!M162+NV!M162+OR!M162+UT!M162+WA!M162+WY!M162</f>
        <v>-111225</v>
      </c>
      <c r="N162" s="2">
        <f>AZ!N162+CA!N162+CO!N162+ID!N162+MT!N162+NM!N162+NV!N162+OR!N162+UT!N162+WA!N162+WY!N162</f>
        <v>1520728.49</v>
      </c>
      <c r="O162" s="2">
        <f>AZ!O162+CA!O162+CO!O162+ID!O162+MT!O162+NM!O162+NV!O162+OR!O162+UT!O162+WA!O162+WY!O162</f>
        <v>4844222.7799999993</v>
      </c>
      <c r="P162" s="2">
        <f>AZ!P162+CA!P162+CO!P162+ID!P162+MT!P162+NM!P162+NV!P162+OR!P162+UT!P162+WA!P162+WY!P162</f>
        <v>562905.81000000006</v>
      </c>
      <c r="Q162" s="2">
        <f t="shared" si="5"/>
        <v>61643174.109999999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f>AZ!D163+CA!D163+CO!D163+ID!D163+MT!D163+NM!D163+NV!D163+OR!D163+UT!D163+WA!D163+WY!D163</f>
        <v>16119137.039999999</v>
      </c>
      <c r="E163" s="2">
        <f>AZ!E163+CA!E163+CO!E163+ID!E163+MT!E163+NM!E163+NV!E163+OR!E163+UT!E163+WA!E163+WY!E163</f>
        <v>1336073.6199999999</v>
      </c>
      <c r="F163" s="2">
        <f>AZ!F163+CA!F163+CO!F163+ID!F163+MT!F163+NM!F163+NV!F163+OR!F163+UT!F163+WA!F163+WY!F163</f>
        <v>18021759.969999999</v>
      </c>
      <c r="G163" s="2">
        <f>AZ!G163+CA!G163+CO!G163+ID!G163+MT!G163+NM!G163+NV!G163+OR!G163+UT!G163+WA!G163+WY!G163</f>
        <v>16521024.539999999</v>
      </c>
      <c r="H163" s="2">
        <f>AZ!H163+CA!H163+CO!H163+ID!H163+MT!H163+NM!H163+NV!H163+OR!H163+UT!H163+WA!H163+WY!H163</f>
        <v>5274798</v>
      </c>
      <c r="I163" s="2">
        <f>AZ!I163+CA!I163+CO!I163+ID!I163+MT!I163+NM!I163+NV!I163+OR!I163+UT!I163+WA!I163+WY!I163</f>
        <v>117441.65</v>
      </c>
      <c r="J163" s="2">
        <f>AZ!J163+CA!J163+CO!J163+ID!J163+MT!J163+NM!J163+NV!J163+OR!J163+UT!J163+WA!J163+WY!J163</f>
        <v>322645.09999999998</v>
      </c>
      <c r="K163" s="2">
        <f>AZ!K163+CA!K163+CO!K163+ID!K163+MT!K163+NM!K163+NV!K163+OR!K163+UT!K163+WA!K163+WY!K163</f>
        <v>152003.70000000001</v>
      </c>
      <c r="L163" s="2">
        <f>AZ!L163+CA!L163+CO!L163+ID!L163+MT!L163+NM!L163+NV!L163+OR!L163+UT!L163+WA!L163+WY!L163</f>
        <v>28832.21</v>
      </c>
      <c r="M163" s="2">
        <f>AZ!M163+CA!M163+CO!M163+ID!M163+MT!M163+NM!M163+NV!M163+OR!M163+UT!M163+WA!M163+WY!M163</f>
        <v>7763</v>
      </c>
      <c r="N163" s="2">
        <f>AZ!N163+CA!N163+CO!N163+ID!N163+MT!N163+NM!N163+NV!N163+OR!N163+UT!N163+WA!N163+WY!N163</f>
        <v>1640333.5</v>
      </c>
      <c r="O163" s="2">
        <f>AZ!O163+CA!O163+CO!O163+ID!O163+MT!O163+NM!O163+NV!O163+OR!O163+UT!O163+WA!O163+WY!O163</f>
        <v>5275993.37</v>
      </c>
      <c r="P163" s="2">
        <f>AZ!P163+CA!P163+CO!P163+ID!P163+MT!P163+NM!P163+NV!P163+OR!P163+UT!P163+WA!P163+WY!P163</f>
        <v>574824.11</v>
      </c>
      <c r="Q163" s="2">
        <f t="shared" si="5"/>
        <v>65392629.809999995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f>AZ!D164+CA!D164+CO!D164+ID!D164+MT!D164+NM!D164+NV!D164+OR!D164+UT!D164+WA!D164+WY!D164</f>
        <v>19833748.329999998</v>
      </c>
      <c r="E164" s="2">
        <f>AZ!E164+CA!E164+CO!E164+ID!E164+MT!E164+NM!E164+NV!E164+OR!E164+UT!E164+WA!E164+WY!E164</f>
        <v>1359624.77</v>
      </c>
      <c r="F164" s="2">
        <f>AZ!F164+CA!F164+CO!F164+ID!F164+MT!F164+NM!F164+NV!F164+OR!F164+UT!F164+WA!F164+WY!F164</f>
        <v>16905068.73</v>
      </c>
      <c r="G164" s="2">
        <f>AZ!G164+CA!G164+CO!G164+ID!G164+MT!G164+NM!G164+NV!G164+OR!G164+UT!G164+WA!G164+WY!G164</f>
        <v>23894617.809999999</v>
      </c>
      <c r="H164" s="2">
        <f>AZ!H164+CA!H164+CO!H164+ID!H164+MT!H164+NM!H164+NV!H164+OR!H164+UT!H164+WA!H164+WY!H164</f>
        <v>5410125</v>
      </c>
      <c r="I164" s="2">
        <f>AZ!I164+CA!I164+CO!I164+ID!I164+MT!I164+NM!I164+NV!I164+OR!I164+UT!I164+WA!I164+WY!I164</f>
        <v>116513.89000000001</v>
      </c>
      <c r="J164" s="2">
        <f>AZ!J164+CA!J164+CO!J164+ID!J164+MT!J164+NM!J164+NV!J164+OR!J164+UT!J164+WA!J164+WY!J164</f>
        <v>339651.94</v>
      </c>
      <c r="K164" s="2">
        <f>AZ!K164+CA!K164+CO!K164+ID!K164+MT!K164+NM!K164+NV!K164+OR!K164+UT!K164+WA!K164+WY!K164</f>
        <v>167351.37</v>
      </c>
      <c r="L164" s="2">
        <f>AZ!L164+CA!L164+CO!L164+ID!L164+MT!L164+NM!L164+NV!L164+OR!L164+UT!L164+WA!L164+WY!L164</f>
        <v>45620.030000000006</v>
      </c>
      <c r="M164" s="2">
        <f>AZ!M164+CA!M164+CO!M164+ID!M164+MT!M164+NM!M164+NV!M164+OR!M164+UT!M164+WA!M164+WY!M164</f>
        <v>122500</v>
      </c>
      <c r="N164" s="2">
        <f>AZ!N164+CA!N164+CO!N164+ID!N164+MT!N164+NM!N164+NV!N164+OR!N164+UT!N164+WA!N164+WY!N164</f>
        <v>1486277.86</v>
      </c>
      <c r="O164" s="2">
        <f>AZ!O164+CA!O164+CO!O164+ID!O164+MT!O164+NM!O164+NV!O164+OR!O164+UT!O164+WA!O164+WY!O164</f>
        <v>3835280.1599999997</v>
      </c>
      <c r="P164" s="2">
        <f>AZ!P164+CA!P164+CO!P164+ID!P164+MT!P164+NM!P164+NV!P164+OR!P164+UT!P164+WA!P164+WY!P164</f>
        <v>623337.54</v>
      </c>
      <c r="Q164" s="2">
        <f t="shared" si="5"/>
        <v>74139717.430000007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f>AZ!D165+CA!D165+CO!D165+ID!D165+MT!D165+NM!D165+NV!D165+OR!D165+UT!D165+WA!D165+WY!D165</f>
        <v>19713566.240000002</v>
      </c>
      <c r="E165" s="2">
        <f>AZ!E165+CA!E165+CO!E165+ID!E165+MT!E165+NM!E165+NV!E165+OR!E165+UT!E165+WA!E165+WY!E165</f>
        <v>1369027.0899999999</v>
      </c>
      <c r="F165" s="2">
        <f>AZ!F165+CA!F165+CO!F165+ID!F165+MT!F165+NM!F165+NV!F165+OR!F165+UT!F165+WA!F165+WY!F165</f>
        <v>12357062.340000002</v>
      </c>
      <c r="G165" s="2">
        <f>AZ!G165+CA!G165+CO!G165+ID!G165+MT!G165+NM!G165+NV!G165+OR!G165+UT!G165+WA!G165+WY!G165</f>
        <v>24768263.740000002</v>
      </c>
      <c r="H165" s="2">
        <f>AZ!H165+CA!H165+CO!H165+ID!H165+MT!H165+NM!H165+NV!H165+OR!H165+UT!H165+WA!H165+WY!H165</f>
        <v>5017018</v>
      </c>
      <c r="I165" s="2">
        <f>AZ!I165+CA!I165+CO!I165+ID!I165+MT!I165+NM!I165+NV!I165+OR!I165+UT!I165+WA!I165+WY!I165</f>
        <v>132384.38</v>
      </c>
      <c r="J165" s="2">
        <f>AZ!J165+CA!J165+CO!J165+ID!J165+MT!J165+NM!J165+NV!J165+OR!J165+UT!J165+WA!J165+WY!J165</f>
        <v>335570.89000000007</v>
      </c>
      <c r="K165" s="2">
        <f>AZ!K165+CA!K165+CO!K165+ID!K165+MT!K165+NM!K165+NV!K165+OR!K165+UT!K165+WA!K165+WY!K165</f>
        <v>166974.86000000002</v>
      </c>
      <c r="L165" s="2">
        <f>AZ!L165+CA!L165+CO!L165+ID!L165+MT!L165+NM!L165+NV!L165+OR!L165+UT!L165+WA!L165+WY!L165</f>
        <v>72928.39</v>
      </c>
      <c r="M165" s="2">
        <f>AZ!M165+CA!M165+CO!M165+ID!M165+MT!M165+NM!M165+NV!M165+OR!M165+UT!M165+WA!M165+WY!M165</f>
        <v>-84131</v>
      </c>
      <c r="N165" s="2">
        <f>AZ!N165+CA!N165+CO!N165+ID!N165+MT!N165+NM!N165+NV!N165+OR!N165+UT!N165+WA!N165+WY!N165</f>
        <v>1548974.8399999999</v>
      </c>
      <c r="O165" s="2">
        <f>AZ!O165+CA!O165+CO!O165+ID!O165+MT!O165+NM!O165+NV!O165+OR!O165+UT!O165+WA!O165+WY!O165</f>
        <v>3426403.63</v>
      </c>
      <c r="P165" s="2">
        <f>AZ!P165+CA!P165+CO!P165+ID!P165+MT!P165+NM!P165+NV!P165+OR!P165+UT!P165+WA!P165+WY!P165</f>
        <v>645265.29</v>
      </c>
      <c r="Q165" s="2">
        <f t="shared" si="5"/>
        <v>69469308.690000013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f>AZ!D166+CA!D166+CO!D166+ID!D166+MT!D166+NM!D166+NV!D166+OR!D166+UT!D166+WA!D166+WY!D166</f>
        <v>18053078.689999998</v>
      </c>
      <c r="E166" s="2">
        <f>AZ!E166+CA!E166+CO!E166+ID!E166+MT!E166+NM!E166+NV!E166+OR!E166+UT!E166+WA!E166+WY!E166</f>
        <v>1349770.8099999998</v>
      </c>
      <c r="F166" s="2">
        <f>AZ!F166+CA!F166+CO!F166+ID!F166+MT!F166+NM!F166+NV!F166+OR!F166+UT!F166+WA!F166+WY!F166</f>
        <v>9229256.9700000007</v>
      </c>
      <c r="G166" s="2">
        <f>AZ!G166+CA!G166+CO!G166+ID!G166+MT!G166+NM!G166+NV!G166+OR!G166+UT!G166+WA!G166+WY!G166</f>
        <v>24419969.609999996</v>
      </c>
      <c r="H166" s="2">
        <f>AZ!H166+CA!H166+CO!H166+ID!H166+MT!H166+NM!H166+NV!H166+OR!H166+UT!H166+WA!H166+WY!H166</f>
        <v>5244082</v>
      </c>
      <c r="I166" s="2">
        <f>AZ!I166+CA!I166+CO!I166+ID!I166+MT!I166+NM!I166+NV!I166+OR!I166+UT!I166+WA!I166+WY!I166</f>
        <v>114020.78999999998</v>
      </c>
      <c r="J166" s="2">
        <f>AZ!J166+CA!J166+CO!J166+ID!J166+MT!J166+NM!J166+NV!J166+OR!J166+UT!J166+WA!J166+WY!J166</f>
        <v>318261.67000000004</v>
      </c>
      <c r="K166" s="2">
        <f>AZ!K166+CA!K166+CO!K166+ID!K166+MT!K166+NM!K166+NV!K166+OR!K166+UT!K166+WA!K166+WY!K166</f>
        <v>174210.8</v>
      </c>
      <c r="L166" s="2">
        <f>AZ!L166+CA!L166+CO!L166+ID!L166+MT!L166+NM!L166+NV!L166+OR!L166+UT!L166+WA!L166+WY!L166</f>
        <v>64990.55</v>
      </c>
      <c r="M166" s="2">
        <f>AZ!M166+CA!M166+CO!M166+ID!M166+MT!M166+NM!M166+NV!M166+OR!M166+UT!M166+WA!M166+WY!M166</f>
        <v>-39869</v>
      </c>
      <c r="N166" s="2">
        <f>AZ!N166+CA!N166+CO!N166+ID!N166+MT!N166+NM!N166+NV!N166+OR!N166+UT!N166+WA!N166+WY!N166</f>
        <v>1516806.8699999999</v>
      </c>
      <c r="O166" s="2">
        <f>AZ!O166+CA!O166+CO!O166+ID!O166+MT!O166+NM!O166+NV!O166+OR!O166+UT!O166+WA!O166+WY!O166</f>
        <v>3258052.1999999997</v>
      </c>
      <c r="P166" s="2">
        <f>AZ!P166+CA!P166+CO!P166+ID!P166+MT!P166+NM!P166+NV!P166+OR!P166+UT!P166+WA!P166+WY!P166</f>
        <v>597331.58000000007</v>
      </c>
      <c r="Q166" s="2">
        <f t="shared" si="5"/>
        <v>64299963.539999992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f>AZ!D167+CA!D167+CO!D167+ID!D167+MT!D167+NM!D167+NV!D167+OR!D167+UT!D167+WA!D167+WY!D167</f>
        <v>16801523.59</v>
      </c>
      <c r="E167" s="2">
        <f>AZ!E167+CA!E167+CO!E167+ID!E167+MT!E167+NM!E167+NV!E167+OR!E167+UT!E167+WA!E167+WY!E167</f>
        <v>1381651.99</v>
      </c>
      <c r="F167" s="2">
        <f>AZ!F167+CA!F167+CO!F167+ID!F167+MT!F167+NM!F167+NV!F167+OR!F167+UT!F167+WA!F167+WY!F167</f>
        <v>9345741.8800000008</v>
      </c>
      <c r="G167" s="2">
        <f>AZ!G167+CA!G167+CO!G167+ID!G167+MT!G167+NM!G167+NV!G167+OR!G167+UT!G167+WA!G167+WY!G167</f>
        <v>22226826.27</v>
      </c>
      <c r="H167" s="2">
        <f>AZ!H167+CA!H167+CO!H167+ID!H167+MT!H167+NM!H167+NV!H167+OR!H167+UT!H167+WA!H167+WY!H167</f>
        <v>4049174</v>
      </c>
      <c r="I167" s="2">
        <f>AZ!I167+CA!I167+CO!I167+ID!I167+MT!I167+NM!I167+NV!I167+OR!I167+UT!I167+WA!I167+WY!I167</f>
        <v>104664.18</v>
      </c>
      <c r="J167" s="2">
        <f>AZ!J167+CA!J167+CO!J167+ID!J167+MT!J167+NM!J167+NV!J167+OR!J167+UT!J167+WA!J167+WY!J167</f>
        <v>321934.94</v>
      </c>
      <c r="K167" s="2">
        <f>AZ!K167+CA!K167+CO!K167+ID!K167+MT!K167+NM!K167+NV!K167+OR!K167+UT!K167+WA!K167+WY!K167</f>
        <v>170876.52</v>
      </c>
      <c r="L167" s="2">
        <f>AZ!L167+CA!L167+CO!L167+ID!L167+MT!L167+NM!L167+NV!L167+OR!L167+UT!L167+WA!L167+WY!L167</f>
        <v>62829.649999999994</v>
      </c>
      <c r="M167" s="2">
        <f>AZ!M167+CA!M167+CO!M167+ID!M167+MT!M167+NM!M167+NV!M167+OR!M167+UT!M167+WA!M167+WY!M167</f>
        <v>9107</v>
      </c>
      <c r="N167" s="2">
        <f>AZ!N167+CA!N167+CO!N167+ID!N167+MT!N167+NM!N167+NV!N167+OR!N167+UT!N167+WA!N167+WY!N167</f>
        <v>1373192.68</v>
      </c>
      <c r="O167" s="2">
        <f>AZ!O167+CA!O167+CO!O167+ID!O167+MT!O167+NM!O167+NV!O167+OR!O167+UT!O167+WA!O167+WY!O167</f>
        <v>3372983.16</v>
      </c>
      <c r="P167" s="2">
        <f>AZ!P167+CA!P167+CO!P167+ID!P167+MT!P167+NM!P167+NV!P167+OR!P167+UT!P167+WA!P167+WY!P167</f>
        <v>595760.30000000005</v>
      </c>
      <c r="Q167" s="2">
        <f t="shared" si="5"/>
        <v>59816266.159999996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f>AZ!D168+CA!D168+CO!D168+ID!D168+MT!D168+NM!D168+NV!D168+OR!D168+UT!D168+WA!D168+WY!D168</f>
        <v>16274826.679999998</v>
      </c>
      <c r="E168" s="2">
        <f>AZ!E168+CA!E168+CO!E168+ID!E168+MT!E168+NM!E168+NV!E168+OR!E168+UT!E168+WA!E168+WY!E168</f>
        <v>1409036.21</v>
      </c>
      <c r="F168" s="2">
        <f>AZ!F168+CA!F168+CO!F168+ID!F168+MT!F168+NM!F168+NV!F168+OR!F168+UT!F168+WA!F168+WY!F168</f>
        <v>11129123.15</v>
      </c>
      <c r="G168" s="2">
        <f>AZ!G168+CA!G168+CO!G168+ID!G168+MT!G168+NM!G168+NV!G168+OR!G168+UT!G168+WA!G168+WY!G168</f>
        <v>17392803.34</v>
      </c>
      <c r="H168" s="2">
        <f>AZ!H168+CA!H168+CO!H168+ID!H168+MT!H168+NM!H168+NV!H168+OR!H168+UT!H168+WA!H168+WY!H168</f>
        <v>4445246</v>
      </c>
      <c r="I168" s="2">
        <f>AZ!I168+CA!I168+CO!I168+ID!I168+MT!I168+NM!I168+NV!I168+OR!I168+UT!I168+WA!I168+WY!I168</f>
        <v>110665.9</v>
      </c>
      <c r="J168" s="2">
        <f>AZ!J168+CA!J168+CO!J168+ID!J168+MT!J168+NM!J168+NV!J168+OR!J168+UT!J168+WA!J168+WY!J168</f>
        <v>315346.09999999998</v>
      </c>
      <c r="K168" s="2">
        <f>AZ!K168+CA!K168+CO!K168+ID!K168+MT!K168+NM!K168+NV!K168+OR!K168+UT!K168+WA!K168+WY!K168</f>
        <v>192179.7</v>
      </c>
      <c r="L168" s="2">
        <f>AZ!L168+CA!L168+CO!L168+ID!L168+MT!L168+NM!L168+NV!L168+OR!L168+UT!L168+WA!L168+WY!L168</f>
        <v>64275.520000000004</v>
      </c>
      <c r="M168" s="2">
        <f>AZ!M168+CA!M168+CO!M168+ID!M168+MT!M168+NM!M168+NV!M168+OR!M168+UT!M168+WA!M168+WY!M168</f>
        <v>-25449</v>
      </c>
      <c r="N168" s="2">
        <f>AZ!N168+CA!N168+CO!N168+ID!N168+MT!N168+NM!N168+NV!N168+OR!N168+UT!N168+WA!N168+WY!N168</f>
        <v>1111451.8499999999</v>
      </c>
      <c r="O168" s="2">
        <f>AZ!O168+CA!O168+CO!O168+ID!O168+MT!O168+NM!O168+NV!O168+OR!O168+UT!O168+WA!O168+WY!O168</f>
        <v>4327178.79</v>
      </c>
      <c r="P168" s="2">
        <f>AZ!P168+CA!P168+CO!P168+ID!P168+MT!P168+NM!P168+NV!P168+OR!P168+UT!P168+WA!P168+WY!P168</f>
        <v>548645.51</v>
      </c>
      <c r="Q168" s="2">
        <f t="shared" si="5"/>
        <v>57295329.75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f>AZ!D169+CA!D169+CO!D169+ID!D169+MT!D169+NM!D169+NV!D169+OR!D169+UT!D169+WA!D169+WY!D169</f>
        <v>17601089.02</v>
      </c>
      <c r="E169" s="2">
        <f>AZ!E169+CA!E169+CO!E169+ID!E169+MT!E169+NM!E169+NV!E169+OR!E169+UT!E169+WA!E169+WY!E169</f>
        <v>1423145.2699999998</v>
      </c>
      <c r="F169" s="2">
        <f>AZ!F169+CA!F169+CO!F169+ID!F169+MT!F169+NM!F169+NV!F169+OR!F169+UT!F169+WA!F169+WY!F169</f>
        <v>13979327.550000001</v>
      </c>
      <c r="G169" s="2">
        <f>AZ!G169+CA!G169+CO!G169+ID!G169+MT!G169+NM!G169+NV!G169+OR!G169+UT!G169+WA!G169+WY!G169</f>
        <v>17351088.030000001</v>
      </c>
      <c r="H169" s="2">
        <f>AZ!H169+CA!H169+CO!H169+ID!H169+MT!H169+NM!H169+NV!H169+OR!H169+UT!H169+WA!H169+WY!H169</f>
        <v>5339413</v>
      </c>
      <c r="I169" s="2">
        <f>AZ!I169+CA!I169+CO!I169+ID!I169+MT!I169+NM!I169+NV!I169+OR!I169+UT!I169+WA!I169+WY!I169</f>
        <v>125128.65000000001</v>
      </c>
      <c r="J169" s="2">
        <f>AZ!J169+CA!J169+CO!J169+ID!J169+MT!J169+NM!J169+NV!J169+OR!J169+UT!J169+WA!J169+WY!J169</f>
        <v>318525.52999999997</v>
      </c>
      <c r="K169" s="2">
        <f>AZ!K169+CA!K169+CO!K169+ID!K169+MT!K169+NM!K169+NV!K169+OR!K169+UT!K169+WA!K169+WY!K169</f>
        <v>191079.69</v>
      </c>
      <c r="L169" s="2">
        <f>AZ!L169+CA!L169+CO!L169+ID!L169+MT!L169+NM!L169+NV!L169+OR!L169+UT!L169+WA!L169+WY!L169</f>
        <v>70607.03</v>
      </c>
      <c r="M169" s="2">
        <f>AZ!M169+CA!M169+CO!M169+ID!M169+MT!M169+NM!M169+NV!M169+OR!M169+UT!M169+WA!M169+WY!M169</f>
        <v>-99130</v>
      </c>
      <c r="N169" s="2">
        <f>AZ!N169+CA!N169+CO!N169+ID!N169+MT!N169+NM!N169+NV!N169+OR!N169+UT!N169+WA!N169+WY!N169</f>
        <v>808485.67</v>
      </c>
      <c r="O169" s="2">
        <f>AZ!O169+CA!O169+CO!O169+ID!O169+MT!O169+NM!O169+NV!O169+OR!O169+UT!O169+WA!O169+WY!O169</f>
        <v>3458232.94</v>
      </c>
      <c r="P169" s="2">
        <f>AZ!P169+CA!P169+CO!P169+ID!P169+MT!P169+NM!P169+NV!P169+OR!P169+UT!P169+WA!P169+WY!P169</f>
        <v>615823.13</v>
      </c>
      <c r="Q169" s="2">
        <f t="shared" si="5"/>
        <v>61182815.510000005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f>AZ!D170+CA!D170+CO!D170+ID!D170+MT!D170+NM!D170+NV!D170+OR!D170+UT!D170+WA!D170+WY!D170</f>
        <v>16974938</v>
      </c>
      <c r="E170" s="2">
        <f>AZ!E170+CA!E170+CO!E170+ID!E170+MT!E170+NM!E170+NV!E170+OR!E170+UT!E170+WA!E170+WY!E170</f>
        <v>1342900</v>
      </c>
      <c r="F170" s="2">
        <f>AZ!F170+CA!F170+CO!F170+ID!F170+MT!F170+NM!F170+NV!F170+OR!F170+UT!F170+WA!F170+WY!F170</f>
        <v>15586569</v>
      </c>
      <c r="G170" s="2">
        <f>AZ!G170+CA!G170+CO!G170+ID!G170+MT!G170+NM!G170+NV!G170+OR!G170+UT!G170+WA!G170+WY!G170</f>
        <v>16954401</v>
      </c>
      <c r="H170" s="2">
        <f>AZ!H170+CA!H170+CO!H170+ID!H170+MT!H170+NM!H170+NV!H170+OR!H170+UT!H170+WA!H170+WY!H170</f>
        <v>5373427</v>
      </c>
      <c r="I170" s="2">
        <f>AZ!I170+CA!I170+CO!I170+ID!I170+MT!I170+NM!I170+NV!I170+OR!I170+UT!I170+WA!I170+WY!I170</f>
        <v>122486</v>
      </c>
      <c r="J170" s="2">
        <f>AZ!J170+CA!J170+CO!J170+ID!J170+MT!J170+NM!J170+NV!J170+OR!J170+UT!J170+WA!J170+WY!J170</f>
        <v>338113</v>
      </c>
      <c r="K170" s="2">
        <f>AZ!K170+CA!K170+CO!K170+ID!K170+MT!K170+NM!K170+NV!K170+OR!K170+UT!K170+WA!K170+WY!K170</f>
        <v>249044</v>
      </c>
      <c r="L170" s="2">
        <f>AZ!L170+CA!L170+CO!L170+ID!L170+MT!L170+NM!L170+NV!L170+OR!L170+UT!L170+WA!L170+WY!L170</f>
        <v>66603</v>
      </c>
      <c r="M170" s="2">
        <f>AZ!M170+CA!M170+CO!M170+ID!M170+MT!M170+NM!M170+NV!M170+OR!M170+UT!M170+WA!M170+WY!M170</f>
        <v>-111651</v>
      </c>
      <c r="N170" s="2">
        <f>AZ!N170+CA!N170+CO!N170+ID!N170+MT!N170+NM!N170+NV!N170+OR!N170+UT!N170+WA!N170+WY!N170</f>
        <v>960980</v>
      </c>
      <c r="O170" s="2">
        <f>AZ!O170+CA!O170+CO!O170+ID!O170+MT!O170+NM!O170+NV!O170+OR!O170+UT!O170+WA!O170+WY!O170</f>
        <v>2494354</v>
      </c>
      <c r="P170" s="2">
        <f>AZ!P170+CA!P170+CO!P170+ID!P170+MT!P170+NM!P170+NV!P170+OR!P170+UT!P170+WA!P170+WY!P170</f>
        <v>579215</v>
      </c>
      <c r="Q170" s="2">
        <f t="shared" si="5"/>
        <v>60931379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f>AZ!D171+CA!D171+CO!D171+ID!D171+MT!D171+NM!D171+NV!D171+OR!D171+UT!D171+WA!D171+WY!D171</f>
        <v>13384027</v>
      </c>
      <c r="E171" s="2">
        <f>AZ!E171+CA!E171+CO!E171+ID!E171+MT!E171+NM!E171+NV!E171+OR!E171+UT!E171+WA!E171+WY!E171</f>
        <v>1244149</v>
      </c>
      <c r="F171" s="2">
        <f>AZ!F171+CA!F171+CO!F171+ID!F171+MT!F171+NM!F171+NV!F171+OR!F171+UT!F171+WA!F171+WY!F171</f>
        <v>15631737</v>
      </c>
      <c r="G171" s="2">
        <f>AZ!G171+CA!G171+CO!G171+ID!G171+MT!G171+NM!G171+NV!G171+OR!G171+UT!G171+WA!G171+WY!G171</f>
        <v>12693308</v>
      </c>
      <c r="H171" s="2">
        <f>AZ!H171+CA!H171+CO!H171+ID!H171+MT!H171+NM!H171+NV!H171+OR!H171+UT!H171+WA!H171+WY!H171</f>
        <v>4963724</v>
      </c>
      <c r="I171" s="2">
        <f>AZ!I171+CA!I171+CO!I171+ID!I171+MT!I171+NM!I171+NV!I171+OR!I171+UT!I171+WA!I171+WY!I171</f>
        <v>120749</v>
      </c>
      <c r="J171" s="2">
        <f>AZ!J171+CA!J171+CO!J171+ID!J171+MT!J171+NM!J171+NV!J171+OR!J171+UT!J171+WA!J171+WY!J171</f>
        <v>308612</v>
      </c>
      <c r="K171" s="2">
        <f>AZ!K171+CA!K171+CO!K171+ID!K171+MT!K171+NM!K171+NV!K171+OR!K171+UT!K171+WA!K171+WY!K171</f>
        <v>170908</v>
      </c>
      <c r="L171" s="2">
        <f>AZ!L171+CA!L171+CO!L171+ID!L171+MT!L171+NM!L171+NV!L171+OR!L171+UT!L171+WA!L171+WY!L171</f>
        <v>59881</v>
      </c>
      <c r="M171" s="2">
        <f>AZ!M171+CA!M171+CO!M171+ID!M171+MT!M171+NM!M171+NV!M171+OR!M171+UT!M171+WA!M171+WY!M171</f>
        <v>-114119</v>
      </c>
      <c r="N171" s="2">
        <f>AZ!N171+CA!N171+CO!N171+ID!N171+MT!N171+NM!N171+NV!N171+OR!N171+UT!N171+WA!N171+WY!N171</f>
        <v>1285419</v>
      </c>
      <c r="O171" s="2">
        <f>AZ!O171+CA!O171+CO!O171+ID!O171+MT!O171+NM!O171+NV!O171+OR!O171+UT!O171+WA!O171+WY!O171</f>
        <v>3180932</v>
      </c>
      <c r="P171" s="2">
        <f>AZ!P171+CA!P171+CO!P171+ID!P171+MT!P171+NM!P171+NV!P171+OR!P171+UT!P171+WA!P171+WY!P171</f>
        <v>472676</v>
      </c>
      <c r="Q171" s="2">
        <f t="shared" si="5"/>
        <v>53402003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f>AZ!D172+CA!D172+CO!D172+ID!D172+MT!D172+NM!D172+NV!D172+OR!D172+UT!D172+WA!D172+WY!D172</f>
        <v>14605683</v>
      </c>
      <c r="E172" s="2">
        <f>AZ!E172+CA!E172+CO!E172+ID!E172+MT!E172+NM!E172+NV!E172+OR!E172+UT!E172+WA!E172+WY!E172</f>
        <v>1374431</v>
      </c>
      <c r="F172" s="2">
        <f>AZ!F172+CA!F172+CO!F172+ID!F172+MT!F172+NM!F172+NV!F172+OR!F172+UT!F172+WA!F172+WY!F172</f>
        <v>15569900</v>
      </c>
      <c r="G172" s="2">
        <f>AZ!G172+CA!G172+CO!G172+ID!G172+MT!G172+NM!G172+NV!G172+OR!G172+UT!G172+WA!G172+WY!G172</f>
        <v>14829304</v>
      </c>
      <c r="H172" s="2">
        <f>AZ!H172+CA!H172+CO!H172+ID!H172+MT!H172+NM!H172+NV!H172+OR!H172+UT!H172+WA!H172+WY!H172</f>
        <v>5484486</v>
      </c>
      <c r="I172" s="2">
        <f>AZ!I172+CA!I172+CO!I172+ID!I172+MT!I172+NM!I172+NV!I172+OR!I172+UT!I172+WA!I172+WY!I172</f>
        <v>120673</v>
      </c>
      <c r="J172" s="2">
        <f>AZ!J172+CA!J172+CO!J172+ID!J172+MT!J172+NM!J172+NV!J172+OR!J172+UT!J172+WA!J172+WY!J172</f>
        <v>340309</v>
      </c>
      <c r="K172" s="2">
        <f>AZ!K172+CA!K172+CO!K172+ID!K172+MT!K172+NM!K172+NV!K172+OR!K172+UT!K172+WA!K172+WY!K172</f>
        <v>174618</v>
      </c>
      <c r="L172" s="2">
        <f>AZ!L172+CA!L172+CO!L172+ID!L172+MT!L172+NM!L172+NV!L172+OR!L172+UT!L172+WA!L172+WY!L172</f>
        <v>55579</v>
      </c>
      <c r="M172" s="2">
        <f>AZ!M172+CA!M172+CO!M172+ID!M172+MT!M172+NM!M172+NV!M172+OR!M172+UT!M172+WA!M172+WY!M172</f>
        <v>-39529</v>
      </c>
      <c r="N172" s="2">
        <f>AZ!N172+CA!N172+CO!N172+ID!N172+MT!N172+NM!N172+NV!N172+OR!N172+UT!N172+WA!N172+WY!N172</f>
        <v>1772757</v>
      </c>
      <c r="O172" s="2">
        <f>AZ!O172+CA!O172+CO!O172+ID!O172+MT!O172+NM!O172+NV!O172+OR!O172+UT!O172+WA!O172+WY!O172</f>
        <v>3556343</v>
      </c>
      <c r="P172" s="2">
        <f>AZ!P172+CA!P172+CO!P172+ID!P172+MT!P172+NM!P172+NV!P172+OR!P172+UT!P172+WA!P172+WY!P172</f>
        <v>538213</v>
      </c>
      <c r="Q172" s="2">
        <f t="shared" si="5"/>
        <v>58382767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f>AZ!D173+CA!D173+CO!D173+ID!D173+MT!D173+NM!D173+NV!D173+OR!D173+UT!D173+WA!D173+WY!D173</f>
        <v>13105157</v>
      </c>
      <c r="E173" s="2">
        <f>AZ!E173+CA!E173+CO!E173+ID!E173+MT!E173+NM!E173+NV!E173+OR!E173+UT!E173+WA!E173+WY!E173</f>
        <v>1253361</v>
      </c>
      <c r="F173" s="2">
        <f>AZ!F173+CA!F173+CO!F173+ID!F173+MT!F173+NM!F173+NV!F173+OR!F173+UT!F173+WA!F173+WY!F173</f>
        <v>12908550</v>
      </c>
      <c r="G173" s="2">
        <f>AZ!G173+CA!G173+CO!G173+ID!G173+MT!G173+NM!G173+NV!G173+OR!G173+UT!G173+WA!G173+WY!G173</f>
        <v>15642155</v>
      </c>
      <c r="H173" s="2">
        <f>AZ!H173+CA!H173+CO!H173+ID!H173+MT!H173+NM!H173+NV!H173+OR!H173+UT!H173+WA!H173+WY!H173</f>
        <v>4435222</v>
      </c>
      <c r="I173" s="2">
        <f>AZ!I173+CA!I173+CO!I173+ID!I173+MT!I173+NM!I173+NV!I173+OR!I173+UT!I173+WA!I173+WY!I173</f>
        <v>112543</v>
      </c>
      <c r="J173" s="2">
        <f>AZ!J173+CA!J173+CO!J173+ID!J173+MT!J173+NM!J173+NV!J173+OR!J173+UT!J173+WA!J173+WY!J173</f>
        <v>302034</v>
      </c>
      <c r="K173" s="2">
        <f>AZ!K173+CA!K173+CO!K173+ID!K173+MT!K173+NM!K173+NV!K173+OR!K173+UT!K173+WA!K173+WY!K173</f>
        <v>169146</v>
      </c>
      <c r="L173" s="2">
        <f>AZ!L173+CA!L173+CO!L173+ID!L173+MT!L173+NM!L173+NV!L173+OR!L173+UT!L173+WA!L173+WY!L173</f>
        <v>67885</v>
      </c>
      <c r="M173" s="2">
        <f>AZ!M173+CA!M173+CO!M173+ID!M173+MT!M173+NM!M173+NV!M173+OR!M173+UT!M173+WA!M173+WY!M173</f>
        <v>7075</v>
      </c>
      <c r="N173" s="2">
        <f>AZ!N173+CA!N173+CO!N173+ID!N173+MT!N173+NM!N173+NV!N173+OR!N173+UT!N173+WA!N173+WY!N173</f>
        <v>2027591</v>
      </c>
      <c r="O173" s="2">
        <f>AZ!O173+CA!O173+CO!O173+ID!O173+MT!O173+NM!O173+NV!O173+OR!O173+UT!O173+WA!O173+WY!O173</f>
        <v>4250268</v>
      </c>
      <c r="P173" s="2">
        <f>AZ!P173+CA!P173+CO!P173+ID!P173+MT!P173+NM!P173+NV!P173+OR!P173+UT!P173+WA!P173+WY!P173</f>
        <v>532093</v>
      </c>
      <c r="Q173" s="2">
        <f t="shared" si="5"/>
        <v>54813080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f>AZ!D174+CA!D174+CO!D174+ID!D174+MT!D174+NM!D174+NV!D174+OR!D174+UT!D174+WA!D174+WY!D174</f>
        <v>14709910</v>
      </c>
      <c r="E174" s="2">
        <f>AZ!E174+CA!E174+CO!E174+ID!E174+MT!E174+NM!E174+NV!E174+OR!E174+UT!E174+WA!E174+WY!E174</f>
        <v>1372131</v>
      </c>
      <c r="F174" s="2">
        <f>AZ!F174+CA!F174+CO!F174+ID!F174+MT!F174+NM!F174+NV!F174+OR!F174+UT!F174+WA!F174+WY!F174</f>
        <v>12940548</v>
      </c>
      <c r="G174" s="2">
        <f>AZ!G174+CA!G174+CO!G174+ID!G174+MT!G174+NM!G174+NV!G174+OR!G174+UT!G174+WA!G174+WY!G174</f>
        <v>15395704</v>
      </c>
      <c r="H174" s="2">
        <f>AZ!H174+CA!H174+CO!H174+ID!H174+MT!H174+NM!H174+NV!H174+OR!H174+UT!H174+WA!H174+WY!H174</f>
        <v>4646565</v>
      </c>
      <c r="I174" s="2">
        <f>AZ!I174+CA!I174+CO!I174+ID!I174+MT!I174+NM!I174+NV!I174+OR!I174+UT!I174+WA!I174+WY!I174</f>
        <v>123763</v>
      </c>
      <c r="J174" s="2">
        <f>AZ!J174+CA!J174+CO!J174+ID!J174+MT!J174+NM!J174+NV!J174+OR!J174+UT!J174+WA!J174+WY!J174</f>
        <v>315591</v>
      </c>
      <c r="K174" s="2">
        <f>AZ!K174+CA!K174+CO!K174+ID!K174+MT!K174+NM!K174+NV!K174+OR!K174+UT!K174+WA!K174+WY!K174</f>
        <v>188904</v>
      </c>
      <c r="L174" s="2">
        <f>AZ!L174+CA!L174+CO!L174+ID!L174+MT!L174+NM!L174+NV!L174+OR!L174+UT!L174+WA!L174+WY!L174</f>
        <v>80992</v>
      </c>
      <c r="M174" s="2">
        <f>AZ!M174+CA!M174+CO!M174+ID!M174+MT!M174+NM!M174+NV!M174+OR!M174+UT!M174+WA!M174+WY!M174</f>
        <v>61664</v>
      </c>
      <c r="N174" s="2">
        <f>AZ!N174+CA!N174+CO!N174+ID!N174+MT!N174+NM!N174+NV!N174+OR!N174+UT!N174+WA!N174+WY!N174</f>
        <v>2073355</v>
      </c>
      <c r="O174" s="2">
        <f>AZ!O174+CA!O174+CO!O174+ID!O174+MT!O174+NM!O174+NV!O174+OR!O174+UT!O174+WA!O174+WY!O174</f>
        <v>4288867</v>
      </c>
      <c r="P174" s="2">
        <f>AZ!P174+CA!P174+CO!P174+ID!P174+MT!P174+NM!P174+NV!P174+OR!P174+UT!P174+WA!P174+WY!P174</f>
        <v>549784</v>
      </c>
      <c r="Q174" s="2">
        <f t="shared" si="5"/>
        <v>56747778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f>AZ!D175+CA!D175+CO!D175+ID!D175+MT!D175+NM!D175+NV!D175+OR!D175+UT!D175+WA!D175+WY!D175</f>
        <v>16823799</v>
      </c>
      <c r="E175" s="2">
        <f>AZ!E175+CA!E175+CO!E175+ID!E175+MT!E175+NM!E175+NV!E175+OR!E175+UT!E175+WA!E175+WY!E175</f>
        <v>1284040</v>
      </c>
      <c r="F175" s="2">
        <f>AZ!F175+CA!F175+CO!F175+ID!F175+MT!F175+NM!F175+NV!F175+OR!F175+UT!F175+WA!F175+WY!F175</f>
        <v>12403013</v>
      </c>
      <c r="G175" s="2">
        <f>AZ!G175+CA!G175+CO!G175+ID!G175+MT!G175+NM!G175+NV!G175+OR!G175+UT!G175+WA!G175+WY!G175</f>
        <v>23351260</v>
      </c>
      <c r="H175" s="2">
        <f>AZ!H175+CA!H175+CO!H175+ID!H175+MT!H175+NM!H175+NV!H175+OR!H175+UT!H175+WA!H175+WY!H175</f>
        <v>4508640</v>
      </c>
      <c r="I175" s="2">
        <f>AZ!I175+CA!I175+CO!I175+ID!I175+MT!I175+NM!I175+NV!I175+OR!I175+UT!I175+WA!I175+WY!I175</f>
        <v>117005</v>
      </c>
      <c r="J175" s="2">
        <f>AZ!J175+CA!J175+CO!J175+ID!J175+MT!J175+NM!J175+NV!J175+OR!J175+UT!J175+WA!J175+WY!J175</f>
        <v>339916</v>
      </c>
      <c r="K175" s="2">
        <f>AZ!K175+CA!K175+CO!K175+ID!K175+MT!K175+NM!K175+NV!K175+OR!K175+UT!K175+WA!K175+WY!K175</f>
        <v>208166</v>
      </c>
      <c r="L175" s="2">
        <f>AZ!L175+CA!L175+CO!L175+ID!L175+MT!L175+NM!L175+NV!L175+OR!L175+UT!L175+WA!L175+WY!L175</f>
        <v>81718</v>
      </c>
      <c r="M175" s="2">
        <f>AZ!M175+CA!M175+CO!M175+ID!M175+MT!M175+NM!M175+NV!M175+OR!M175+UT!M175+WA!M175+WY!M175</f>
        <v>81770</v>
      </c>
      <c r="N175" s="2">
        <f>AZ!N175+CA!N175+CO!N175+ID!N175+MT!N175+NM!N175+NV!N175+OR!N175+UT!N175+WA!N175+WY!N175</f>
        <v>2136574</v>
      </c>
      <c r="O175" s="2">
        <f>AZ!O175+CA!O175+CO!O175+ID!O175+MT!O175+NM!O175+NV!O175+OR!O175+UT!O175+WA!O175+WY!O175</f>
        <v>3943452</v>
      </c>
      <c r="P175" s="2">
        <f>AZ!P175+CA!P175+CO!P175+ID!P175+MT!P175+NM!P175+NV!P175+OR!P175+UT!P175+WA!P175+WY!P175</f>
        <v>538056</v>
      </c>
      <c r="Q175" s="2">
        <f t="shared" si="5"/>
        <v>65817409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f>AZ!D176+CA!D176+CO!D176+ID!D176+MT!D176+NM!D176+NV!D176+OR!D176+UT!D176+WA!D176+WY!D176</f>
        <v>18441765</v>
      </c>
      <c r="E176" s="2">
        <f>AZ!E176+CA!E176+CO!E176+ID!E176+MT!E176+NM!E176+NV!E176+OR!E176+UT!E176+WA!E176+WY!E176</f>
        <v>1338351</v>
      </c>
      <c r="F176" s="2">
        <f>AZ!F176+CA!F176+CO!F176+ID!F176+MT!F176+NM!F176+NV!F176+OR!F176+UT!F176+WA!F176+WY!F176</f>
        <v>11937677</v>
      </c>
      <c r="G176" s="2">
        <f>AZ!G176+CA!G176+CO!G176+ID!G176+MT!G176+NM!G176+NV!G176+OR!G176+UT!G176+WA!G176+WY!G176</f>
        <v>26150446</v>
      </c>
      <c r="H176" s="2">
        <f>AZ!H176+CA!H176+CO!H176+ID!H176+MT!H176+NM!H176+NV!H176+OR!H176+UT!H176+WA!H176+WY!H176</f>
        <v>5207279</v>
      </c>
      <c r="I176" s="2">
        <f>AZ!I176+CA!I176+CO!I176+ID!I176+MT!I176+NM!I176+NV!I176+OR!I176+UT!I176+WA!I176+WY!I176</f>
        <v>147932</v>
      </c>
      <c r="J176" s="2">
        <f>AZ!J176+CA!J176+CO!J176+ID!J176+MT!J176+NM!J176+NV!J176+OR!J176+UT!J176+WA!J176+WY!J176</f>
        <v>360598</v>
      </c>
      <c r="K176" s="2">
        <f>AZ!K176+CA!K176+CO!K176+ID!K176+MT!K176+NM!K176+NV!K176+OR!K176+UT!K176+WA!K176+WY!K176</f>
        <v>226965</v>
      </c>
      <c r="L176" s="2">
        <f>AZ!L176+CA!L176+CO!L176+ID!L176+MT!L176+NM!L176+NV!L176+OR!L176+UT!L176+WA!L176+WY!L176</f>
        <v>66212</v>
      </c>
      <c r="M176" s="2">
        <f>AZ!M176+CA!M176+CO!M176+ID!M176+MT!M176+NM!M176+NV!M176+OR!M176+UT!M176+WA!M176+WY!M176</f>
        <v>78805</v>
      </c>
      <c r="N176" s="2">
        <f>AZ!N176+CA!N176+CO!N176+ID!N176+MT!N176+NM!N176+NV!N176+OR!N176+UT!N176+WA!N176+WY!N176</f>
        <v>2168236</v>
      </c>
      <c r="O176" s="2">
        <f>AZ!O176+CA!O176+CO!O176+ID!O176+MT!O176+NM!O176+NV!O176+OR!O176+UT!O176+WA!O176+WY!O176</f>
        <v>4224744</v>
      </c>
      <c r="P176" s="2">
        <f>AZ!P176+CA!P176+CO!P176+ID!P176+MT!P176+NM!P176+NV!P176+OR!P176+UT!P176+WA!P176+WY!P176</f>
        <v>602207</v>
      </c>
      <c r="Q176" s="2">
        <f t="shared" si="5"/>
        <v>70951217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f>AZ!D177+CA!D177+CO!D177+ID!D177+MT!D177+NM!D177+NV!D177+OR!D177+UT!D177+WA!D177+WY!D177</f>
        <v>18496180</v>
      </c>
      <c r="E177" s="2">
        <f>AZ!E177+CA!E177+CO!E177+ID!E177+MT!E177+NM!E177+NV!E177+OR!E177+UT!E177+WA!E177+WY!E177</f>
        <v>1319321</v>
      </c>
      <c r="F177" s="2">
        <f>AZ!F177+CA!F177+CO!F177+ID!F177+MT!F177+NM!F177+NV!F177+OR!F177+UT!F177+WA!F177+WY!F177</f>
        <v>11370490</v>
      </c>
      <c r="G177" s="2">
        <f>AZ!G177+CA!G177+CO!G177+ID!G177+MT!G177+NM!G177+NV!G177+OR!G177+UT!G177+WA!G177+WY!G177</f>
        <v>27531257</v>
      </c>
      <c r="H177" s="2">
        <f>AZ!H177+CA!H177+CO!H177+ID!H177+MT!H177+NM!H177+NV!H177+OR!H177+UT!H177+WA!H177+WY!H177</f>
        <v>5431555</v>
      </c>
      <c r="I177" s="2">
        <f>AZ!I177+CA!I177+CO!I177+ID!I177+MT!I177+NM!I177+NV!I177+OR!I177+UT!I177+WA!I177+WY!I177</f>
        <v>147945</v>
      </c>
      <c r="J177" s="2">
        <f>AZ!J177+CA!J177+CO!J177+ID!J177+MT!J177+NM!J177+NV!J177+OR!J177+UT!J177+WA!J177+WY!J177</f>
        <v>352031</v>
      </c>
      <c r="K177" s="2">
        <f>AZ!K177+CA!K177+CO!K177+ID!K177+MT!K177+NM!K177+NV!K177+OR!K177+UT!K177+WA!K177+WY!K177</f>
        <v>215093</v>
      </c>
      <c r="L177" s="2">
        <f>AZ!L177+CA!L177+CO!L177+ID!L177+MT!L177+NM!L177+NV!L177+OR!L177+UT!L177+WA!L177+WY!L177</f>
        <v>64681</v>
      </c>
      <c r="M177" s="2">
        <f>AZ!M177+CA!M177+CO!M177+ID!M177+MT!M177+NM!M177+NV!M177+OR!M177+UT!M177+WA!M177+WY!M177</f>
        <v>85987</v>
      </c>
      <c r="N177" s="2">
        <f>AZ!N177+CA!N177+CO!N177+ID!N177+MT!N177+NM!N177+NV!N177+OR!N177+UT!N177+WA!N177+WY!N177</f>
        <v>2227083</v>
      </c>
      <c r="O177" s="2">
        <f>AZ!O177+CA!O177+CO!O177+ID!O177+MT!O177+NM!O177+NV!O177+OR!O177+UT!O177+WA!O177+WY!O177</f>
        <v>4261761</v>
      </c>
      <c r="P177" s="2">
        <f>AZ!P177+CA!P177+CO!P177+ID!P177+MT!P177+NM!P177+NV!P177+OR!P177+UT!P177+WA!P177+WY!P177</f>
        <v>599982</v>
      </c>
      <c r="Q177" s="2">
        <f t="shared" si="5"/>
        <v>72103366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f>AZ!D178+CA!D178+CO!D178+ID!D178+MT!D178+NM!D178+NV!D178+OR!D178+UT!D178+WA!D178+WY!D178</f>
        <v>16388646</v>
      </c>
      <c r="E178" s="2">
        <f>AZ!E178+CA!E178+CO!E178+ID!E178+MT!E178+NM!E178+NV!E178+OR!E178+UT!E178+WA!E178+WY!E178</f>
        <v>1181572</v>
      </c>
      <c r="F178" s="2">
        <f>AZ!F178+CA!F178+CO!F178+ID!F178+MT!F178+NM!F178+NV!F178+OR!F178+UT!F178+WA!F178+WY!F178</f>
        <v>9689346</v>
      </c>
      <c r="G178" s="2">
        <f>AZ!G178+CA!G178+CO!G178+ID!G178+MT!G178+NM!G178+NV!G178+OR!G178+UT!G178+WA!G178+WY!G178</f>
        <v>25743083</v>
      </c>
      <c r="H178" s="2">
        <f>AZ!H178+CA!H178+CO!H178+ID!H178+MT!H178+NM!H178+NV!H178+OR!H178+UT!H178+WA!H178+WY!H178</f>
        <v>5197506</v>
      </c>
      <c r="I178" s="2">
        <f>AZ!I178+CA!I178+CO!I178+ID!I178+MT!I178+NM!I178+NV!I178+OR!I178+UT!I178+WA!I178+WY!I178</f>
        <v>143425</v>
      </c>
      <c r="J178" s="2">
        <f>AZ!J178+CA!J178+CO!J178+ID!J178+MT!J178+NM!J178+NV!J178+OR!J178+UT!J178+WA!J178+WY!J178</f>
        <v>342729</v>
      </c>
      <c r="K178" s="2">
        <f>AZ!K178+CA!K178+CO!K178+ID!K178+MT!K178+NM!K178+NV!K178+OR!K178+UT!K178+WA!K178+WY!K178</f>
        <v>199913</v>
      </c>
      <c r="L178" s="2">
        <f>AZ!L178+CA!L178+CO!L178+ID!L178+MT!L178+NM!L178+NV!L178+OR!L178+UT!L178+WA!L178+WY!L178</f>
        <v>64530</v>
      </c>
      <c r="M178" s="2">
        <f>AZ!M178+CA!M178+CO!M178+ID!M178+MT!M178+NM!M178+NV!M178+OR!M178+UT!M178+WA!M178+WY!M178</f>
        <v>-16024</v>
      </c>
      <c r="N178" s="2">
        <f>AZ!N178+CA!N178+CO!N178+ID!N178+MT!N178+NM!N178+NV!N178+OR!N178+UT!N178+WA!N178+WY!N178</f>
        <v>1859606</v>
      </c>
      <c r="O178" s="2">
        <f>AZ!O178+CA!O178+CO!O178+ID!O178+MT!O178+NM!O178+NV!O178+OR!O178+UT!O178+WA!O178+WY!O178</f>
        <v>3232597</v>
      </c>
      <c r="P178" s="2">
        <f>AZ!P178+CA!P178+CO!P178+ID!P178+MT!P178+NM!P178+NV!P178+OR!P178+UT!P178+WA!P178+WY!P178</f>
        <v>563234</v>
      </c>
      <c r="Q178" s="2">
        <f t="shared" si="5"/>
        <v>64590163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f>AZ!D179+CA!D179+CO!D179+ID!D179+MT!D179+NM!D179+NV!D179+OR!D179+UT!D179+WA!D179+WY!D179</f>
        <v>15771605</v>
      </c>
      <c r="E179" s="2">
        <f>AZ!E179+CA!E179+CO!E179+ID!E179+MT!E179+NM!E179+NV!E179+OR!E179+UT!E179+WA!E179+WY!E179</f>
        <v>1304551</v>
      </c>
      <c r="F179" s="2">
        <f>AZ!F179+CA!F179+CO!F179+ID!F179+MT!F179+NM!F179+NV!F179+OR!F179+UT!F179+WA!F179+WY!F179</f>
        <v>9036908</v>
      </c>
      <c r="G179" s="2">
        <f>AZ!G179+CA!G179+CO!G179+ID!G179+MT!G179+NM!G179+NV!G179+OR!G179+UT!G179+WA!G179+WY!G179</f>
        <v>23856271</v>
      </c>
      <c r="H179" s="2">
        <f>AZ!H179+CA!H179+CO!H179+ID!H179+MT!H179+NM!H179+NV!H179+OR!H179+UT!H179+WA!H179+WY!H179</f>
        <v>4002852</v>
      </c>
      <c r="I179" s="2">
        <f>AZ!I179+CA!I179+CO!I179+ID!I179+MT!I179+NM!I179+NV!I179+OR!I179+UT!I179+WA!I179+WY!I179</f>
        <v>148275</v>
      </c>
      <c r="J179" s="2">
        <f>AZ!J179+CA!J179+CO!J179+ID!J179+MT!J179+NM!J179+NV!J179+OR!J179+UT!J179+WA!J179+WY!J179</f>
        <v>335820</v>
      </c>
      <c r="K179" s="2">
        <f>AZ!K179+CA!K179+CO!K179+ID!K179+MT!K179+NM!K179+NV!K179+OR!K179+UT!K179+WA!K179+WY!K179</f>
        <v>172190</v>
      </c>
      <c r="L179" s="2">
        <f>AZ!L179+CA!L179+CO!L179+ID!L179+MT!L179+NM!L179+NV!L179+OR!L179+UT!L179+WA!L179+WY!L179</f>
        <v>65389</v>
      </c>
      <c r="M179" s="2">
        <f>AZ!M179+CA!M179+CO!M179+ID!M179+MT!M179+NM!M179+NV!M179+OR!M179+UT!M179+WA!M179+WY!M179</f>
        <v>-9848</v>
      </c>
      <c r="N179" s="2">
        <f>AZ!N179+CA!N179+CO!N179+ID!N179+MT!N179+NM!N179+NV!N179+OR!N179+UT!N179+WA!N179+WY!N179</f>
        <v>1592724</v>
      </c>
      <c r="O179" s="2">
        <f>AZ!O179+CA!O179+CO!O179+ID!O179+MT!O179+NM!O179+NV!O179+OR!O179+UT!O179+WA!O179+WY!O179</f>
        <v>3224530</v>
      </c>
      <c r="P179" s="2">
        <f>AZ!P179+CA!P179+CO!P179+ID!P179+MT!P179+NM!P179+NV!P179+OR!P179+UT!P179+WA!P179+WY!P179</f>
        <v>538587</v>
      </c>
      <c r="Q179" s="2">
        <f t="shared" si="5"/>
        <v>60039854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f>AZ!D180+CA!D180+CO!D180+ID!D180+MT!D180+NM!D180+NV!D180+OR!D180+UT!D180+WA!D180+WY!D180</f>
        <v>14324668</v>
      </c>
      <c r="E180" s="2">
        <f>AZ!E180+CA!E180+CO!E180+ID!E180+MT!E180+NM!E180+NV!E180+OR!E180+UT!E180+WA!E180+WY!E180</f>
        <v>1315757</v>
      </c>
      <c r="F180" s="2">
        <f>AZ!F180+CA!F180+CO!F180+ID!F180+MT!F180+NM!F180+NV!F180+OR!F180+UT!F180+WA!F180+WY!F180</f>
        <v>10265605</v>
      </c>
      <c r="G180" s="2">
        <f>AZ!G180+CA!G180+CO!G180+ID!G180+MT!G180+NM!G180+NV!G180+OR!G180+UT!G180+WA!G180+WY!G180</f>
        <v>19580425</v>
      </c>
      <c r="H180" s="2">
        <f>AZ!H180+CA!H180+CO!H180+ID!H180+MT!H180+NM!H180+NV!H180+OR!H180+UT!H180+WA!H180+WY!H180</f>
        <v>4511483</v>
      </c>
      <c r="I180" s="2">
        <f>AZ!I180+CA!I180+CO!I180+ID!I180+MT!I180+NM!I180+NV!I180+OR!I180+UT!I180+WA!I180+WY!I180</f>
        <v>128895</v>
      </c>
      <c r="J180" s="2">
        <f>AZ!J180+CA!J180+CO!J180+ID!J180+MT!J180+NM!J180+NV!J180+OR!J180+UT!J180+WA!J180+WY!J180</f>
        <v>310887</v>
      </c>
      <c r="K180" s="2">
        <f>AZ!K180+CA!K180+CO!K180+ID!K180+MT!K180+NM!K180+NV!K180+OR!K180+UT!K180+WA!K180+WY!K180</f>
        <v>185298</v>
      </c>
      <c r="L180" s="2">
        <f>AZ!L180+CA!L180+CO!L180+ID!L180+MT!L180+NM!L180+NV!L180+OR!L180+UT!L180+WA!L180+WY!L180</f>
        <v>66060</v>
      </c>
      <c r="M180" s="2">
        <f>AZ!M180+CA!M180+CO!M180+ID!M180+MT!M180+NM!M180+NV!M180+OR!M180+UT!M180+WA!M180+WY!M180</f>
        <v>-41440</v>
      </c>
      <c r="N180" s="2">
        <f>AZ!N180+CA!N180+CO!N180+ID!N180+MT!N180+NM!N180+NV!N180+OR!N180+UT!N180+WA!N180+WY!N180</f>
        <v>1482626</v>
      </c>
      <c r="O180" s="2">
        <f>AZ!O180+CA!O180+CO!O180+ID!O180+MT!O180+NM!O180+NV!O180+OR!O180+UT!O180+WA!O180+WY!O180</f>
        <v>3650074</v>
      </c>
      <c r="P180" s="2">
        <f>AZ!P180+CA!P180+CO!P180+ID!P180+MT!P180+NM!P180+NV!P180+OR!P180+UT!P180+WA!P180+WY!P180</f>
        <v>555847</v>
      </c>
      <c r="Q180" s="2">
        <f t="shared" si="5"/>
        <v>56336185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f>AZ!D181+CA!D181+CO!D181+ID!D181+MT!D181+NM!D181+NV!D181+OR!D181+UT!D181+WA!D181+WY!D181</f>
        <v>16345532</v>
      </c>
      <c r="E181" s="2">
        <f>AZ!E181+CA!E181+CO!E181+ID!E181+MT!E181+NM!E181+NV!E181+OR!E181+UT!E181+WA!E181+WY!E181</f>
        <v>1356670</v>
      </c>
      <c r="F181" s="2">
        <f>AZ!F181+CA!F181+CO!F181+ID!F181+MT!F181+NM!F181+NV!F181+OR!F181+UT!F181+WA!F181+WY!F181</f>
        <v>11927796</v>
      </c>
      <c r="G181" s="2">
        <f>AZ!G181+CA!G181+CO!G181+ID!G181+MT!G181+NM!G181+NV!G181+OR!G181+UT!G181+WA!G181+WY!G181</f>
        <v>20702769</v>
      </c>
      <c r="H181" s="2">
        <f>AZ!H181+CA!H181+CO!H181+ID!H181+MT!H181+NM!H181+NV!H181+OR!H181+UT!H181+WA!H181+WY!H181</f>
        <v>5429153</v>
      </c>
      <c r="I181" s="2">
        <f>AZ!I181+CA!I181+CO!I181+ID!I181+MT!I181+NM!I181+NV!I181+OR!I181+UT!I181+WA!I181+WY!I181</f>
        <v>140621</v>
      </c>
      <c r="J181" s="2">
        <f>AZ!J181+CA!J181+CO!J181+ID!J181+MT!J181+NM!J181+NV!J181+OR!J181+UT!J181+WA!J181+WY!J181</f>
        <v>339814</v>
      </c>
      <c r="K181" s="2">
        <f>AZ!K181+CA!K181+CO!K181+ID!K181+MT!K181+NM!K181+NV!K181+OR!K181+UT!K181+WA!K181+WY!K181</f>
        <v>219663</v>
      </c>
      <c r="L181" s="2">
        <f>AZ!L181+CA!L181+CO!L181+ID!L181+MT!L181+NM!L181+NV!L181+OR!L181+UT!L181+WA!L181+WY!L181</f>
        <v>68162</v>
      </c>
      <c r="M181" s="2">
        <f>AZ!M181+CA!M181+CO!M181+ID!M181+MT!M181+NM!M181+NV!M181+OR!M181+UT!M181+WA!M181+WY!M181</f>
        <v>-35472</v>
      </c>
      <c r="N181" s="2">
        <f>AZ!N181+CA!N181+CO!N181+ID!N181+MT!N181+NM!N181+NV!N181+OR!N181+UT!N181+WA!N181+WY!N181</f>
        <v>1264553</v>
      </c>
      <c r="O181" s="2">
        <f>AZ!O181+CA!O181+CO!O181+ID!O181+MT!O181+NM!O181+NV!O181+OR!O181+UT!O181+WA!O181+WY!O181</f>
        <v>4573180</v>
      </c>
      <c r="P181" s="2">
        <f>AZ!P181+CA!P181+CO!P181+ID!P181+MT!P181+NM!P181+NV!P181+OR!P181+UT!P181+WA!P181+WY!P181</f>
        <v>578657</v>
      </c>
      <c r="Q181" s="2">
        <f t="shared" si="5"/>
        <v>62911098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f>AZ!D182+CA!D182+CO!D182+ID!D182+MT!D182+NM!D182+NV!D182+OR!D182+UT!D182+WA!D182+WY!D182</f>
        <v>15929198</v>
      </c>
      <c r="E182" s="2">
        <f>AZ!E182+CA!E182+CO!E182+ID!E182+MT!E182+NM!E182+NV!E182+OR!E182+UT!E182+WA!E182+WY!E182</f>
        <v>1452058</v>
      </c>
      <c r="F182" s="2">
        <f>AZ!F182+CA!F182+CO!F182+ID!F182+MT!F182+NM!F182+NV!F182+OR!F182+UT!F182+WA!F182+WY!F182</f>
        <v>12759863</v>
      </c>
      <c r="G182" s="2">
        <f>AZ!G182+CA!G182+CO!G182+ID!G182+MT!G182+NM!G182+NV!G182+OR!G182+UT!G182+WA!G182+WY!G182</f>
        <v>19420249</v>
      </c>
      <c r="H182" s="2">
        <f>AZ!H182+CA!H182+CO!H182+ID!H182+MT!H182+NM!H182+NV!H182+OR!H182+UT!H182+WA!H182+WY!H182</f>
        <v>5553336</v>
      </c>
      <c r="I182" s="2">
        <f>AZ!I182+CA!I182+CO!I182+ID!I182+MT!I182+NM!I182+NV!I182+OR!I182+UT!I182+WA!I182+WY!I182</f>
        <v>127921</v>
      </c>
      <c r="J182" s="2">
        <f>AZ!J182+CA!J182+CO!J182+ID!J182+MT!J182+NM!J182+NV!J182+OR!J182+UT!J182+WA!J182+WY!J182</f>
        <v>346192</v>
      </c>
      <c r="K182" s="2">
        <f>AZ!K182+CA!K182+CO!K182+ID!K182+MT!K182+NM!K182+NV!K182+OR!K182+UT!K182+WA!K182+WY!K182</f>
        <v>232173</v>
      </c>
      <c r="L182" s="2">
        <f>AZ!L182+CA!L182+CO!L182+ID!L182+MT!L182+NM!L182+NV!L182+OR!L182+UT!L182+WA!L182+WY!L182</f>
        <v>61035</v>
      </c>
      <c r="M182" s="2">
        <f>AZ!M182+CA!M182+CO!M182+ID!M182+MT!M182+NM!M182+NV!M182+OR!M182+UT!M182+WA!M182+WY!M182</f>
        <v>-125938</v>
      </c>
      <c r="N182" s="2">
        <f>AZ!N182+CA!N182+CO!N182+ID!N182+MT!N182+NM!N182+NV!N182+OR!N182+UT!N182+WA!N182+WY!N182</f>
        <v>1160229</v>
      </c>
      <c r="O182" s="2">
        <f>AZ!O182+CA!O182+CO!O182+ID!O182+MT!O182+NM!O182+NV!O182+OR!O182+UT!O182+WA!O182+WY!O182</f>
        <v>3572710</v>
      </c>
      <c r="P182" s="2">
        <f>AZ!P182+CA!P182+CO!P182+ID!P182+MT!P182+NM!P182+NV!P182+OR!P182+UT!P182+WA!P182+WY!P182</f>
        <v>521088</v>
      </c>
      <c r="Q182" s="2">
        <f t="shared" si="5"/>
        <v>61010114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f>AZ!D183+CA!D183+CO!D183+ID!D183+MT!D183+NM!D183+NV!D183+OR!D183+UT!D183+WA!D183+WY!D183</f>
        <v>12015747</v>
      </c>
      <c r="E183" s="2">
        <f>AZ!E183+CA!E183+CO!E183+ID!E183+MT!E183+NM!E183+NV!E183+OR!E183+UT!E183+WA!E183+WY!E183</f>
        <v>1355075</v>
      </c>
      <c r="F183" s="2">
        <f>AZ!F183+CA!F183+CO!F183+ID!F183+MT!F183+NM!F183+NV!F183+OR!F183+UT!F183+WA!F183+WY!F183</f>
        <v>13282621</v>
      </c>
      <c r="G183" s="2">
        <f>AZ!G183+CA!G183+CO!G183+ID!G183+MT!G183+NM!G183+NV!G183+OR!G183+UT!G183+WA!G183+WY!G183</f>
        <v>15647130</v>
      </c>
      <c r="H183" s="2">
        <f>AZ!H183+CA!H183+CO!H183+ID!H183+MT!H183+NM!H183+NV!H183+OR!H183+UT!H183+WA!H183+WY!H183</f>
        <v>5171366</v>
      </c>
      <c r="I183" s="2">
        <f>AZ!I183+CA!I183+CO!I183+ID!I183+MT!I183+NM!I183+NV!I183+OR!I183+UT!I183+WA!I183+WY!I183</f>
        <v>110999</v>
      </c>
      <c r="J183" s="2">
        <f>AZ!J183+CA!J183+CO!J183+ID!J183+MT!J183+NM!J183+NV!J183+OR!J183+UT!J183+WA!J183+WY!J183</f>
        <v>308228</v>
      </c>
      <c r="K183" s="2">
        <f>AZ!K183+CA!K183+CO!K183+ID!K183+MT!K183+NM!K183+NV!K183+OR!K183+UT!K183+WA!K183+WY!K183</f>
        <v>198215</v>
      </c>
      <c r="L183" s="2">
        <f>AZ!L183+CA!L183+CO!L183+ID!L183+MT!L183+NM!L183+NV!L183+OR!L183+UT!L183+WA!L183+WY!L183</f>
        <v>56984</v>
      </c>
      <c r="M183" s="2">
        <f>AZ!M183+CA!M183+CO!M183+ID!M183+MT!M183+NM!M183+NV!M183+OR!M183+UT!M183+WA!M183+WY!M183</f>
        <v>-115654</v>
      </c>
      <c r="N183" s="2">
        <f>AZ!N183+CA!N183+CO!N183+ID!N183+MT!N183+NM!N183+NV!N183+OR!N183+UT!N183+WA!N183+WY!N183</f>
        <v>1821822</v>
      </c>
      <c r="O183" s="2">
        <f>AZ!O183+CA!O183+CO!O183+ID!O183+MT!O183+NM!O183+NV!O183+OR!O183+UT!O183+WA!O183+WY!O183</f>
        <v>4044597</v>
      </c>
      <c r="P183" s="2">
        <f>AZ!P183+CA!P183+CO!P183+ID!P183+MT!P183+NM!P183+NV!P183+OR!P183+UT!P183+WA!P183+WY!P183</f>
        <v>513119</v>
      </c>
      <c r="Q183" s="2">
        <f t="shared" si="5"/>
        <v>54410249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f>AZ!D184+CA!D184+CO!D184+ID!D184+MT!D184+NM!D184+NV!D184+OR!D184+UT!D184+WA!D184+WY!D184</f>
        <v>10265149</v>
      </c>
      <c r="E184" s="2">
        <f>AZ!E184+CA!E184+CO!E184+ID!E184+MT!E184+NM!E184+NV!E184+OR!E184+UT!E184+WA!E184+WY!E184</f>
        <v>1438991</v>
      </c>
      <c r="F184" s="2">
        <f>AZ!F184+CA!F184+CO!F184+ID!F184+MT!F184+NM!F184+NV!F184+OR!F184+UT!F184+WA!F184+WY!F184</f>
        <v>17512783</v>
      </c>
      <c r="G184" s="2">
        <f>AZ!G184+CA!G184+CO!G184+ID!G184+MT!G184+NM!G184+NV!G184+OR!G184+UT!G184+WA!G184+WY!G184</f>
        <v>13773295</v>
      </c>
      <c r="H184" s="2">
        <f>AZ!H184+CA!H184+CO!H184+ID!H184+MT!H184+NM!H184+NV!H184+OR!H184+UT!H184+WA!H184+WY!H184</f>
        <v>5447544</v>
      </c>
      <c r="I184" s="2">
        <f>AZ!I184+CA!I184+CO!I184+ID!I184+MT!I184+NM!I184+NV!I184+OR!I184+UT!I184+WA!I184+WY!I184</f>
        <v>120184</v>
      </c>
      <c r="J184" s="2">
        <f>AZ!J184+CA!J184+CO!J184+ID!J184+MT!J184+NM!J184+NV!J184+OR!J184+UT!J184+WA!J184+WY!J184</f>
        <v>319428</v>
      </c>
      <c r="K184" s="2">
        <f>AZ!K184+CA!K184+CO!K184+ID!K184+MT!K184+NM!K184+NV!K184+OR!K184+UT!K184+WA!K184+WY!K184</f>
        <v>189937</v>
      </c>
      <c r="L184" s="2">
        <f>AZ!L184+CA!L184+CO!L184+ID!L184+MT!L184+NM!L184+NV!L184+OR!L184+UT!L184+WA!L184+WY!L184</f>
        <v>62811</v>
      </c>
      <c r="M184" s="2">
        <f>AZ!M184+CA!M184+CO!M184+ID!M184+MT!M184+NM!M184+NV!M184+OR!M184+UT!M184+WA!M184+WY!M184</f>
        <v>-85403</v>
      </c>
      <c r="N184" s="2">
        <f>AZ!N184+CA!N184+CO!N184+ID!N184+MT!N184+NM!N184+NV!N184+OR!N184+UT!N184+WA!N184+WY!N184</f>
        <v>2025939</v>
      </c>
      <c r="O184" s="2">
        <f>AZ!O184+CA!O184+CO!O184+ID!O184+MT!O184+NM!O184+NV!O184+OR!O184+UT!O184+WA!O184+WY!O184</f>
        <v>5157987</v>
      </c>
      <c r="P184" s="2">
        <f>AZ!P184+CA!P184+CO!P184+ID!P184+MT!P184+NM!P184+NV!P184+OR!P184+UT!P184+WA!P184+WY!P184</f>
        <v>518256</v>
      </c>
      <c r="Q184" s="2">
        <f t="shared" si="5"/>
        <v>56746901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f>AZ!D185+CA!D185+CO!D185+ID!D185+MT!D185+NM!D185+NV!D185+OR!D185+UT!D185+WA!D185+WY!D185</f>
        <v>8765573</v>
      </c>
      <c r="E185" s="2">
        <f>AZ!E185+CA!E185+CO!E185+ID!E185+MT!E185+NM!E185+NV!E185+OR!E185+UT!E185+WA!E185+WY!E185</f>
        <v>1320840</v>
      </c>
      <c r="F185" s="2">
        <f>AZ!F185+CA!F185+CO!F185+ID!F185+MT!F185+NM!F185+NV!F185+OR!F185+UT!F185+WA!F185+WY!F185</f>
        <v>17824302</v>
      </c>
      <c r="G185" s="2">
        <f>AZ!G185+CA!G185+CO!G185+ID!G185+MT!G185+NM!G185+NV!G185+OR!G185+UT!G185+WA!G185+WY!G185</f>
        <v>13810730</v>
      </c>
      <c r="H185" s="2">
        <f>AZ!H185+CA!H185+CO!H185+ID!H185+MT!H185+NM!H185+NV!H185+OR!H185+UT!H185+WA!H185+WY!H185</f>
        <v>4608679</v>
      </c>
      <c r="I185" s="2">
        <f>AZ!I185+CA!I185+CO!I185+ID!I185+MT!I185+NM!I185+NV!I185+OR!I185+UT!I185+WA!I185+WY!I185</f>
        <v>118145</v>
      </c>
      <c r="J185" s="2">
        <f>AZ!J185+CA!J185+CO!J185+ID!J185+MT!J185+NM!J185+NV!J185+OR!J185+UT!J185+WA!J185+WY!J185</f>
        <v>316529</v>
      </c>
      <c r="K185" s="2">
        <f>AZ!K185+CA!K185+CO!K185+ID!K185+MT!K185+NM!K185+NV!K185+OR!K185+UT!K185+WA!K185+WY!K185</f>
        <v>202265</v>
      </c>
      <c r="L185" s="2">
        <f>AZ!L185+CA!L185+CO!L185+ID!L185+MT!L185+NM!L185+NV!L185+OR!L185+UT!L185+WA!L185+WY!L185</f>
        <v>58282</v>
      </c>
      <c r="M185" s="2">
        <f>AZ!M185+CA!M185+CO!M185+ID!M185+MT!M185+NM!M185+NV!M185+OR!M185+UT!M185+WA!M185+WY!M185</f>
        <v>-43300</v>
      </c>
      <c r="N185" s="2">
        <f>AZ!N185+CA!N185+CO!N185+ID!N185+MT!N185+NM!N185+NV!N185+OR!N185+UT!N185+WA!N185+WY!N185</f>
        <v>2265489</v>
      </c>
      <c r="O185" s="2">
        <f>AZ!O185+CA!O185+CO!O185+ID!O185+MT!O185+NM!O185+NV!O185+OR!O185+UT!O185+WA!O185+WY!O185</f>
        <v>4815654</v>
      </c>
      <c r="P185" s="2">
        <f>AZ!P185+CA!P185+CO!P185+ID!P185+MT!P185+NM!P185+NV!P185+OR!P185+UT!P185+WA!P185+WY!P185</f>
        <v>481010</v>
      </c>
      <c r="Q185" s="2">
        <f t="shared" si="5"/>
        <v>54544198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f>AZ!D186+CA!D186+CO!D186+ID!D186+MT!D186+NM!D186+NV!D186+OR!D186+UT!D186+WA!D186+WY!D186</f>
        <v>10145110</v>
      </c>
      <c r="E186" s="2">
        <f>AZ!E186+CA!E186+CO!E186+ID!E186+MT!E186+NM!E186+NV!E186+OR!E186+UT!E186+WA!E186+WY!E186</f>
        <v>1459037</v>
      </c>
      <c r="F186" s="2">
        <f>AZ!F186+CA!F186+CO!F186+ID!F186+MT!F186+NM!F186+NV!F186+OR!F186+UT!F186+WA!F186+WY!F186</f>
        <v>17783127</v>
      </c>
      <c r="G186" s="2">
        <f>AZ!G186+CA!G186+CO!G186+ID!G186+MT!G186+NM!G186+NV!G186+OR!G186+UT!G186+WA!G186+WY!G186</f>
        <v>15217937</v>
      </c>
      <c r="H186" s="2">
        <f>AZ!H186+CA!H186+CO!H186+ID!H186+MT!H186+NM!H186+NV!H186+OR!H186+UT!H186+WA!H186+WY!H186</f>
        <v>4069819</v>
      </c>
      <c r="I186" s="2">
        <f>AZ!I186+CA!I186+CO!I186+ID!I186+MT!I186+NM!I186+NV!I186+OR!I186+UT!I186+WA!I186+WY!I186</f>
        <v>134058</v>
      </c>
      <c r="J186" s="2">
        <f>AZ!J186+CA!J186+CO!J186+ID!J186+MT!J186+NM!J186+NV!J186+OR!J186+UT!J186+WA!J186+WY!J186</f>
        <v>345841</v>
      </c>
      <c r="K186" s="2">
        <f>AZ!K186+CA!K186+CO!K186+ID!K186+MT!K186+NM!K186+NV!K186+OR!K186+UT!K186+WA!K186+WY!K186</f>
        <v>198821</v>
      </c>
      <c r="L186" s="2">
        <f>AZ!L186+CA!L186+CO!L186+ID!L186+MT!L186+NM!L186+NV!L186+OR!L186+UT!L186+WA!L186+WY!L186</f>
        <v>68365</v>
      </c>
      <c r="M186" s="2">
        <f>AZ!M186+CA!M186+CO!M186+ID!M186+MT!M186+NM!M186+NV!M186+OR!M186+UT!M186+WA!M186+WY!M186</f>
        <v>92560</v>
      </c>
      <c r="N186" s="2">
        <f>AZ!N186+CA!N186+CO!N186+ID!N186+MT!N186+NM!N186+NV!N186+OR!N186+UT!N186+WA!N186+WY!N186</f>
        <v>2789528</v>
      </c>
      <c r="O186" s="2">
        <f>AZ!O186+CA!O186+CO!O186+ID!O186+MT!O186+NM!O186+NV!O186+OR!O186+UT!O186+WA!O186+WY!O186</f>
        <v>5069464</v>
      </c>
      <c r="P186" s="2">
        <f>AZ!P186+CA!P186+CO!P186+ID!P186+MT!P186+NM!P186+NV!P186+OR!P186+UT!P186+WA!P186+WY!P186</f>
        <v>460167</v>
      </c>
      <c r="Q186" s="2">
        <f t="shared" si="5"/>
        <v>57833834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f>AZ!D187+CA!D187+CO!D187+ID!D187+MT!D187+NM!D187+NV!D187+OR!D187+UT!D187+WA!D187+WY!D187</f>
        <v>14286599</v>
      </c>
      <c r="E187" s="2">
        <f>AZ!E187+CA!E187+CO!E187+ID!E187+MT!E187+NM!E187+NV!E187+OR!E187+UT!E187+WA!E187+WY!E187</f>
        <v>1345621</v>
      </c>
      <c r="F187" s="2">
        <f>AZ!F187+CA!F187+CO!F187+ID!F187+MT!F187+NM!F187+NV!F187+OR!F187+UT!F187+WA!F187+WY!F187</f>
        <v>16105277</v>
      </c>
      <c r="G187" s="2">
        <f>AZ!G187+CA!G187+CO!G187+ID!G187+MT!G187+NM!G187+NV!G187+OR!G187+UT!G187+WA!G187+WY!G187</f>
        <v>21393866</v>
      </c>
      <c r="H187" s="2">
        <f>AZ!H187+CA!H187+CO!H187+ID!H187+MT!H187+NM!H187+NV!H187+OR!H187+UT!H187+WA!H187+WY!H187</f>
        <v>5179656</v>
      </c>
      <c r="I187" s="2">
        <f>AZ!I187+CA!I187+CO!I187+ID!I187+MT!I187+NM!I187+NV!I187+OR!I187+UT!I187+WA!I187+WY!I187</f>
        <v>130963</v>
      </c>
      <c r="J187" s="2">
        <f>AZ!J187+CA!J187+CO!J187+ID!J187+MT!J187+NM!J187+NV!J187+OR!J187+UT!J187+WA!J187+WY!J187</f>
        <v>329073</v>
      </c>
      <c r="K187" s="2">
        <f>AZ!K187+CA!K187+CO!K187+ID!K187+MT!K187+NM!K187+NV!K187+OR!K187+UT!K187+WA!K187+WY!K187</f>
        <v>179886</v>
      </c>
      <c r="L187" s="2">
        <f>AZ!L187+CA!L187+CO!L187+ID!L187+MT!L187+NM!L187+NV!L187+OR!L187+UT!L187+WA!L187+WY!L187</f>
        <v>70868</v>
      </c>
      <c r="M187" s="2">
        <f>AZ!M187+CA!M187+CO!M187+ID!M187+MT!M187+NM!M187+NV!M187+OR!M187+UT!M187+WA!M187+WY!M187</f>
        <v>165655</v>
      </c>
      <c r="N187" s="2">
        <f>AZ!N187+CA!N187+CO!N187+ID!N187+MT!N187+NM!N187+NV!N187+OR!N187+UT!N187+WA!N187+WY!N187</f>
        <v>2700532</v>
      </c>
      <c r="O187" s="2">
        <f>AZ!O187+CA!O187+CO!O187+ID!O187+MT!O187+NM!O187+NV!O187+OR!O187+UT!O187+WA!O187+WY!O187</f>
        <v>4686089</v>
      </c>
      <c r="P187" s="2">
        <f>AZ!P187+CA!P187+CO!P187+ID!P187+MT!P187+NM!P187+NV!P187+OR!P187+UT!P187+WA!P187+WY!P187</f>
        <v>514815</v>
      </c>
      <c r="Q187" s="2">
        <f t="shared" si="5"/>
        <v>67088900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f>AZ!D188+CA!D188+CO!D188+ID!D188+MT!D188+NM!D188+NV!D188+OR!D188+UT!D188+WA!D188+WY!D188</f>
        <v>17504154</v>
      </c>
      <c r="E188" s="2">
        <f>AZ!E188+CA!E188+CO!E188+ID!E188+MT!E188+NM!E188+NV!E188+OR!E188+UT!E188+WA!E188+WY!E188</f>
        <v>1405074</v>
      </c>
      <c r="F188" s="2">
        <f>AZ!F188+CA!F188+CO!F188+ID!F188+MT!F188+NM!F188+NV!F188+OR!F188+UT!F188+WA!F188+WY!F188</f>
        <v>14320220</v>
      </c>
      <c r="G188" s="2">
        <f>AZ!G188+CA!G188+CO!G188+ID!G188+MT!G188+NM!G188+NV!G188+OR!G188+UT!G188+WA!G188+WY!G188</f>
        <v>25155497</v>
      </c>
      <c r="H188" s="2">
        <f>AZ!H188+CA!H188+CO!H188+ID!H188+MT!H188+NM!H188+NV!H188+OR!H188+UT!H188+WA!H188+WY!H188</f>
        <v>5421633</v>
      </c>
      <c r="I188" s="2">
        <f>AZ!I188+CA!I188+CO!I188+ID!I188+MT!I188+NM!I188+NV!I188+OR!I188+UT!I188+WA!I188+WY!I188</f>
        <v>137009</v>
      </c>
      <c r="J188" s="2">
        <f>AZ!J188+CA!J188+CO!J188+ID!J188+MT!J188+NM!J188+NV!J188+OR!J188+UT!J188+WA!J188+WY!J188</f>
        <v>342985</v>
      </c>
      <c r="K188" s="2">
        <f>AZ!K188+CA!K188+CO!K188+ID!K188+MT!K188+NM!K188+NV!K188+OR!K188+UT!K188+WA!K188+WY!K188</f>
        <v>163329</v>
      </c>
      <c r="L188" s="2">
        <f>AZ!L188+CA!L188+CO!L188+ID!L188+MT!L188+NM!L188+NV!L188+OR!L188+UT!L188+WA!L188+WY!L188</f>
        <v>77104</v>
      </c>
      <c r="M188" s="2">
        <f>AZ!M188+CA!M188+CO!M188+ID!M188+MT!M188+NM!M188+NV!M188+OR!M188+UT!M188+WA!M188+WY!M188</f>
        <v>43476</v>
      </c>
      <c r="N188" s="2">
        <f>AZ!N188+CA!N188+CO!N188+ID!N188+MT!N188+NM!N188+NV!N188+OR!N188+UT!N188+WA!N188+WY!N188</f>
        <v>3089966</v>
      </c>
      <c r="O188" s="2">
        <f>AZ!O188+CA!O188+CO!O188+ID!O188+MT!O188+NM!O188+NV!O188+OR!O188+UT!O188+WA!O188+WY!O188</f>
        <v>4916328</v>
      </c>
      <c r="P188" s="2">
        <f>AZ!P188+CA!P188+CO!P188+ID!P188+MT!P188+NM!P188+NV!P188+OR!P188+UT!P188+WA!P188+WY!P188</f>
        <v>552110</v>
      </c>
      <c r="Q188" s="2">
        <f t="shared" si="5"/>
        <v>73128885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f>AZ!D189+CA!D189+CO!D189+ID!D189+MT!D189+NM!D189+NV!D189+OR!D189+UT!D189+WA!D189+WY!D189</f>
        <v>17442885</v>
      </c>
      <c r="E189" s="2">
        <f>AZ!E189+CA!E189+CO!E189+ID!E189+MT!E189+NM!E189+NV!E189+OR!E189+UT!E189+WA!E189+WY!E189</f>
        <v>1418999</v>
      </c>
      <c r="F189" s="2">
        <f>AZ!F189+CA!F189+CO!F189+ID!F189+MT!F189+NM!F189+NV!F189+OR!F189+UT!F189+WA!F189+WY!F189</f>
        <v>12185145</v>
      </c>
      <c r="G189" s="2">
        <f>AZ!G189+CA!G189+CO!G189+ID!G189+MT!G189+NM!G189+NV!G189+OR!G189+UT!G189+WA!G189+WY!G189</f>
        <v>26735808</v>
      </c>
      <c r="H189" s="2">
        <f>AZ!H189+CA!H189+CO!H189+ID!H189+MT!H189+NM!H189+NV!H189+OR!H189+UT!H189+WA!H189+WY!H189</f>
        <v>5447145</v>
      </c>
      <c r="I189" s="2">
        <f>AZ!I189+CA!I189+CO!I189+ID!I189+MT!I189+NM!I189+NV!I189+OR!I189+UT!I189+WA!I189+WY!I189</f>
        <v>131925</v>
      </c>
      <c r="J189" s="2">
        <f>AZ!J189+CA!J189+CO!J189+ID!J189+MT!J189+NM!J189+NV!J189+OR!J189+UT!J189+WA!J189+WY!J189</f>
        <v>335250</v>
      </c>
      <c r="K189" s="2">
        <f>AZ!K189+CA!K189+CO!K189+ID!K189+MT!K189+NM!K189+NV!K189+OR!K189+UT!K189+WA!K189+WY!K189</f>
        <v>154457</v>
      </c>
      <c r="L189" s="2">
        <f>AZ!L189+CA!L189+CO!L189+ID!L189+MT!L189+NM!L189+NV!L189+OR!L189+UT!L189+WA!L189+WY!L189</f>
        <v>62064</v>
      </c>
      <c r="M189" s="2">
        <f>AZ!M189+CA!M189+CO!M189+ID!M189+MT!M189+NM!M189+NV!M189+OR!M189+UT!M189+WA!M189+WY!M189</f>
        <v>-71010</v>
      </c>
      <c r="N189" s="2">
        <f>AZ!N189+CA!N189+CO!N189+ID!N189+MT!N189+NM!N189+NV!N189+OR!N189+UT!N189+WA!N189+WY!N189</f>
        <v>3019141</v>
      </c>
      <c r="O189" s="2">
        <f>AZ!O189+CA!O189+CO!O189+ID!O189+MT!O189+NM!O189+NV!O189+OR!O189+UT!O189+WA!O189+WY!O189</f>
        <v>4023854</v>
      </c>
      <c r="P189" s="2">
        <f>AZ!P189+CA!P189+CO!P189+ID!P189+MT!P189+NM!P189+NV!P189+OR!P189+UT!P189+WA!P189+WY!P189</f>
        <v>566320</v>
      </c>
      <c r="Q189" s="2">
        <f t="shared" si="5"/>
        <v>71451983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f>AZ!D190+CA!D190+CO!D190+ID!D190+MT!D190+NM!D190+NV!D190+OR!D190+UT!D190+WA!D190+WY!D190</f>
        <v>15218435</v>
      </c>
      <c r="E190" s="2">
        <f>AZ!E190+CA!E190+CO!E190+ID!E190+MT!E190+NM!E190+NV!E190+OR!E190+UT!E190+WA!E190+WY!E190</f>
        <v>1426815</v>
      </c>
      <c r="F190" s="2">
        <f>AZ!F190+CA!F190+CO!F190+ID!F190+MT!F190+NM!F190+NV!F190+OR!F190+UT!F190+WA!F190+WY!F190</f>
        <v>10314770</v>
      </c>
      <c r="G190" s="2">
        <f>AZ!G190+CA!G190+CO!G190+ID!G190+MT!G190+NM!G190+NV!G190+OR!G190+UT!G190+WA!G190+WY!G190</f>
        <v>21901892</v>
      </c>
      <c r="H190" s="2">
        <f>AZ!H190+CA!H190+CO!H190+ID!H190+MT!H190+NM!H190+NV!H190+OR!H190+UT!H190+WA!H190+WY!H190</f>
        <v>4939067</v>
      </c>
      <c r="I190" s="2">
        <f>AZ!I190+CA!I190+CO!I190+ID!I190+MT!I190+NM!I190+NV!I190+OR!I190+UT!I190+WA!I190+WY!I190</f>
        <v>133266</v>
      </c>
      <c r="J190" s="2">
        <f>AZ!J190+CA!J190+CO!J190+ID!J190+MT!J190+NM!J190+NV!J190+OR!J190+UT!J190+WA!J190+WY!J190</f>
        <v>321416</v>
      </c>
      <c r="K190" s="2">
        <f>AZ!K190+CA!K190+CO!K190+ID!K190+MT!K190+NM!K190+NV!K190+OR!K190+UT!K190+WA!K190+WY!K190</f>
        <v>162266</v>
      </c>
      <c r="L190" s="2">
        <f>AZ!L190+CA!L190+CO!L190+ID!L190+MT!L190+NM!L190+NV!L190+OR!L190+UT!L190+WA!L190+WY!L190</f>
        <v>65233</v>
      </c>
      <c r="M190" s="2">
        <f>AZ!M190+CA!M190+CO!M190+ID!M190+MT!M190+NM!M190+NV!M190+OR!M190+UT!M190+WA!M190+WY!M190</f>
        <v>-8441</v>
      </c>
      <c r="N190" s="2">
        <f>AZ!N190+CA!N190+CO!N190+ID!N190+MT!N190+NM!N190+NV!N190+OR!N190+UT!N190+WA!N190+WY!N190</f>
        <v>2781539</v>
      </c>
      <c r="O190" s="2">
        <f>AZ!O190+CA!O190+CO!O190+ID!O190+MT!O190+NM!O190+NV!O190+OR!O190+UT!O190+WA!O190+WY!O190</f>
        <v>4008942</v>
      </c>
      <c r="P190" s="2">
        <f>AZ!P190+CA!P190+CO!P190+ID!P190+MT!P190+NM!P190+NV!P190+OR!P190+UT!P190+WA!P190+WY!P190</f>
        <v>510147</v>
      </c>
      <c r="Q190" s="2">
        <f t="shared" si="5"/>
        <v>61775347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f>AZ!D191+CA!D191+CO!D191+ID!D191+MT!D191+NM!D191+NV!D191+OR!D191+UT!D191+WA!D191+WY!D191</f>
        <v>15356248</v>
      </c>
      <c r="E191" s="2">
        <f>AZ!E191+CA!E191+CO!E191+ID!E191+MT!E191+NM!E191+NV!E191+OR!E191+UT!E191+WA!E191+WY!E191</f>
        <v>1462324</v>
      </c>
      <c r="F191" s="2">
        <f>AZ!F191+CA!F191+CO!F191+ID!F191+MT!F191+NM!F191+NV!F191+OR!F191+UT!F191+WA!F191+WY!F191</f>
        <v>11107602</v>
      </c>
      <c r="G191" s="2">
        <f>AZ!G191+CA!G191+CO!G191+ID!G191+MT!G191+NM!G191+NV!G191+OR!G191+UT!G191+WA!G191+WY!G191</f>
        <v>18228743</v>
      </c>
      <c r="H191" s="2">
        <f>AZ!H191+CA!H191+CO!H191+ID!H191+MT!H191+NM!H191+NV!H191+OR!H191+UT!H191+WA!H191+WY!H191</f>
        <v>4641654</v>
      </c>
      <c r="I191" s="2">
        <f>AZ!I191+CA!I191+CO!I191+ID!I191+MT!I191+NM!I191+NV!I191+OR!I191+UT!I191+WA!I191+WY!I191</f>
        <v>130759</v>
      </c>
      <c r="J191" s="2">
        <f>AZ!J191+CA!J191+CO!J191+ID!J191+MT!J191+NM!J191+NV!J191+OR!J191+UT!J191+WA!J191+WY!J191</f>
        <v>322283</v>
      </c>
      <c r="K191" s="2">
        <f>AZ!K191+CA!K191+CO!K191+ID!K191+MT!K191+NM!K191+NV!K191+OR!K191+UT!K191+WA!K191+WY!K191</f>
        <v>182503</v>
      </c>
      <c r="L191" s="2">
        <f>AZ!L191+CA!L191+CO!L191+ID!L191+MT!L191+NM!L191+NV!L191+OR!L191+UT!L191+WA!L191+WY!L191</f>
        <v>64371</v>
      </c>
      <c r="M191" s="2">
        <f>AZ!M191+CA!M191+CO!M191+ID!M191+MT!M191+NM!M191+NV!M191+OR!M191+UT!M191+WA!M191+WY!M191</f>
        <v>-6301</v>
      </c>
      <c r="N191" s="2">
        <f>AZ!N191+CA!N191+CO!N191+ID!N191+MT!N191+NM!N191+NV!N191+OR!N191+UT!N191+WA!N191+WY!N191</f>
        <v>2382103</v>
      </c>
      <c r="O191" s="2">
        <f>AZ!O191+CA!O191+CO!O191+ID!O191+MT!O191+NM!O191+NV!O191+OR!O191+UT!O191+WA!O191+WY!O191</f>
        <v>4044734</v>
      </c>
      <c r="P191" s="2">
        <f>AZ!P191+CA!P191+CO!P191+ID!P191+MT!P191+NM!P191+NV!P191+OR!P191+UT!P191+WA!P191+WY!P191</f>
        <v>506961</v>
      </c>
      <c r="Q191" s="2">
        <f t="shared" si="5"/>
        <v>58423984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f>AZ!D192+CA!D192+CO!D192+ID!D192+MT!D192+NM!D192+NV!D192+OR!D192+UT!D192+WA!D192+WY!D192</f>
        <v>13829767</v>
      </c>
      <c r="E192" s="2">
        <f>AZ!E192+CA!E192+CO!E192+ID!E192+MT!E192+NM!E192+NV!E192+OR!E192+UT!E192+WA!E192+WY!E192</f>
        <v>1480689</v>
      </c>
      <c r="F192" s="2">
        <f>AZ!F192+CA!F192+CO!F192+ID!F192+MT!F192+NM!F192+NV!F192+OR!F192+UT!F192+WA!F192+WY!F192</f>
        <v>13170668</v>
      </c>
      <c r="G192" s="2">
        <f>AZ!G192+CA!G192+CO!G192+ID!G192+MT!G192+NM!G192+NV!G192+OR!G192+UT!G192+WA!G192+WY!G192</f>
        <v>14962646</v>
      </c>
      <c r="H192" s="2">
        <f>AZ!H192+CA!H192+CO!H192+ID!H192+MT!H192+NM!H192+NV!H192+OR!H192+UT!H192+WA!H192+WY!H192</f>
        <v>5101804</v>
      </c>
      <c r="I192" s="2">
        <f>AZ!I192+CA!I192+CO!I192+ID!I192+MT!I192+NM!I192+NV!I192+OR!I192+UT!I192+WA!I192+WY!I192</f>
        <v>128262</v>
      </c>
      <c r="J192" s="2">
        <f>AZ!J192+CA!J192+CO!J192+ID!J192+MT!J192+NM!J192+NV!J192+OR!J192+UT!J192+WA!J192+WY!J192</f>
        <v>319916</v>
      </c>
      <c r="K192" s="2">
        <f>AZ!K192+CA!K192+CO!K192+ID!K192+MT!K192+NM!K192+NV!K192+OR!K192+UT!K192+WA!K192+WY!K192</f>
        <v>172986</v>
      </c>
      <c r="L192" s="2">
        <f>AZ!L192+CA!L192+CO!L192+ID!L192+MT!L192+NM!L192+NV!L192+OR!L192+UT!L192+WA!L192+WY!L192</f>
        <v>61676</v>
      </c>
      <c r="M192" s="2">
        <f>AZ!M192+CA!M192+CO!M192+ID!M192+MT!M192+NM!M192+NV!M192+OR!M192+UT!M192+WA!M192+WY!M192</f>
        <v>-146281</v>
      </c>
      <c r="N192" s="2">
        <f>AZ!N192+CA!N192+CO!N192+ID!N192+MT!N192+NM!N192+NV!N192+OR!N192+UT!N192+WA!N192+WY!N192</f>
        <v>1985170</v>
      </c>
      <c r="O192" s="2">
        <f>AZ!O192+CA!O192+CO!O192+ID!O192+MT!O192+NM!O192+NV!O192+OR!O192+UT!O192+WA!O192+WY!O192</f>
        <v>3774872</v>
      </c>
      <c r="P192" s="2">
        <f>AZ!P192+CA!P192+CO!P192+ID!P192+MT!P192+NM!P192+NV!P192+OR!P192+UT!P192+WA!P192+WY!P192</f>
        <v>486674</v>
      </c>
      <c r="Q192" s="2">
        <f t="shared" si="5"/>
        <v>55328849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f>AZ!D193+CA!D193+CO!D193+ID!D193+MT!D193+NM!D193+NV!D193+OR!D193+UT!D193+WA!D193+WY!D193</f>
        <v>17033029</v>
      </c>
      <c r="E193" s="2">
        <f>AZ!E193+CA!E193+CO!E193+ID!E193+MT!E193+NM!E193+NV!E193+OR!E193+UT!E193+WA!E193+WY!E193</f>
        <v>1591299</v>
      </c>
      <c r="F193" s="2">
        <f>AZ!F193+CA!F193+CO!F193+ID!F193+MT!F193+NM!F193+NV!F193+OR!F193+UT!F193+WA!F193+WY!F193</f>
        <v>15552709</v>
      </c>
      <c r="G193" s="2">
        <f>AZ!G193+CA!G193+CO!G193+ID!G193+MT!G193+NM!G193+NV!G193+OR!G193+UT!G193+WA!G193+WY!G193</f>
        <v>16807258</v>
      </c>
      <c r="H193" s="2">
        <f>AZ!H193+CA!H193+CO!H193+ID!H193+MT!H193+NM!H193+NV!H193+OR!H193+UT!H193+WA!H193+WY!H193</f>
        <v>5328974</v>
      </c>
      <c r="I193" s="2">
        <f>AZ!I193+CA!I193+CO!I193+ID!I193+MT!I193+NM!I193+NV!I193+OR!I193+UT!I193+WA!I193+WY!I193</f>
        <v>136069</v>
      </c>
      <c r="J193" s="2">
        <f>AZ!J193+CA!J193+CO!J193+ID!J193+MT!J193+NM!J193+NV!J193+OR!J193+UT!J193+WA!J193+WY!J193</f>
        <v>341808</v>
      </c>
      <c r="K193" s="2">
        <f>AZ!K193+CA!K193+CO!K193+ID!K193+MT!K193+NM!K193+NV!K193+OR!K193+UT!K193+WA!K193+WY!K193</f>
        <v>177940</v>
      </c>
      <c r="L193" s="2">
        <f>AZ!L193+CA!L193+CO!L193+ID!L193+MT!L193+NM!L193+NV!L193+OR!L193+UT!L193+WA!L193+WY!L193</f>
        <v>67838</v>
      </c>
      <c r="M193" s="2">
        <f>AZ!M193+CA!M193+CO!M193+ID!M193+MT!M193+NM!M193+NV!M193+OR!M193+UT!M193+WA!M193+WY!M193</f>
        <v>-196586</v>
      </c>
      <c r="N193" s="2">
        <f>AZ!N193+CA!N193+CO!N193+ID!N193+MT!N193+NM!N193+NV!N193+OR!N193+UT!N193+WA!N193+WY!N193</f>
        <v>1634993</v>
      </c>
      <c r="O193" s="2">
        <f>AZ!O193+CA!O193+CO!O193+ID!O193+MT!O193+NM!O193+NV!O193+OR!O193+UT!O193+WA!O193+WY!O193</f>
        <v>4460615</v>
      </c>
      <c r="P193" s="2">
        <f>AZ!P193+CA!P193+CO!P193+ID!P193+MT!P193+NM!P193+NV!P193+OR!P193+UT!P193+WA!P193+WY!P193</f>
        <v>537681</v>
      </c>
      <c r="Q193" s="2">
        <f t="shared" si="5"/>
        <v>63473627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f>AZ!D194+CA!D194+CO!D194+ID!D194+MT!D194+NM!D194+NV!D194+OR!D194+UT!D194+WA!D194+WY!D194</f>
        <v>16674744</v>
      </c>
      <c r="E194" s="2">
        <f>AZ!E194+CA!E194+CO!E194+ID!E194+MT!E194+NM!E194+NV!E194+OR!E194+UT!E194+WA!E194+WY!E194</f>
        <v>1377521</v>
      </c>
      <c r="F194" s="2">
        <f>AZ!F194+CA!F194+CO!F194+ID!F194+MT!F194+NM!F194+NV!F194+OR!F194+UT!F194+WA!F194+WY!F194</f>
        <v>18256778</v>
      </c>
      <c r="G194" s="2">
        <f>AZ!G194+CA!G194+CO!G194+ID!G194+MT!G194+NM!G194+NV!G194+OR!G194+UT!G194+WA!G194+WY!G194</f>
        <v>16628157</v>
      </c>
      <c r="H194" s="2">
        <f>AZ!H194+CA!H194+CO!H194+ID!H194+MT!H194+NM!H194+NV!H194+OR!H194+UT!H194+WA!H194+WY!H194</f>
        <v>5465776</v>
      </c>
      <c r="I194" s="2">
        <f>AZ!I194+CA!I194+CO!I194+ID!I194+MT!I194+NM!I194+NV!I194+OR!I194+UT!I194+WA!I194+WY!I194</f>
        <v>130549</v>
      </c>
      <c r="J194" s="2">
        <f>AZ!J194+CA!J194+CO!J194+ID!J194+MT!J194+NM!J194+NV!J194+OR!J194+UT!J194+WA!J194+WY!J194</f>
        <v>320864</v>
      </c>
      <c r="K194" s="2">
        <f>AZ!K194+CA!K194+CO!K194+ID!K194+MT!K194+NM!K194+NV!K194+OR!K194+UT!K194+WA!K194+WY!K194</f>
        <v>150944</v>
      </c>
      <c r="L194" s="2">
        <f>AZ!L194+CA!L194+CO!L194+ID!L194+MT!L194+NM!L194+NV!L194+OR!L194+UT!L194+WA!L194+WY!L194</f>
        <v>72871</v>
      </c>
      <c r="M194" s="2">
        <f>AZ!M194+CA!M194+CO!M194+ID!M194+MT!M194+NM!M194+NV!M194+OR!M194+UT!M194+WA!M194+WY!M194</f>
        <v>143737</v>
      </c>
      <c r="N194" s="2">
        <f>AZ!N194+CA!N194+CO!N194+ID!N194+MT!N194+NM!N194+NV!N194+OR!N194+UT!N194+WA!N194+WY!N194</f>
        <v>1528240</v>
      </c>
      <c r="O194" s="2">
        <f>AZ!O194+CA!O194+CO!O194+ID!O194+MT!O194+NM!O194+NV!O194+OR!O194+UT!O194+WA!O194+WY!O194</f>
        <v>4199562</v>
      </c>
      <c r="P194" s="2">
        <f>AZ!P194+CA!P194+CO!P194+ID!P194+MT!P194+NM!P194+NV!P194+OR!P194+UT!P194+WA!P194+WY!P194</f>
        <v>523306</v>
      </c>
      <c r="Q194" s="2">
        <f t="shared" si="5"/>
        <v>65473049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f>AZ!D195+CA!D195+CO!D195+ID!D195+MT!D195+NM!D195+NV!D195+OR!D195+UT!D195+WA!D195+WY!D195</f>
        <v>13336808</v>
      </c>
      <c r="E195" s="2">
        <f>AZ!E195+CA!E195+CO!E195+ID!E195+MT!E195+NM!E195+NV!E195+OR!E195+UT!E195+WA!E195+WY!E195</f>
        <v>1221768</v>
      </c>
      <c r="F195" s="2">
        <f>AZ!F195+CA!F195+CO!F195+ID!F195+MT!F195+NM!F195+NV!F195+OR!F195+UT!F195+WA!F195+WY!F195</f>
        <v>16360710</v>
      </c>
      <c r="G195" s="2">
        <f>AZ!G195+CA!G195+CO!G195+ID!G195+MT!G195+NM!G195+NV!G195+OR!G195+UT!G195+WA!G195+WY!G195</f>
        <v>11327817</v>
      </c>
      <c r="H195" s="2">
        <f>AZ!H195+CA!H195+CO!H195+ID!H195+MT!H195+NM!H195+NV!H195+OR!H195+UT!H195+WA!H195+WY!H195</f>
        <v>4966951</v>
      </c>
      <c r="I195" s="2">
        <f>AZ!I195+CA!I195+CO!I195+ID!I195+MT!I195+NM!I195+NV!I195+OR!I195+UT!I195+WA!I195+WY!I195</f>
        <v>129989</v>
      </c>
      <c r="J195" s="2">
        <f>AZ!J195+CA!J195+CO!J195+ID!J195+MT!J195+NM!J195+NV!J195+OR!J195+UT!J195+WA!J195+WY!J195</f>
        <v>285085</v>
      </c>
      <c r="K195" s="2">
        <f>AZ!K195+CA!K195+CO!K195+ID!K195+MT!K195+NM!K195+NV!K195+OR!K195+UT!K195+WA!K195+WY!K195</f>
        <v>160235</v>
      </c>
      <c r="L195" s="2">
        <f>AZ!L195+CA!L195+CO!L195+ID!L195+MT!L195+NM!L195+NV!L195+OR!L195+UT!L195+WA!L195+WY!L195</f>
        <v>60798</v>
      </c>
      <c r="M195" s="2">
        <f>AZ!M195+CA!M195+CO!M195+ID!M195+MT!M195+NM!M195+NV!M195+OR!M195+UT!M195+WA!M195+WY!M195</f>
        <v>-113381</v>
      </c>
      <c r="N195" s="2">
        <f>AZ!N195+CA!N195+CO!N195+ID!N195+MT!N195+NM!N195+NV!N195+OR!N195+UT!N195+WA!N195+WY!N195</f>
        <v>1760220</v>
      </c>
      <c r="O195" s="2">
        <f>AZ!O195+CA!O195+CO!O195+ID!O195+MT!O195+NM!O195+NV!O195+OR!O195+UT!O195+WA!O195+WY!O195</f>
        <v>4447725</v>
      </c>
      <c r="P195" s="2">
        <f>AZ!P195+CA!P195+CO!P195+ID!P195+MT!P195+NM!P195+NV!P195+OR!P195+UT!P195+WA!P195+WY!P195</f>
        <v>499225</v>
      </c>
      <c r="Q195" s="2">
        <f t="shared" ref="Q195:Q217" si="7">SUM(D195:P195)</f>
        <v>54443950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f>AZ!D196+CA!D196+CO!D196+ID!D196+MT!D196+NM!D196+NV!D196+OR!D196+UT!D196+WA!D196+WY!D196</f>
        <v>11893880</v>
      </c>
      <c r="E196" s="2">
        <f>AZ!E196+CA!E196+CO!E196+ID!E196+MT!E196+NM!E196+NV!E196+OR!E196+UT!E196+WA!E196+WY!E196</f>
        <v>1358185</v>
      </c>
      <c r="F196" s="2">
        <f>AZ!F196+CA!F196+CO!F196+ID!F196+MT!F196+NM!F196+NV!F196+OR!F196+UT!F196+WA!F196+WY!F196</f>
        <v>20617093</v>
      </c>
      <c r="G196" s="2">
        <f>AZ!G196+CA!G196+CO!G196+ID!G196+MT!G196+NM!G196+NV!G196+OR!G196+UT!G196+WA!G196+WY!G196</f>
        <v>10208260</v>
      </c>
      <c r="H196" s="2">
        <f>AZ!H196+CA!H196+CO!H196+ID!H196+MT!H196+NM!H196+NV!H196+OR!H196+UT!H196+WA!H196+WY!H196</f>
        <v>5329821</v>
      </c>
      <c r="I196" s="2">
        <f>AZ!I196+CA!I196+CO!I196+ID!I196+MT!I196+NM!I196+NV!I196+OR!I196+UT!I196+WA!I196+WY!I196</f>
        <v>141787</v>
      </c>
      <c r="J196" s="2">
        <f>AZ!J196+CA!J196+CO!J196+ID!J196+MT!J196+NM!J196+NV!J196+OR!J196+UT!J196+WA!J196+WY!J196</f>
        <v>318021</v>
      </c>
      <c r="K196" s="2">
        <f>AZ!K196+CA!K196+CO!K196+ID!K196+MT!K196+NM!K196+NV!K196+OR!K196+UT!K196+WA!K196+WY!K196</f>
        <v>176157</v>
      </c>
      <c r="L196" s="2">
        <f>AZ!L196+CA!L196+CO!L196+ID!L196+MT!L196+NM!L196+NV!L196+OR!L196+UT!L196+WA!L196+WY!L196</f>
        <v>55813</v>
      </c>
      <c r="M196" s="2">
        <f>AZ!M196+CA!M196+CO!M196+ID!M196+MT!M196+NM!M196+NV!M196+OR!M196+UT!M196+WA!M196+WY!M196</f>
        <v>-81866</v>
      </c>
      <c r="N196" s="2">
        <f>AZ!N196+CA!N196+CO!N196+ID!N196+MT!N196+NM!N196+NV!N196+OR!N196+UT!N196+WA!N196+WY!N196</f>
        <v>3158461</v>
      </c>
      <c r="O196" s="2">
        <f>AZ!O196+CA!O196+CO!O196+ID!O196+MT!O196+NM!O196+NV!O196+OR!O196+UT!O196+WA!O196+WY!O196</f>
        <v>5264219</v>
      </c>
      <c r="P196" s="2">
        <f>AZ!P196+CA!P196+CO!P196+ID!P196+MT!P196+NM!P196+NV!P196+OR!P196+UT!P196+WA!P196+WY!P196</f>
        <v>534194</v>
      </c>
      <c r="Q196" s="2">
        <f t="shared" si="7"/>
        <v>58974025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f>AZ!D197+CA!D197+CO!D197+ID!D197+MT!D197+NM!D197+NV!D197+OR!D197+UT!D197+WA!D197+WY!D197</f>
        <v>9577169</v>
      </c>
      <c r="E197" s="2">
        <f>AZ!E197+CA!E197+CO!E197+ID!E197+MT!E197+NM!E197+NV!E197+OR!E197+UT!E197+WA!E197+WY!E197</f>
        <v>1335720</v>
      </c>
      <c r="F197" s="2">
        <f>AZ!F197+CA!F197+CO!F197+ID!F197+MT!F197+NM!F197+NV!F197+OR!F197+UT!F197+WA!F197+WY!F197</f>
        <v>19754031</v>
      </c>
      <c r="G197" s="2">
        <f>AZ!G197+CA!G197+CO!G197+ID!G197+MT!G197+NM!G197+NV!G197+OR!G197+UT!G197+WA!G197+WY!G197</f>
        <v>10499257</v>
      </c>
      <c r="H197" s="2">
        <f>AZ!H197+CA!H197+CO!H197+ID!H197+MT!H197+NM!H197+NV!H197+OR!H197+UT!H197+WA!H197+WY!H197</f>
        <v>4086251</v>
      </c>
      <c r="I197" s="2">
        <f>AZ!I197+CA!I197+CO!I197+ID!I197+MT!I197+NM!I197+NV!I197+OR!I197+UT!I197+WA!I197+WY!I197</f>
        <v>144929</v>
      </c>
      <c r="J197" s="2">
        <f>AZ!J197+CA!J197+CO!J197+ID!J197+MT!J197+NM!J197+NV!J197+OR!J197+UT!J197+WA!J197+WY!J197</f>
        <v>298526</v>
      </c>
      <c r="K197" s="2">
        <f>AZ!K197+CA!K197+CO!K197+ID!K197+MT!K197+NM!K197+NV!K197+OR!K197+UT!K197+WA!K197+WY!K197</f>
        <v>186232</v>
      </c>
      <c r="L197" s="2">
        <f>AZ!L197+CA!L197+CO!L197+ID!L197+MT!L197+NM!L197+NV!L197+OR!L197+UT!L197+WA!L197+WY!L197</f>
        <v>56366</v>
      </c>
      <c r="M197" s="2">
        <f>AZ!M197+CA!M197+CO!M197+ID!M197+MT!M197+NM!M197+NV!M197+OR!M197+UT!M197+WA!M197+WY!M197</f>
        <v>-40745</v>
      </c>
      <c r="N197" s="2">
        <f>AZ!N197+CA!N197+CO!N197+ID!N197+MT!N197+NM!N197+NV!N197+OR!N197+UT!N197+WA!N197+WY!N197</f>
        <v>3389657</v>
      </c>
      <c r="O197" s="2">
        <f>AZ!O197+CA!O197+CO!O197+ID!O197+MT!O197+NM!O197+NV!O197+OR!O197+UT!O197+WA!O197+WY!O197</f>
        <v>5466877</v>
      </c>
      <c r="P197" s="2">
        <f>AZ!P197+CA!P197+CO!P197+ID!P197+MT!P197+NM!P197+NV!P197+OR!P197+UT!P197+WA!P197+WY!P197</f>
        <v>493297</v>
      </c>
      <c r="Q197" s="2">
        <f t="shared" si="7"/>
        <v>55247567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f>AZ!D198+CA!D198+CO!D198+ID!D198+MT!D198+NM!D198+NV!D198+OR!D198+UT!D198+WA!D198+WY!D198</f>
        <v>10962234</v>
      </c>
      <c r="E198" s="2">
        <f>AZ!E198+CA!E198+CO!E198+ID!E198+MT!E198+NM!E198+NV!E198+OR!E198+UT!E198+WA!E198+WY!E198</f>
        <v>1274834</v>
      </c>
      <c r="F198" s="2">
        <f>AZ!F198+CA!F198+CO!F198+ID!F198+MT!F198+NM!F198+NV!F198+OR!F198+UT!F198+WA!F198+WY!F198</f>
        <v>21574167</v>
      </c>
      <c r="G198" s="2">
        <f>AZ!G198+CA!G198+CO!G198+ID!G198+MT!G198+NM!G198+NV!G198+OR!G198+UT!G198+WA!G198+WY!G198</f>
        <v>12549438</v>
      </c>
      <c r="H198" s="2">
        <f>AZ!H198+CA!H198+CO!H198+ID!H198+MT!H198+NM!H198+NV!H198+OR!H198+UT!H198+WA!H198+WY!H198</f>
        <v>3413989</v>
      </c>
      <c r="I198" s="2">
        <f>AZ!I198+CA!I198+CO!I198+ID!I198+MT!I198+NM!I198+NV!I198+OR!I198+UT!I198+WA!I198+WY!I198</f>
        <v>116644</v>
      </c>
      <c r="J198" s="2">
        <f>AZ!J198+CA!J198+CO!J198+ID!J198+MT!J198+NM!J198+NV!J198+OR!J198+UT!J198+WA!J198+WY!J198</f>
        <v>308999</v>
      </c>
      <c r="K198" s="2">
        <f>AZ!K198+CA!K198+CO!K198+ID!K198+MT!K198+NM!K198+NV!K198+OR!K198+UT!K198+WA!K198+WY!K198</f>
        <v>189769</v>
      </c>
      <c r="L198" s="2">
        <f>AZ!L198+CA!L198+CO!L198+ID!L198+MT!L198+NM!L198+NV!L198+OR!L198+UT!L198+WA!L198+WY!L198</f>
        <v>62144</v>
      </c>
      <c r="M198" s="2">
        <f>AZ!M198+CA!M198+CO!M198+ID!M198+MT!M198+NM!M198+NV!M198+OR!M198+UT!M198+WA!M198+WY!M198</f>
        <v>35853</v>
      </c>
      <c r="N198" s="2">
        <f>AZ!N198+CA!N198+CO!N198+ID!N198+MT!N198+NM!N198+NV!N198+OR!N198+UT!N198+WA!N198+WY!N198</f>
        <v>3998599</v>
      </c>
      <c r="O198" s="2">
        <f>AZ!O198+CA!O198+CO!O198+ID!O198+MT!O198+NM!O198+NV!O198+OR!O198+UT!O198+WA!O198+WY!O198</f>
        <v>4823540</v>
      </c>
      <c r="P198" s="2">
        <f>AZ!P198+CA!P198+CO!P198+ID!P198+MT!P198+NM!P198+NV!P198+OR!P198+UT!P198+WA!P198+WY!P198</f>
        <v>505355</v>
      </c>
      <c r="Q198" s="2">
        <f t="shared" si="7"/>
        <v>59815565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f>AZ!D199+CA!D199+CO!D199+ID!D199+MT!D199+NM!D199+NV!D199+OR!D199+UT!D199+WA!D199+WY!D199</f>
        <v>12983658</v>
      </c>
      <c r="E199" s="2">
        <f>AZ!E199+CA!E199+CO!E199+ID!E199+MT!E199+NM!E199+NV!E199+OR!E199+UT!E199+WA!E199+WY!E199</f>
        <v>1245126</v>
      </c>
      <c r="F199" s="2">
        <f>AZ!F199+CA!F199+CO!F199+ID!F199+MT!F199+NM!F199+NV!F199+OR!F199+UT!F199+WA!F199+WY!F199</f>
        <v>21023115</v>
      </c>
      <c r="G199" s="2">
        <f>AZ!G199+CA!G199+CO!G199+ID!G199+MT!G199+NM!G199+NV!G199+OR!G199+UT!G199+WA!G199+WY!G199</f>
        <v>17083481</v>
      </c>
      <c r="H199" s="2">
        <f>AZ!H199+CA!H199+CO!H199+ID!H199+MT!H199+NM!H199+NV!H199+OR!H199+UT!H199+WA!H199+WY!H199</f>
        <v>4042881</v>
      </c>
      <c r="I199" s="2">
        <f>AZ!I199+CA!I199+CO!I199+ID!I199+MT!I199+NM!I199+NV!I199+OR!I199+UT!I199+WA!I199+WY!I199</f>
        <v>124977</v>
      </c>
      <c r="J199" s="2">
        <f>AZ!J199+CA!J199+CO!J199+ID!J199+MT!J199+NM!J199+NV!J199+OR!J199+UT!J199+WA!J199+WY!J199</f>
        <v>290202</v>
      </c>
      <c r="K199" s="2">
        <f>AZ!K199+CA!K199+CO!K199+ID!K199+MT!K199+NM!K199+NV!K199+OR!K199+UT!K199+WA!K199+WY!K199</f>
        <v>173615</v>
      </c>
      <c r="L199" s="2">
        <f>AZ!L199+CA!L199+CO!L199+ID!L199+MT!L199+NM!L199+NV!L199+OR!L199+UT!L199+WA!L199+WY!L199</f>
        <v>58657</v>
      </c>
      <c r="M199" s="2">
        <f>AZ!M199+CA!M199+CO!M199+ID!M199+MT!M199+NM!M199+NV!M199+OR!M199+UT!M199+WA!M199+WY!M199</f>
        <v>13201</v>
      </c>
      <c r="N199" s="2">
        <f>AZ!N199+CA!N199+CO!N199+ID!N199+MT!N199+NM!N199+NV!N199+OR!N199+UT!N199+WA!N199+WY!N199</f>
        <v>4360340</v>
      </c>
      <c r="O199" s="2">
        <f>AZ!O199+CA!O199+CO!O199+ID!O199+MT!O199+NM!O199+NV!O199+OR!O199+UT!O199+WA!O199+WY!O199</f>
        <v>4336009</v>
      </c>
      <c r="P199" s="2">
        <f>AZ!P199+CA!P199+CO!P199+ID!P199+MT!P199+NM!P199+NV!P199+OR!P199+UT!P199+WA!P199+WY!P199</f>
        <v>559695</v>
      </c>
      <c r="Q199" s="2">
        <f t="shared" si="7"/>
        <v>66294957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f>AZ!D200+CA!D200+CO!D200+ID!D200+MT!D200+NM!D200+NV!D200+OR!D200+UT!D200+WA!D200+WY!D200</f>
        <v>17203136</v>
      </c>
      <c r="E200" s="2">
        <f>AZ!E200+CA!E200+CO!E200+ID!E200+MT!E200+NM!E200+NV!E200+OR!E200+UT!E200+WA!E200+WY!E200</f>
        <v>1346383</v>
      </c>
      <c r="F200" s="2">
        <f>AZ!F200+CA!F200+CO!F200+ID!F200+MT!F200+NM!F200+NV!F200+OR!F200+UT!F200+WA!F200+WY!F200</f>
        <v>16822522</v>
      </c>
      <c r="G200" s="2">
        <f>AZ!G200+CA!G200+CO!G200+ID!G200+MT!G200+NM!G200+NV!G200+OR!G200+UT!G200+WA!G200+WY!G200</f>
        <v>23488308</v>
      </c>
      <c r="H200" s="2">
        <f>AZ!H200+CA!H200+CO!H200+ID!H200+MT!H200+NM!H200+NV!H200+OR!H200+UT!H200+WA!H200+WY!H200</f>
        <v>5357288</v>
      </c>
      <c r="I200" s="2">
        <f>AZ!I200+CA!I200+CO!I200+ID!I200+MT!I200+NM!I200+NV!I200+OR!I200+UT!I200+WA!I200+WY!I200</f>
        <v>147481</v>
      </c>
      <c r="J200" s="2">
        <f>AZ!J200+CA!J200+CO!J200+ID!J200+MT!J200+NM!J200+NV!J200+OR!J200+UT!J200+WA!J200+WY!J200</f>
        <v>305336</v>
      </c>
      <c r="K200" s="2">
        <f>AZ!K200+CA!K200+CO!K200+ID!K200+MT!K200+NM!K200+NV!K200+OR!K200+UT!K200+WA!K200+WY!K200</f>
        <v>169980</v>
      </c>
      <c r="L200" s="2">
        <f>AZ!L200+CA!L200+CO!L200+ID!L200+MT!L200+NM!L200+NV!L200+OR!L200+UT!L200+WA!L200+WY!L200</f>
        <v>65149</v>
      </c>
      <c r="M200" s="2">
        <f>AZ!M200+CA!M200+CO!M200+ID!M200+MT!M200+NM!M200+NV!M200+OR!M200+UT!M200+WA!M200+WY!M200</f>
        <v>62345</v>
      </c>
      <c r="N200" s="2">
        <f>AZ!N200+CA!N200+CO!N200+ID!N200+MT!N200+NM!N200+NV!N200+OR!N200+UT!N200+WA!N200+WY!N200</f>
        <v>3711590</v>
      </c>
      <c r="O200" s="2">
        <f>AZ!O200+CA!O200+CO!O200+ID!O200+MT!O200+NM!O200+NV!O200+OR!O200+UT!O200+WA!O200+WY!O200</f>
        <v>3751322</v>
      </c>
      <c r="P200" s="2">
        <f>AZ!P200+CA!P200+CO!P200+ID!P200+MT!P200+NM!P200+NV!P200+OR!P200+UT!P200+WA!P200+WY!P200</f>
        <v>590900</v>
      </c>
      <c r="Q200" s="2">
        <f t="shared" si="7"/>
        <v>73021740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f>AZ!D201+CA!D201+CO!D201+ID!D201+MT!D201+NM!D201+NV!D201+OR!D201+UT!D201+WA!D201+WY!D201</f>
        <v>17697155</v>
      </c>
      <c r="E201" s="2">
        <f>AZ!E201+CA!E201+CO!E201+ID!E201+MT!E201+NM!E201+NV!E201+OR!E201+UT!E201+WA!E201+WY!E201</f>
        <v>1335788</v>
      </c>
      <c r="F201" s="2">
        <f>AZ!F201+CA!F201+CO!F201+ID!F201+MT!F201+NM!F201+NV!F201+OR!F201+UT!F201+WA!F201+WY!F201</f>
        <v>13216612</v>
      </c>
      <c r="G201" s="2">
        <f>AZ!G201+CA!G201+CO!G201+ID!G201+MT!G201+NM!G201+NV!G201+OR!G201+UT!G201+WA!G201+WY!G201</f>
        <v>24914508</v>
      </c>
      <c r="H201" s="2">
        <f>AZ!H201+CA!H201+CO!H201+ID!H201+MT!H201+NM!H201+NV!H201+OR!H201+UT!H201+WA!H201+WY!H201</f>
        <v>5154437</v>
      </c>
      <c r="I201" s="2">
        <f>AZ!I201+CA!I201+CO!I201+ID!I201+MT!I201+NM!I201+NV!I201+OR!I201+UT!I201+WA!I201+WY!I201</f>
        <v>148158</v>
      </c>
      <c r="J201" s="2">
        <f>AZ!J201+CA!J201+CO!J201+ID!J201+MT!J201+NM!J201+NV!J201+OR!J201+UT!J201+WA!J201+WY!J201</f>
        <v>305576</v>
      </c>
      <c r="K201" s="2">
        <f>AZ!K201+CA!K201+CO!K201+ID!K201+MT!K201+NM!K201+NV!K201+OR!K201+UT!K201+WA!K201+WY!K201</f>
        <v>185374</v>
      </c>
      <c r="L201" s="2">
        <f>AZ!L201+CA!L201+CO!L201+ID!L201+MT!L201+NM!L201+NV!L201+OR!L201+UT!L201+WA!L201+WY!L201</f>
        <v>59726</v>
      </c>
      <c r="M201" s="2">
        <f>AZ!M201+CA!M201+CO!M201+ID!M201+MT!M201+NM!M201+NV!M201+OR!M201+UT!M201+WA!M201+WY!M201</f>
        <v>93813</v>
      </c>
      <c r="N201" s="2">
        <f>AZ!N201+CA!N201+CO!N201+ID!N201+MT!N201+NM!N201+NV!N201+OR!N201+UT!N201+WA!N201+WY!N201</f>
        <v>3693042</v>
      </c>
      <c r="O201" s="2">
        <f>AZ!O201+CA!O201+CO!O201+ID!O201+MT!O201+NM!O201+NV!O201+OR!O201+UT!O201+WA!O201+WY!O201</f>
        <v>3248494</v>
      </c>
      <c r="P201" s="2">
        <f>AZ!P201+CA!P201+CO!P201+ID!P201+MT!P201+NM!P201+NV!P201+OR!P201+UT!P201+WA!P201+WY!P201</f>
        <v>592836</v>
      </c>
      <c r="Q201" s="2">
        <f t="shared" si="7"/>
        <v>70645519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f>AZ!D202+CA!D202+CO!D202+ID!D202+MT!D202+NM!D202+NV!D202+OR!D202+UT!D202+WA!D202+WY!D202</f>
        <v>15283979</v>
      </c>
      <c r="E202" s="2">
        <f>AZ!E202+CA!E202+CO!E202+ID!E202+MT!E202+NM!E202+NV!E202+OR!E202+UT!E202+WA!E202+WY!E202</f>
        <v>1304599</v>
      </c>
      <c r="F202" s="2">
        <f>AZ!F202+CA!F202+CO!F202+ID!F202+MT!F202+NM!F202+NV!F202+OR!F202+UT!F202+WA!F202+WY!F202</f>
        <v>11743325</v>
      </c>
      <c r="G202" s="2">
        <f>AZ!G202+CA!G202+CO!G202+ID!G202+MT!G202+NM!G202+NV!G202+OR!G202+UT!G202+WA!G202+WY!G202</f>
        <v>19832592</v>
      </c>
      <c r="H202" s="2">
        <f>AZ!H202+CA!H202+CO!H202+ID!H202+MT!H202+NM!H202+NV!H202+OR!H202+UT!H202+WA!H202+WY!H202</f>
        <v>5211544</v>
      </c>
      <c r="I202" s="2">
        <f>AZ!I202+CA!I202+CO!I202+ID!I202+MT!I202+NM!I202+NV!I202+OR!I202+UT!I202+WA!I202+WY!I202</f>
        <v>136915</v>
      </c>
      <c r="J202" s="2">
        <f>AZ!J202+CA!J202+CO!J202+ID!J202+MT!J202+NM!J202+NV!J202+OR!J202+UT!J202+WA!J202+WY!J202</f>
        <v>289184</v>
      </c>
      <c r="K202" s="2">
        <f>AZ!K202+CA!K202+CO!K202+ID!K202+MT!K202+NM!K202+NV!K202+OR!K202+UT!K202+WA!K202+WY!K202</f>
        <v>195282</v>
      </c>
      <c r="L202" s="2">
        <f>AZ!L202+CA!L202+CO!L202+ID!L202+MT!L202+NM!L202+NV!L202+OR!L202+UT!L202+WA!L202+WY!L202</f>
        <v>62155</v>
      </c>
      <c r="M202" s="2">
        <f>AZ!M202+CA!M202+CO!M202+ID!M202+MT!M202+NM!M202+NV!M202+OR!M202+UT!M202+WA!M202+WY!M202</f>
        <v>13248</v>
      </c>
      <c r="N202" s="2">
        <f>AZ!N202+CA!N202+CO!N202+ID!N202+MT!N202+NM!N202+NV!N202+OR!N202+UT!N202+WA!N202+WY!N202</f>
        <v>3524501</v>
      </c>
      <c r="O202" s="2">
        <f>AZ!O202+CA!O202+CO!O202+ID!O202+MT!O202+NM!O202+NV!O202+OR!O202+UT!O202+WA!O202+WY!O202</f>
        <v>3530905</v>
      </c>
      <c r="P202" s="2">
        <f>AZ!P202+CA!P202+CO!P202+ID!P202+MT!P202+NM!P202+NV!P202+OR!P202+UT!P202+WA!P202+WY!P202</f>
        <v>483797</v>
      </c>
      <c r="Q202" s="2">
        <f t="shared" si="7"/>
        <v>61612026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f>AZ!D203+CA!D203+CO!D203+ID!D203+MT!D203+NM!D203+NV!D203+OR!D203+UT!D203+WA!D203+WY!D203</f>
        <v>14324654</v>
      </c>
      <c r="E203" s="2">
        <f>AZ!E203+CA!E203+CO!E203+ID!E203+MT!E203+NM!E203+NV!E203+OR!E203+UT!E203+WA!E203+WY!E203</f>
        <v>1240382</v>
      </c>
      <c r="F203" s="2">
        <f>AZ!F203+CA!F203+CO!F203+ID!F203+MT!F203+NM!F203+NV!F203+OR!F203+UT!F203+WA!F203+WY!F203</f>
        <v>10088843</v>
      </c>
      <c r="G203" s="2">
        <f>AZ!G203+CA!G203+CO!G203+ID!G203+MT!G203+NM!G203+NV!G203+OR!G203+UT!G203+WA!G203+WY!G203</f>
        <v>18367301</v>
      </c>
      <c r="H203" s="2">
        <f>AZ!H203+CA!H203+CO!H203+ID!H203+MT!H203+NM!H203+NV!H203+OR!H203+UT!H203+WA!H203+WY!H203</f>
        <v>4704151</v>
      </c>
      <c r="I203" s="2">
        <f>AZ!I203+CA!I203+CO!I203+ID!I203+MT!I203+NM!I203+NV!I203+OR!I203+UT!I203+WA!I203+WY!I203</f>
        <v>113626</v>
      </c>
      <c r="J203" s="2">
        <f>AZ!J203+CA!J203+CO!J203+ID!J203+MT!J203+NM!J203+NV!J203+OR!J203+UT!J203+WA!J203+WY!J203</f>
        <v>292714</v>
      </c>
      <c r="K203" s="2">
        <f>AZ!K203+CA!K203+CO!K203+ID!K203+MT!K203+NM!K203+NV!K203+OR!K203+UT!K203+WA!K203+WY!K203</f>
        <v>199399</v>
      </c>
      <c r="L203" s="2">
        <f>AZ!L203+CA!L203+CO!L203+ID!L203+MT!L203+NM!L203+NV!L203+OR!L203+UT!L203+WA!L203+WY!L203</f>
        <v>63396</v>
      </c>
      <c r="M203" s="2">
        <f>AZ!M203+CA!M203+CO!M203+ID!M203+MT!M203+NM!M203+NV!M203+OR!M203+UT!M203+WA!M203+WY!M203</f>
        <v>51810</v>
      </c>
      <c r="N203" s="2">
        <f>AZ!N203+CA!N203+CO!N203+ID!N203+MT!N203+NM!N203+NV!N203+OR!N203+UT!N203+WA!N203+WY!N203</f>
        <v>3289378</v>
      </c>
      <c r="O203" s="2">
        <f>AZ!O203+CA!O203+CO!O203+ID!O203+MT!O203+NM!O203+NV!O203+OR!O203+UT!O203+WA!O203+WY!O203</f>
        <v>5051948</v>
      </c>
      <c r="P203" s="2">
        <f>AZ!P203+CA!P203+CO!P203+ID!P203+MT!P203+NM!P203+NV!P203+OR!P203+UT!P203+WA!P203+WY!P203</f>
        <v>530010</v>
      </c>
      <c r="Q203" s="2">
        <f t="shared" si="7"/>
        <v>58317612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f>AZ!D204+CA!D204+CO!D204+ID!D204+MT!D204+NM!D204+NV!D204+OR!D204+UT!D204+WA!D204+WY!D204</f>
        <v>14566834</v>
      </c>
      <c r="E204" s="2">
        <f>AZ!E204+CA!E204+CO!E204+ID!E204+MT!E204+NM!E204+NV!E204+OR!E204+UT!E204+WA!E204+WY!E204</f>
        <v>1312636</v>
      </c>
      <c r="F204" s="2">
        <f>AZ!F204+CA!F204+CO!F204+ID!F204+MT!F204+NM!F204+NV!F204+OR!F204+UT!F204+WA!F204+WY!F204</f>
        <v>11370833</v>
      </c>
      <c r="G204" s="2">
        <f>AZ!G204+CA!G204+CO!G204+ID!G204+MT!G204+NM!G204+NV!G204+OR!G204+UT!G204+WA!G204+WY!G204</f>
        <v>14877478</v>
      </c>
      <c r="H204" s="2">
        <f>AZ!H204+CA!H204+CO!H204+ID!H204+MT!H204+NM!H204+NV!H204+OR!H204+UT!H204+WA!H204+WY!H204</f>
        <v>5103965</v>
      </c>
      <c r="I204" s="2">
        <f>AZ!I204+CA!I204+CO!I204+ID!I204+MT!I204+NM!I204+NV!I204+OR!I204+UT!I204+WA!I204+WY!I204</f>
        <v>121004</v>
      </c>
      <c r="J204" s="2">
        <f>AZ!J204+CA!J204+CO!J204+ID!J204+MT!J204+NM!J204+NV!J204+OR!J204+UT!J204+WA!J204+WY!J204</f>
        <v>302090</v>
      </c>
      <c r="K204" s="2">
        <f>AZ!K204+CA!K204+CO!K204+ID!K204+MT!K204+NM!K204+NV!K204+OR!K204+UT!K204+WA!K204+WY!K204</f>
        <v>191931</v>
      </c>
      <c r="L204" s="2">
        <f>AZ!L204+CA!L204+CO!L204+ID!L204+MT!L204+NM!L204+NV!L204+OR!L204+UT!L204+WA!L204+WY!L204</f>
        <v>53907</v>
      </c>
      <c r="M204" s="2">
        <f>AZ!M204+CA!M204+CO!M204+ID!M204+MT!M204+NM!M204+NV!M204+OR!M204+UT!M204+WA!M204+WY!M204</f>
        <v>-39952</v>
      </c>
      <c r="N204" s="2">
        <f>AZ!N204+CA!N204+CO!N204+ID!N204+MT!N204+NM!N204+NV!N204+OR!N204+UT!N204+WA!N204+WY!N204</f>
        <v>2045126</v>
      </c>
      <c r="O204" s="2">
        <f>AZ!O204+CA!O204+CO!O204+ID!O204+MT!O204+NM!O204+NV!O204+OR!O204+UT!O204+WA!O204+WY!O204</f>
        <v>4618403</v>
      </c>
      <c r="P204" s="2">
        <f>AZ!P204+CA!P204+CO!P204+ID!P204+MT!P204+NM!P204+NV!P204+OR!P204+UT!P204+WA!P204+WY!P204</f>
        <v>517933</v>
      </c>
      <c r="Q204" s="2">
        <f t="shared" si="7"/>
        <v>55042188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f>AZ!D205+CA!D205+CO!D205+ID!D205+MT!D205+NM!D205+NV!D205+OR!D205+UT!D205+WA!D205+WY!D205</f>
        <v>14726124</v>
      </c>
      <c r="E205" s="2">
        <f>AZ!E205+CA!E205+CO!E205+ID!E205+MT!E205+NM!E205+NV!E205+OR!E205+UT!E205+WA!E205+WY!E205</f>
        <v>1371280</v>
      </c>
      <c r="F205" s="2">
        <f>AZ!F205+CA!F205+CO!F205+ID!F205+MT!F205+NM!F205+NV!F205+OR!F205+UT!F205+WA!F205+WY!F205</f>
        <v>14289806</v>
      </c>
      <c r="G205" s="2">
        <f>AZ!G205+CA!G205+CO!G205+ID!G205+MT!G205+NM!G205+NV!G205+OR!G205+UT!G205+WA!G205+WY!G205</f>
        <v>17352444</v>
      </c>
      <c r="H205" s="2">
        <f>AZ!H205+CA!H205+CO!H205+ID!H205+MT!H205+NM!H205+NV!H205+OR!H205+UT!H205+WA!H205+WY!H205</f>
        <v>5532422</v>
      </c>
      <c r="I205" s="2">
        <f>AZ!I205+CA!I205+CO!I205+ID!I205+MT!I205+NM!I205+NV!I205+OR!I205+UT!I205+WA!I205+WY!I205</f>
        <v>133254</v>
      </c>
      <c r="J205" s="2">
        <f>AZ!J205+CA!J205+CO!J205+ID!J205+MT!J205+NM!J205+NV!J205+OR!J205+UT!J205+WA!J205+WY!J205</f>
        <v>319874</v>
      </c>
      <c r="K205" s="2">
        <f>AZ!K205+CA!K205+CO!K205+ID!K205+MT!K205+NM!K205+NV!K205+OR!K205+UT!K205+WA!K205+WY!K205</f>
        <v>190789</v>
      </c>
      <c r="L205" s="2">
        <f>AZ!L205+CA!L205+CO!L205+ID!L205+MT!L205+NM!L205+NV!L205+OR!L205+UT!L205+WA!L205+WY!L205</f>
        <v>66858</v>
      </c>
      <c r="M205" s="2">
        <f>AZ!M205+CA!M205+CO!M205+ID!M205+MT!M205+NM!M205+NV!M205+OR!M205+UT!M205+WA!M205+WY!M205</f>
        <v>-100096</v>
      </c>
      <c r="N205" s="2">
        <f>AZ!N205+CA!N205+CO!N205+ID!N205+MT!N205+NM!N205+NV!N205+OR!N205+UT!N205+WA!N205+WY!N205</f>
        <v>1987102</v>
      </c>
      <c r="O205" s="2">
        <f>AZ!O205+CA!O205+CO!O205+ID!O205+MT!O205+NM!O205+NV!O205+OR!O205+UT!O205+WA!O205+WY!O205</f>
        <v>4213874</v>
      </c>
      <c r="P205" s="2">
        <f>AZ!P205+CA!P205+CO!P205+ID!P205+MT!P205+NM!P205+NV!P205+OR!P205+UT!P205+WA!P205+WY!P205</f>
        <v>561781</v>
      </c>
      <c r="Q205" s="2">
        <f t="shared" si="7"/>
        <v>60645512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f>AZ!D206+CA!D206+CO!D206+ID!D206+MT!D206+NM!D206+NV!D206+OR!D206+UT!D206+WA!D206+WY!D206</f>
        <v>13984668</v>
      </c>
      <c r="E206" s="2">
        <f>AZ!E206+CA!E206+CO!E206+ID!E206+MT!E206+NM!E206+NV!E206+OR!E206+UT!E206+WA!E206+WY!E206</f>
        <v>1380076</v>
      </c>
      <c r="F206" s="2">
        <f>AZ!F206+CA!F206+CO!F206+ID!F206+MT!F206+NM!F206+NV!F206+OR!F206+UT!F206+WA!F206+WY!F206</f>
        <v>17181781</v>
      </c>
      <c r="G206" s="2">
        <f>AZ!G206+CA!G206+CO!G206+ID!G206+MT!G206+NM!G206+NV!G206+OR!G206+UT!G206+WA!G206+WY!G206</f>
        <v>15898926</v>
      </c>
      <c r="H206" s="2">
        <f>AZ!H206+CA!H206+CO!H206+ID!H206+MT!H206+NM!H206+NV!H206+OR!H206+UT!H206+WA!H206+WY!H206</f>
        <v>5512521</v>
      </c>
      <c r="I206" s="2">
        <f>AZ!I206+CA!I206+CO!I206+ID!I206+MT!I206+NM!I206+NV!I206+OR!I206+UT!I206+WA!I206+WY!I206</f>
        <v>143034</v>
      </c>
      <c r="J206" s="2">
        <f>AZ!J206+CA!J206+CO!J206+ID!J206+MT!J206+NM!J206+NV!J206+OR!J206+UT!J206+WA!J206+WY!J206</f>
        <v>343757</v>
      </c>
      <c r="K206" s="2">
        <f>AZ!K206+CA!K206+CO!K206+ID!K206+MT!K206+NM!K206+NV!K206+OR!K206+UT!K206+WA!K206+WY!K206</f>
        <v>191984</v>
      </c>
      <c r="L206" s="2">
        <f>AZ!L206+CA!L206+CO!L206+ID!L206+MT!L206+NM!L206+NV!L206+OR!L206+UT!L206+WA!L206+WY!L206</f>
        <v>57406</v>
      </c>
      <c r="M206" s="2">
        <f>AZ!M206+CA!M206+CO!M206+ID!M206+MT!M206+NM!M206+NV!M206+OR!M206+UT!M206+WA!M206+WY!M206</f>
        <v>-90838</v>
      </c>
      <c r="N206" s="2">
        <f>AZ!N206+CA!N206+CO!N206+ID!N206+MT!N206+NM!N206+NV!N206+OR!N206+UT!N206+WA!N206+WY!N206</f>
        <v>2182298</v>
      </c>
      <c r="O206" s="2">
        <f>AZ!O206+CA!O206+CO!O206+ID!O206+MT!O206+NM!O206+NV!O206+OR!O206+UT!O206+WA!O206+WY!O206</f>
        <v>4757839</v>
      </c>
      <c r="P206" s="2">
        <f>AZ!P206+CA!P206+CO!P206+ID!P206+MT!P206+NM!P206+NV!P206+OR!P206+UT!P206+WA!P206+WY!P206</f>
        <v>538014</v>
      </c>
      <c r="Q206" s="2">
        <f t="shared" si="7"/>
        <v>62081466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f>AZ!D207+CA!D207+CO!D207+ID!D207+MT!D207+NM!D207+NV!D207+OR!D207+UT!D207+WA!D207+WY!D207</f>
        <v>11158406</v>
      </c>
      <c r="E207" s="2">
        <f>AZ!E207+CA!E207+CO!E207+ID!E207+MT!E207+NM!E207+NV!E207+OR!E207+UT!E207+WA!E207+WY!E207</f>
        <v>1300394</v>
      </c>
      <c r="F207" s="2">
        <f>AZ!F207+CA!F207+CO!F207+ID!F207+MT!F207+NM!F207+NV!F207+OR!F207+UT!F207+WA!F207+WY!F207</f>
        <v>16648979</v>
      </c>
      <c r="G207" s="2">
        <f>AZ!G207+CA!G207+CO!G207+ID!G207+MT!G207+NM!G207+NV!G207+OR!G207+UT!G207+WA!G207+WY!G207</f>
        <v>13676280</v>
      </c>
      <c r="H207" s="2">
        <f>AZ!H207+CA!H207+CO!H207+ID!H207+MT!H207+NM!H207+NV!H207+OR!H207+UT!H207+WA!H207+WY!H207</f>
        <v>4326648</v>
      </c>
      <c r="I207" s="2">
        <f>AZ!I207+CA!I207+CO!I207+ID!I207+MT!I207+NM!I207+NV!I207+OR!I207+UT!I207+WA!I207+WY!I207</f>
        <v>121063</v>
      </c>
      <c r="J207" s="2">
        <f>AZ!J207+CA!J207+CO!J207+ID!J207+MT!J207+NM!J207+NV!J207+OR!J207+UT!J207+WA!J207+WY!J207</f>
        <v>317083</v>
      </c>
      <c r="K207" s="2">
        <f>AZ!K207+CA!K207+CO!K207+ID!K207+MT!K207+NM!K207+NV!K207+OR!K207+UT!K207+WA!K207+WY!K207</f>
        <v>207164</v>
      </c>
      <c r="L207" s="2">
        <f>AZ!L207+CA!L207+CO!L207+ID!L207+MT!L207+NM!L207+NV!L207+OR!L207+UT!L207+WA!L207+WY!L207</f>
        <v>61312</v>
      </c>
      <c r="M207" s="2">
        <f>AZ!M207+CA!M207+CO!M207+ID!M207+MT!M207+NM!M207+NV!M207+OR!M207+UT!M207+WA!M207+WY!M207</f>
        <v>25116</v>
      </c>
      <c r="N207" s="2">
        <f>AZ!N207+CA!N207+CO!N207+ID!N207+MT!N207+NM!N207+NV!N207+OR!N207+UT!N207+WA!N207+WY!N207</f>
        <v>2728591</v>
      </c>
      <c r="O207" s="2">
        <f>AZ!O207+CA!O207+CO!O207+ID!O207+MT!O207+NM!O207+NV!O207+OR!O207+UT!O207+WA!O207+WY!O207</f>
        <v>4948653</v>
      </c>
      <c r="P207" s="2">
        <f>AZ!P207+CA!P207+CO!P207+ID!P207+MT!P207+NM!P207+NV!P207+OR!P207+UT!P207+WA!P207+WY!P207</f>
        <v>478321</v>
      </c>
      <c r="Q207" s="2">
        <f t="shared" si="7"/>
        <v>55998010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f>AZ!D208+CA!D208+CO!D208+ID!D208+MT!D208+NM!D208+NV!D208+OR!D208+UT!D208+WA!D208+WY!D208</f>
        <v>11540588</v>
      </c>
      <c r="E208" s="2">
        <f>AZ!E208+CA!E208+CO!E208+ID!E208+MT!E208+NM!E208+NV!E208+OR!E208+UT!E208+WA!E208+WY!E208</f>
        <v>1387545</v>
      </c>
      <c r="F208" s="2">
        <f>AZ!F208+CA!F208+CO!F208+ID!F208+MT!F208+NM!F208+NV!F208+OR!F208+UT!F208+WA!F208+WY!F208</f>
        <v>16465819</v>
      </c>
      <c r="G208" s="2">
        <f>AZ!G208+CA!G208+CO!G208+ID!G208+MT!G208+NM!G208+NV!G208+OR!G208+UT!G208+WA!G208+WY!G208</f>
        <v>14906265</v>
      </c>
      <c r="H208" s="2">
        <f>AZ!H208+CA!H208+CO!H208+ID!H208+MT!H208+NM!H208+NV!H208+OR!H208+UT!H208+WA!H208+WY!H208</f>
        <v>4890790</v>
      </c>
      <c r="I208" s="2">
        <f>AZ!I208+CA!I208+CO!I208+ID!I208+MT!I208+NM!I208+NV!I208+OR!I208+UT!I208+WA!I208+WY!I208</f>
        <v>148847</v>
      </c>
      <c r="J208" s="2">
        <f>AZ!J208+CA!J208+CO!J208+ID!J208+MT!J208+NM!J208+NV!J208+OR!J208+UT!J208+WA!J208+WY!J208</f>
        <v>340778</v>
      </c>
      <c r="K208" s="2">
        <f>AZ!K208+CA!K208+CO!K208+ID!K208+MT!K208+NM!K208+NV!K208+OR!K208+UT!K208+WA!K208+WY!K208</f>
        <v>196013</v>
      </c>
      <c r="L208" s="2">
        <f>AZ!L208+CA!L208+CO!L208+ID!L208+MT!L208+NM!L208+NV!L208+OR!L208+UT!L208+WA!L208+WY!L208</f>
        <v>58623</v>
      </c>
      <c r="M208" s="2">
        <f>AZ!M208+CA!M208+CO!M208+ID!M208+MT!M208+NM!M208+NV!M208+OR!M208+UT!M208+WA!M208+WY!M208</f>
        <v>-154070</v>
      </c>
      <c r="N208" s="2">
        <f>AZ!N208+CA!N208+CO!N208+ID!N208+MT!N208+NM!N208+NV!N208+OR!N208+UT!N208+WA!N208+WY!N208</f>
        <v>3335319</v>
      </c>
      <c r="O208" s="2">
        <f>AZ!O208+CA!O208+CO!O208+ID!O208+MT!O208+NM!O208+NV!O208+OR!O208+UT!O208+WA!O208+WY!O208</f>
        <v>5447691</v>
      </c>
      <c r="P208" s="2">
        <f>AZ!P208+CA!P208+CO!P208+ID!P208+MT!P208+NM!P208+NV!P208+OR!P208+UT!P208+WA!P208+WY!P208</f>
        <v>499051</v>
      </c>
      <c r="Q208" s="2">
        <f t="shared" si="7"/>
        <v>59063259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f>AZ!D209+CA!D209+CO!D209+ID!D209+MT!D209+NM!D209+NV!D209+OR!D209+UT!D209+WA!D209+WY!D209</f>
        <v>9084445</v>
      </c>
      <c r="E209" s="2">
        <f>AZ!E209+CA!E209+CO!E209+ID!E209+MT!E209+NM!E209+NV!E209+OR!E209+UT!E209+WA!E209+WY!E209</f>
        <v>1221886</v>
      </c>
      <c r="F209" s="2">
        <f>AZ!F209+CA!F209+CO!F209+ID!F209+MT!F209+NM!F209+NV!F209+OR!F209+UT!F209+WA!F209+WY!F209</f>
        <v>17885430</v>
      </c>
      <c r="G209" s="2">
        <f>AZ!G209+CA!G209+CO!G209+ID!G209+MT!G209+NM!G209+NV!G209+OR!G209+UT!G209+WA!G209+WY!G209</f>
        <v>13012068</v>
      </c>
      <c r="H209" s="2">
        <f>AZ!H209+CA!H209+CO!H209+ID!H209+MT!H209+NM!H209+NV!H209+OR!H209+UT!H209+WA!H209+WY!H209</f>
        <v>4331522</v>
      </c>
      <c r="I209" s="2">
        <f>AZ!I209+CA!I209+CO!I209+ID!I209+MT!I209+NM!I209+NV!I209+OR!I209+UT!I209+WA!I209+WY!I209</f>
        <v>156511</v>
      </c>
      <c r="J209" s="2">
        <f>AZ!J209+CA!J209+CO!J209+ID!J209+MT!J209+NM!J209+NV!J209+OR!J209+UT!J209+WA!J209+WY!J209</f>
        <v>309929</v>
      </c>
      <c r="K209" s="2">
        <f>AZ!K209+CA!K209+CO!K209+ID!K209+MT!K209+NM!K209+NV!K209+OR!K209+UT!K209+WA!K209+WY!K209</f>
        <v>186130</v>
      </c>
      <c r="L209" s="2">
        <f>AZ!L209+CA!L209+CO!L209+ID!L209+MT!L209+NM!L209+NV!L209+OR!L209+UT!L209+WA!L209+WY!L209</f>
        <v>58378</v>
      </c>
      <c r="M209" s="2">
        <f>AZ!M209+CA!M209+CO!M209+ID!M209+MT!M209+NM!M209+NV!M209+OR!M209+UT!M209+WA!M209+WY!M209</f>
        <v>-68544</v>
      </c>
      <c r="N209" s="2">
        <f>AZ!N209+CA!N209+CO!N209+ID!N209+MT!N209+NM!N209+NV!N209+OR!N209+UT!N209+WA!N209+WY!N209</f>
        <v>4031532</v>
      </c>
      <c r="O209" s="2">
        <f>AZ!O209+CA!O209+CO!O209+ID!O209+MT!O209+NM!O209+NV!O209+OR!O209+UT!O209+WA!O209+WY!O209</f>
        <v>5534086</v>
      </c>
      <c r="P209" s="2">
        <f>AZ!P209+CA!P209+CO!P209+ID!P209+MT!P209+NM!P209+NV!P209+OR!P209+UT!P209+WA!P209+WY!P209</f>
        <v>452350</v>
      </c>
      <c r="Q209" s="2">
        <f t="shared" si="7"/>
        <v>56195723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f>AZ!D210+CA!D210+CO!D210+ID!D210+MT!D210+NM!D210+NV!D210+OR!D210+UT!D210+WA!D210+WY!D210</f>
        <v>9597047</v>
      </c>
      <c r="E210" s="2">
        <f>AZ!E210+CA!E210+CO!E210+ID!E210+MT!E210+NM!E210+NV!E210+OR!E210+UT!E210+WA!E210+WY!E210</f>
        <v>1407175</v>
      </c>
      <c r="F210" s="2">
        <f>AZ!F210+CA!F210+CO!F210+ID!F210+MT!F210+NM!F210+NV!F210+OR!F210+UT!F210+WA!F210+WY!F210</f>
        <v>20407635</v>
      </c>
      <c r="G210" s="2">
        <f>AZ!G210+CA!G210+CO!G210+ID!G210+MT!G210+NM!G210+NV!G210+OR!G210+UT!G210+WA!G210+WY!G210</f>
        <v>13159188</v>
      </c>
      <c r="H210" s="2">
        <f>AZ!H210+CA!H210+CO!H210+ID!H210+MT!H210+NM!H210+NV!H210+OR!H210+UT!H210+WA!H210+WY!H210</f>
        <v>4915791</v>
      </c>
      <c r="I210" s="2">
        <f>AZ!I210+CA!I210+CO!I210+ID!I210+MT!I210+NM!I210+NV!I210+OR!I210+UT!I210+WA!I210+WY!I210</f>
        <v>147377</v>
      </c>
      <c r="J210" s="2">
        <f>AZ!J210+CA!J210+CO!J210+ID!J210+MT!J210+NM!J210+NV!J210+OR!J210+UT!J210+WA!J210+WY!J210</f>
        <v>304518</v>
      </c>
      <c r="K210" s="2">
        <f>AZ!K210+CA!K210+CO!K210+ID!K210+MT!K210+NM!K210+NV!K210+OR!K210+UT!K210+WA!K210+WY!K210</f>
        <v>201341</v>
      </c>
      <c r="L210" s="2">
        <f>AZ!L210+CA!L210+CO!L210+ID!L210+MT!L210+NM!L210+NV!L210+OR!L210+UT!L210+WA!L210+WY!L210</f>
        <v>45483</v>
      </c>
      <c r="M210" s="2">
        <f>AZ!M210+CA!M210+CO!M210+ID!M210+MT!M210+NM!M210+NV!M210+OR!M210+UT!M210+WA!M210+WY!M210</f>
        <v>8555</v>
      </c>
      <c r="N210" s="2">
        <f>AZ!N210+CA!N210+CO!N210+ID!N210+MT!N210+NM!N210+NV!N210+OR!N210+UT!N210+WA!N210+WY!N210</f>
        <v>4668499</v>
      </c>
      <c r="O210" s="2">
        <f>AZ!O210+CA!O210+CO!O210+ID!O210+MT!O210+NM!O210+NV!O210+OR!O210+UT!O210+WA!O210+WY!O210</f>
        <v>4941876</v>
      </c>
      <c r="P210" s="2">
        <f>AZ!P210+CA!P210+CO!P210+ID!P210+MT!P210+NM!P210+NV!P210+OR!P210+UT!P210+WA!P210+WY!P210</f>
        <v>511180</v>
      </c>
      <c r="Q210" s="2">
        <f t="shared" si="7"/>
        <v>60315665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f>AZ!D211+CA!D211+CO!D211+ID!D211+MT!D211+NM!D211+NV!D211+OR!D211+UT!D211+WA!D211+WY!D211</f>
        <v>11738134</v>
      </c>
      <c r="E211" s="2">
        <f>AZ!E211+CA!E211+CO!E211+ID!E211+MT!E211+NM!E211+NV!E211+OR!E211+UT!E211+WA!E211+WY!E211</f>
        <v>1342388</v>
      </c>
      <c r="F211" s="2">
        <f>AZ!F211+CA!F211+CO!F211+ID!F211+MT!F211+NM!F211+NV!F211+OR!F211+UT!F211+WA!F211+WY!F211</f>
        <v>18576455</v>
      </c>
      <c r="G211" s="2">
        <f>AZ!G211+CA!G211+CO!G211+ID!G211+MT!G211+NM!G211+NV!G211+OR!G211+UT!G211+WA!G211+WY!G211</f>
        <v>18036205</v>
      </c>
      <c r="H211" s="2">
        <f>AZ!H211+CA!H211+CO!H211+ID!H211+MT!H211+NM!H211+NV!H211+OR!H211+UT!H211+WA!H211+WY!H211</f>
        <v>5111566</v>
      </c>
      <c r="I211" s="2">
        <f>AZ!I211+CA!I211+CO!I211+ID!I211+MT!I211+NM!I211+NV!I211+OR!I211+UT!I211+WA!I211+WY!I211</f>
        <v>149568</v>
      </c>
      <c r="J211" s="2">
        <f>AZ!J211+CA!J211+CO!J211+ID!J211+MT!J211+NM!J211+NV!J211+OR!J211+UT!J211+WA!J211+WY!J211</f>
        <v>304908</v>
      </c>
      <c r="K211" s="2">
        <f>AZ!K211+CA!K211+CO!K211+ID!K211+MT!K211+NM!K211+NV!K211+OR!K211+UT!K211+WA!K211+WY!K211</f>
        <v>189510</v>
      </c>
      <c r="L211" s="2">
        <f>AZ!L211+CA!L211+CO!L211+ID!L211+MT!L211+NM!L211+NV!L211+OR!L211+UT!L211+WA!L211+WY!L211</f>
        <v>30155</v>
      </c>
      <c r="M211" s="2">
        <f>AZ!M211+CA!M211+CO!M211+ID!M211+MT!M211+NM!M211+NV!M211+OR!M211+UT!M211+WA!M211+WY!M211</f>
        <v>113181</v>
      </c>
      <c r="N211" s="2">
        <f>AZ!N211+CA!N211+CO!N211+ID!N211+MT!N211+NM!N211+NV!N211+OR!N211+UT!N211+WA!N211+WY!N211</f>
        <v>4955077</v>
      </c>
      <c r="O211" s="2">
        <f>AZ!O211+CA!O211+CO!O211+ID!O211+MT!O211+NM!O211+NV!O211+OR!O211+UT!O211+WA!O211+WY!O211</f>
        <v>5033189</v>
      </c>
      <c r="P211" s="2">
        <f>AZ!P211+CA!P211+CO!P211+ID!P211+MT!P211+NM!P211+NV!P211+OR!P211+UT!P211+WA!P211+WY!P211</f>
        <v>510506</v>
      </c>
      <c r="Q211" s="2">
        <f t="shared" si="7"/>
        <v>66090842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f>AZ!D212+CA!D212+CO!D212+ID!D212+MT!D212+NM!D212+NV!D212+OR!D212+UT!D212+WA!D212+WY!D212</f>
        <v>16009257</v>
      </c>
      <c r="E212" s="2">
        <f>AZ!E212+CA!E212+CO!E212+ID!E212+MT!E212+NM!E212+NV!E212+OR!E212+UT!E212+WA!E212+WY!E212</f>
        <v>1408006</v>
      </c>
      <c r="F212" s="2">
        <f>AZ!F212+CA!F212+CO!F212+ID!F212+MT!F212+NM!F212+NV!F212+OR!F212+UT!F212+WA!F212+WY!F212</f>
        <v>15378018</v>
      </c>
      <c r="G212" s="2">
        <f>AZ!G212+CA!G212+CO!G212+ID!G212+MT!G212+NM!G212+NV!G212+OR!G212+UT!G212+WA!G212+WY!G212</f>
        <v>28461655</v>
      </c>
      <c r="H212" s="2">
        <f>AZ!H212+CA!H212+CO!H212+ID!H212+MT!H212+NM!H212+NV!H212+OR!H212+UT!H212+WA!H212+WY!H212</f>
        <v>5265260</v>
      </c>
      <c r="I212" s="2">
        <f>AZ!I212+CA!I212+CO!I212+ID!I212+MT!I212+NM!I212+NV!I212+OR!I212+UT!I212+WA!I212+WY!I212</f>
        <v>148893</v>
      </c>
      <c r="J212" s="2">
        <f>AZ!J212+CA!J212+CO!J212+ID!J212+MT!J212+NM!J212+NV!J212+OR!J212+UT!J212+WA!J212+WY!J212</f>
        <v>301911</v>
      </c>
      <c r="K212" s="2">
        <f>AZ!K212+CA!K212+CO!K212+ID!K212+MT!K212+NM!K212+NV!K212+OR!K212+UT!K212+WA!K212+WY!K212</f>
        <v>182002</v>
      </c>
      <c r="L212" s="2">
        <f>AZ!L212+CA!L212+CO!L212+ID!L212+MT!L212+NM!L212+NV!L212+OR!L212+UT!L212+WA!L212+WY!L212</f>
        <v>86250</v>
      </c>
      <c r="M212" s="2">
        <f>AZ!M212+CA!M212+CO!M212+ID!M212+MT!M212+NM!M212+NV!M212+OR!M212+UT!M212+WA!M212+WY!M212</f>
        <v>88712</v>
      </c>
      <c r="N212" s="2">
        <f>AZ!N212+CA!N212+CO!N212+ID!N212+MT!N212+NM!N212+NV!N212+OR!N212+UT!N212+WA!N212+WY!N212</f>
        <v>4377603</v>
      </c>
      <c r="O212" s="2">
        <f>AZ!O212+CA!O212+CO!O212+ID!O212+MT!O212+NM!O212+NV!O212+OR!O212+UT!O212+WA!O212+WY!O212</f>
        <v>3775566</v>
      </c>
      <c r="P212" s="2">
        <f>AZ!P212+CA!P212+CO!P212+ID!P212+MT!P212+NM!P212+NV!P212+OR!P212+UT!P212+WA!P212+WY!P212</f>
        <v>516375</v>
      </c>
      <c r="Q212" s="2">
        <f t="shared" si="7"/>
        <v>75999508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f>AZ!D213+CA!D213+CO!D213+ID!D213+MT!D213+NM!D213+NV!D213+OR!D213+UT!D213+WA!D213+WY!D213</f>
        <v>16194447</v>
      </c>
      <c r="E213" s="2">
        <f>AZ!E213+CA!E213+CO!E213+ID!E213+MT!E213+NM!E213+NV!E213+OR!E213+UT!E213+WA!E213+WY!E213</f>
        <v>1401345</v>
      </c>
      <c r="F213" s="2">
        <f>AZ!F213+CA!F213+CO!F213+ID!F213+MT!F213+NM!F213+NV!F213+OR!F213+UT!F213+WA!F213+WY!F213</f>
        <v>12610395</v>
      </c>
      <c r="G213" s="2">
        <f>AZ!G213+CA!G213+CO!G213+ID!G213+MT!G213+NM!G213+NV!G213+OR!G213+UT!G213+WA!G213+WY!G213</f>
        <v>27308227</v>
      </c>
      <c r="H213" s="2">
        <f>AZ!H213+CA!H213+CO!H213+ID!H213+MT!H213+NM!H213+NV!H213+OR!H213+UT!H213+WA!H213+WY!H213</f>
        <v>5393508</v>
      </c>
      <c r="I213" s="2">
        <f>AZ!I213+CA!I213+CO!I213+ID!I213+MT!I213+NM!I213+NV!I213+OR!I213+UT!I213+WA!I213+WY!I213</f>
        <v>148027</v>
      </c>
      <c r="J213" s="2">
        <f>AZ!J213+CA!J213+CO!J213+ID!J213+MT!J213+NM!J213+NV!J213+OR!J213+UT!J213+WA!J213+WY!J213</f>
        <v>307131</v>
      </c>
      <c r="K213" s="2">
        <f>AZ!K213+CA!K213+CO!K213+ID!K213+MT!K213+NM!K213+NV!K213+OR!K213+UT!K213+WA!K213+WY!K213</f>
        <v>203997</v>
      </c>
      <c r="L213" s="2">
        <f>AZ!L213+CA!L213+CO!L213+ID!L213+MT!L213+NM!L213+NV!L213+OR!L213+UT!L213+WA!L213+WY!L213</f>
        <v>61322</v>
      </c>
      <c r="M213" s="2">
        <f>AZ!M213+CA!M213+CO!M213+ID!M213+MT!M213+NM!M213+NV!M213+OR!M213+UT!M213+WA!M213+WY!M213</f>
        <v>-32433</v>
      </c>
      <c r="N213" s="2">
        <f>AZ!N213+CA!N213+CO!N213+ID!N213+MT!N213+NM!N213+NV!N213+OR!N213+UT!N213+WA!N213+WY!N213</f>
        <v>4380341</v>
      </c>
      <c r="O213" s="2">
        <f>AZ!O213+CA!O213+CO!O213+ID!O213+MT!O213+NM!O213+NV!O213+OR!O213+UT!O213+WA!O213+WY!O213</f>
        <v>4266424</v>
      </c>
      <c r="P213" s="2">
        <f>AZ!P213+CA!P213+CO!P213+ID!P213+MT!P213+NM!P213+NV!P213+OR!P213+UT!P213+WA!P213+WY!P213</f>
        <v>489219</v>
      </c>
      <c r="Q213" s="2">
        <f t="shared" si="7"/>
        <v>72731950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f>AZ!D214+CA!D214+CO!D214+ID!D214+MT!D214+NM!D214+NV!D214+OR!D214+UT!D214+WA!D214+WY!D214</f>
        <v>14337947</v>
      </c>
      <c r="E214" s="2">
        <f>AZ!E214+CA!E214+CO!E214+ID!E214+MT!E214+NM!E214+NV!E214+OR!E214+UT!E214+WA!E214+WY!E214</f>
        <v>1361337</v>
      </c>
      <c r="F214" s="2">
        <f>AZ!F214+CA!F214+CO!F214+ID!F214+MT!F214+NM!F214+NV!F214+OR!F214+UT!F214+WA!F214+WY!F214</f>
        <v>10253778</v>
      </c>
      <c r="G214" s="2">
        <f>AZ!G214+CA!G214+CO!G214+ID!G214+MT!G214+NM!G214+NV!G214+OR!G214+UT!G214+WA!G214+WY!G214</f>
        <v>23211958</v>
      </c>
      <c r="H214" s="2">
        <f>AZ!H214+CA!H214+CO!H214+ID!H214+MT!H214+NM!H214+NV!H214+OR!H214+UT!H214+WA!H214+WY!H214</f>
        <v>5251366</v>
      </c>
      <c r="I214" s="2">
        <f>AZ!I214+CA!I214+CO!I214+ID!I214+MT!I214+NM!I214+NV!I214+OR!I214+UT!I214+WA!I214+WY!I214</f>
        <v>133708</v>
      </c>
      <c r="J214" s="2">
        <f>AZ!J214+CA!J214+CO!J214+ID!J214+MT!J214+NM!J214+NV!J214+OR!J214+UT!J214+WA!J214+WY!J214</f>
        <v>289397</v>
      </c>
      <c r="K214" s="2">
        <f>AZ!K214+CA!K214+CO!K214+ID!K214+MT!K214+NM!K214+NV!K214+OR!K214+UT!K214+WA!K214+WY!K214</f>
        <v>207147</v>
      </c>
      <c r="L214" s="2">
        <f>AZ!L214+CA!L214+CO!L214+ID!L214+MT!L214+NM!L214+NV!L214+OR!L214+UT!L214+WA!L214+WY!L214</f>
        <v>54501</v>
      </c>
      <c r="M214" s="2">
        <f>AZ!M214+CA!M214+CO!M214+ID!M214+MT!M214+NM!M214+NV!M214+OR!M214+UT!M214+WA!M214+WY!M214</f>
        <v>-11284</v>
      </c>
      <c r="N214" s="2">
        <f>AZ!N214+CA!N214+CO!N214+ID!N214+MT!N214+NM!N214+NV!N214+OR!N214+UT!N214+WA!N214+WY!N214</f>
        <v>4142194</v>
      </c>
      <c r="O214" s="2">
        <f>AZ!O214+CA!O214+CO!O214+ID!O214+MT!O214+NM!O214+NV!O214+OR!O214+UT!O214+WA!O214+WY!O214</f>
        <v>3467505</v>
      </c>
      <c r="P214" s="2">
        <f>AZ!P214+CA!P214+CO!P214+ID!P214+MT!P214+NM!P214+NV!P214+OR!P214+UT!P214+WA!P214+WY!P214</f>
        <v>466140</v>
      </c>
      <c r="Q214" s="2">
        <f t="shared" si="7"/>
        <v>63165694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f>AZ!D215+CA!D215+CO!D215+ID!D215+MT!D215+NM!D215+NV!D215+OR!D215+UT!D215+WA!D215+WY!D215</f>
        <v>13826064</v>
      </c>
      <c r="E215" s="2">
        <f>AZ!E215+CA!E215+CO!E215+ID!E215+MT!E215+NM!E215+NV!E215+OR!E215+UT!E215+WA!E215+WY!E215</f>
        <v>1320206</v>
      </c>
      <c r="F215" s="2">
        <f>AZ!F215+CA!F215+CO!F215+ID!F215+MT!F215+NM!F215+NV!F215+OR!F215+UT!F215+WA!F215+WY!F215</f>
        <v>9738989</v>
      </c>
      <c r="G215" s="2">
        <f>AZ!G215+CA!G215+CO!G215+ID!G215+MT!G215+NM!G215+NV!G215+OR!G215+UT!G215+WA!G215+WY!G215</f>
        <v>20854991</v>
      </c>
      <c r="H215" s="2">
        <f>AZ!H215+CA!H215+CO!H215+ID!H215+MT!H215+NM!H215+NV!H215+OR!H215+UT!H215+WA!H215+WY!H215</f>
        <v>4631932</v>
      </c>
      <c r="I215" s="2">
        <f>AZ!I215+CA!I215+CO!I215+ID!I215+MT!I215+NM!I215+NV!I215+OR!I215+UT!I215+WA!I215+WY!I215</f>
        <v>141917</v>
      </c>
      <c r="J215" s="2">
        <f>AZ!J215+CA!J215+CO!J215+ID!J215+MT!J215+NM!J215+NV!J215+OR!J215+UT!J215+WA!J215+WY!J215</f>
        <v>304663</v>
      </c>
      <c r="K215" s="2">
        <f>AZ!K215+CA!K215+CO!K215+ID!K215+MT!K215+NM!K215+NV!K215+OR!K215+UT!K215+WA!K215+WY!K215</f>
        <v>177350</v>
      </c>
      <c r="L215" s="2">
        <f>AZ!L215+CA!L215+CO!L215+ID!L215+MT!L215+NM!L215+NV!L215+OR!L215+UT!L215+WA!L215+WY!L215</f>
        <v>75232</v>
      </c>
      <c r="M215" s="2">
        <f>AZ!M215+CA!M215+CO!M215+ID!M215+MT!M215+NM!M215+NV!M215+OR!M215+UT!M215+WA!M215+WY!M215</f>
        <v>-70536</v>
      </c>
      <c r="N215" s="2">
        <f>AZ!N215+CA!N215+CO!N215+ID!N215+MT!N215+NM!N215+NV!N215+OR!N215+UT!N215+WA!N215+WY!N215</f>
        <v>3268568</v>
      </c>
      <c r="O215" s="2">
        <f>AZ!O215+CA!O215+CO!O215+ID!O215+MT!O215+NM!O215+NV!O215+OR!O215+UT!O215+WA!O215+WY!O215</f>
        <v>3881236</v>
      </c>
      <c r="P215" s="2">
        <f>AZ!P215+CA!P215+CO!P215+ID!P215+MT!P215+NM!P215+NV!P215+OR!P215+UT!P215+WA!P215+WY!P215</f>
        <v>480924</v>
      </c>
      <c r="Q215" s="2">
        <f t="shared" si="7"/>
        <v>58631536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f>AZ!D216+CA!D216+CO!D216+ID!D216+MT!D216+NM!D216+NV!D216+OR!D216+UT!D216+WA!D216+WY!D216</f>
        <v>14878147</v>
      </c>
      <c r="E216" s="2">
        <f>AZ!E216+CA!E216+CO!E216+ID!E216+MT!E216+NM!E216+NV!E216+OR!E216+UT!E216+WA!E216+WY!E216</f>
        <v>1370168</v>
      </c>
      <c r="F216" s="2">
        <f>AZ!F216+CA!F216+CO!F216+ID!F216+MT!F216+NM!F216+NV!F216+OR!F216+UT!F216+WA!F216+WY!F216</f>
        <v>11634074</v>
      </c>
      <c r="G216" s="2">
        <f>AZ!G216+CA!G216+CO!G216+ID!G216+MT!G216+NM!G216+NV!G216+OR!G216+UT!G216+WA!G216+WY!G216</f>
        <v>18479324</v>
      </c>
      <c r="H216" s="2">
        <f>AZ!H216+CA!H216+CO!H216+ID!H216+MT!H216+NM!H216+NV!H216+OR!H216+UT!H216+WA!H216+WY!H216</f>
        <v>4318460</v>
      </c>
      <c r="I216" s="2">
        <f>AZ!I216+CA!I216+CO!I216+ID!I216+MT!I216+NM!I216+NV!I216+OR!I216+UT!I216+WA!I216+WY!I216</f>
        <v>137453</v>
      </c>
      <c r="J216" s="2">
        <f>AZ!J216+CA!J216+CO!J216+ID!J216+MT!J216+NM!J216+NV!J216+OR!J216+UT!J216+WA!J216+WY!J216</f>
        <v>302369</v>
      </c>
      <c r="K216" s="2">
        <f>AZ!K216+CA!K216+CO!K216+ID!K216+MT!K216+NM!K216+NV!K216+OR!K216+UT!K216+WA!K216+WY!K216</f>
        <v>169063</v>
      </c>
      <c r="L216" s="2">
        <f>AZ!L216+CA!L216+CO!L216+ID!L216+MT!L216+NM!L216+NV!L216+OR!L216+UT!L216+WA!L216+WY!L216</f>
        <v>64775</v>
      </c>
      <c r="M216" s="2">
        <f>AZ!M216+CA!M216+CO!M216+ID!M216+MT!M216+NM!M216+NV!M216+OR!M216+UT!M216+WA!M216+WY!M216</f>
        <v>-11036</v>
      </c>
      <c r="N216" s="2">
        <f>AZ!N216+CA!N216+CO!N216+ID!N216+MT!N216+NM!N216+NV!N216+OR!N216+UT!N216+WA!N216+WY!N216</f>
        <v>2496669</v>
      </c>
      <c r="O216" s="2">
        <f>AZ!O216+CA!O216+CO!O216+ID!O216+MT!O216+NM!O216+NV!O216+OR!O216+UT!O216+WA!O216+WY!O216</f>
        <v>4294638</v>
      </c>
      <c r="P216" s="2">
        <f>AZ!P216+CA!P216+CO!P216+ID!P216+MT!P216+NM!P216+NV!P216+OR!P216+UT!P216+WA!P216+WY!P216</f>
        <v>481308</v>
      </c>
      <c r="Q216" s="2">
        <f t="shared" si="7"/>
        <v>58615412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f>AZ!D217+CA!D217+CO!D217+ID!D217+MT!D217+NM!D217+NV!D217+OR!D217+UT!D217+WA!D217+WY!D217</f>
        <v>16544542</v>
      </c>
      <c r="E217" s="2">
        <f>AZ!E217+CA!E217+CO!E217+ID!E217+MT!E217+NM!E217+NV!E217+OR!E217+UT!E217+WA!E217+WY!E217</f>
        <v>1505596</v>
      </c>
      <c r="F217" s="2">
        <f>AZ!F217+CA!F217+CO!F217+ID!F217+MT!F217+NM!F217+NV!F217+OR!F217+UT!F217+WA!F217+WY!F217</f>
        <v>11970813</v>
      </c>
      <c r="G217" s="2">
        <f>AZ!G217+CA!G217+CO!G217+ID!G217+MT!G217+NM!G217+NV!G217+OR!G217+UT!G217+WA!G217+WY!G217</f>
        <v>19300861</v>
      </c>
      <c r="H217" s="2">
        <f>AZ!H217+CA!H217+CO!H217+ID!H217+MT!H217+NM!H217+NV!H217+OR!H217+UT!H217+WA!H217+WY!H217</f>
        <v>5069855</v>
      </c>
      <c r="I217" s="2">
        <f>AZ!I217+CA!I217+CO!I217+ID!I217+MT!I217+NM!I217+NV!I217+OR!I217+UT!I217+WA!I217+WY!I217</f>
        <v>141743</v>
      </c>
      <c r="J217" s="2">
        <f>AZ!J217+CA!J217+CO!J217+ID!J217+MT!J217+NM!J217+NV!J217+OR!J217+UT!J217+WA!J217+WY!J217</f>
        <v>308376</v>
      </c>
      <c r="K217" s="2">
        <f>AZ!K217+CA!K217+CO!K217+ID!K217+MT!K217+NM!K217+NV!K217+OR!K217+UT!K217+WA!K217+WY!K217</f>
        <v>160627</v>
      </c>
      <c r="L217" s="2">
        <f>AZ!L217+CA!L217+CO!L217+ID!L217+MT!L217+NM!L217+NV!L217+OR!L217+UT!L217+WA!L217+WY!L217</f>
        <v>60929</v>
      </c>
      <c r="M217" s="2">
        <f>AZ!M217+CA!M217+CO!M217+ID!M217+MT!M217+NM!M217+NV!M217+OR!M217+UT!M217+WA!M217+WY!M217</f>
        <v>-184424</v>
      </c>
      <c r="N217" s="2">
        <f>AZ!N217+CA!N217+CO!N217+ID!N217+MT!N217+NM!N217+NV!N217+OR!N217+UT!N217+WA!N217+WY!N217</f>
        <v>1948062</v>
      </c>
      <c r="O217" s="2">
        <f>AZ!O217+CA!O217+CO!O217+ID!O217+MT!O217+NM!O217+NV!O217+OR!O217+UT!O217+WA!O217+WY!O217</f>
        <v>4519478</v>
      </c>
      <c r="P217" s="2">
        <f>AZ!P217+CA!P217+CO!P217+ID!P217+MT!P217+NM!P217+NV!P217+OR!P217+UT!P217+WA!P217+WY!P217</f>
        <v>499336</v>
      </c>
      <c r="Q217" s="2">
        <f t="shared" si="7"/>
        <v>61845794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f>AZ!D218+CA!D218+CO!D218+ID!D218+MT!D218+NM!D218+NV!D218+OR!D218+UT!D218+WA!D218+WY!D218</f>
        <v>15513689</v>
      </c>
      <c r="E218" s="2">
        <f>AZ!E218+CA!E218+CO!E218+ID!E218+MT!E218+NM!E218+NV!E218+OR!E218+UT!E218+WA!E218+WY!E218</f>
        <v>1410242</v>
      </c>
      <c r="F218" s="2">
        <f>AZ!F218+CA!F218+CO!F218+ID!F218+MT!F218+NM!F218+NV!F218+OR!F218+UT!F218+WA!F218+WY!F218</f>
        <v>12851549</v>
      </c>
      <c r="G218" s="2">
        <f>AZ!G218+CA!G218+CO!G218+ID!G218+MT!G218+NM!G218+NV!G218+OR!G218+UT!G218+WA!G218+WY!G218</f>
        <v>18922496</v>
      </c>
      <c r="H218" s="2">
        <f>AZ!H218+CA!H218+CO!H218+ID!H218+MT!H218+NM!H218+NV!H218+OR!H218+UT!H218+WA!H218+WY!H218</f>
        <v>5509439</v>
      </c>
      <c r="I218" s="2">
        <f>AZ!I218+CA!I218+CO!I218+ID!I218+MT!I218+NM!I218+NV!I218+OR!I218+UT!I218+WA!I218+WY!I218</f>
        <v>131669</v>
      </c>
      <c r="J218" s="2">
        <f>AZ!J218+CA!J218+CO!J218+ID!J218+MT!J218+NM!J218+NV!J218+OR!J218+UT!J218+WA!J218+WY!J218</f>
        <v>295940</v>
      </c>
      <c r="K218" s="2">
        <f>AZ!K218+CA!K218+CO!K218+ID!K218+MT!K218+NM!K218+NV!K218+OR!K218+UT!K218+WA!K218+WY!K218</f>
        <v>152041</v>
      </c>
      <c r="L218" s="2">
        <f>AZ!L218+CA!L218+CO!L218+ID!L218+MT!L218+NM!L218+NV!L218+OR!L218+UT!L218+WA!L218+WY!L218</f>
        <v>66974</v>
      </c>
      <c r="M218" s="2">
        <f>AZ!M218+CA!M218+CO!M218+ID!M218+MT!M218+NM!M218+NV!M218+OR!M218+UT!M218+WA!M218+WY!M218</f>
        <v>-137028</v>
      </c>
      <c r="N218" s="2">
        <f>AZ!N218+CA!N218+CO!N218+ID!N218+MT!N218+NM!N218+NV!N218+OR!N218+UT!N218+WA!N218+WY!N218</f>
        <v>2185697</v>
      </c>
      <c r="O218" s="2">
        <f>AZ!O218+CA!O218+CO!O218+ID!O218+MT!O218+NM!O218+NV!O218+OR!O218+UT!O218+WA!O218+WY!O218</f>
        <v>4602222</v>
      </c>
      <c r="P218" s="2">
        <f>AZ!P218+CA!P218+CO!P218+ID!P218+MT!P218+NM!P218+NV!P218+OR!P218+UT!P218+WA!P218+WY!P218</f>
        <v>554943</v>
      </c>
      <c r="Q218" s="2">
        <f>SUM(D218:P218)</f>
        <v>62059873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f>AZ!D219+CA!D219+CO!D219+ID!D219+MT!D219+NM!D219+NV!D219+OR!D219+UT!D219+WA!D219+WY!D219</f>
        <v>14374668</v>
      </c>
      <c r="E219" s="2">
        <f>AZ!E219+CA!E219+CO!E219+ID!E219+MT!E219+NM!E219+NV!E219+OR!E219+UT!E219+WA!E219+WY!E219</f>
        <v>1296885</v>
      </c>
      <c r="F219" s="2">
        <f>AZ!F219+CA!F219+CO!F219+ID!F219+MT!F219+NM!F219+NV!F219+OR!F219+UT!F219+WA!F219+WY!F219</f>
        <v>12585438</v>
      </c>
      <c r="G219" s="2">
        <f>AZ!G219+CA!G219+CO!G219+ID!G219+MT!G219+NM!G219+NV!G219+OR!G219+UT!G219+WA!G219+WY!G219</f>
        <v>17111456</v>
      </c>
      <c r="H219" s="2">
        <f>AZ!H219+CA!H219+CO!H219+ID!H219+MT!H219+NM!H219+NV!H219+OR!H219+UT!H219+WA!H219+WY!H219</f>
        <v>4453092</v>
      </c>
      <c r="I219" s="2">
        <f>AZ!I219+CA!I219+CO!I219+ID!I219+MT!I219+NM!I219+NV!I219+OR!I219+UT!I219+WA!I219+WY!I219</f>
        <v>108883</v>
      </c>
      <c r="J219" s="2">
        <f>AZ!J219+CA!J219+CO!J219+ID!J219+MT!J219+NM!J219+NV!J219+OR!J219+UT!J219+WA!J219+WY!J219</f>
        <v>263074</v>
      </c>
      <c r="K219" s="2">
        <f>AZ!K219+CA!K219+CO!K219+ID!K219+MT!K219+NM!K219+NV!K219+OR!K219+UT!K219+WA!K219+WY!K219</f>
        <v>143416</v>
      </c>
      <c r="L219" s="2">
        <f>AZ!L219+CA!L219+CO!L219+ID!L219+MT!L219+NM!L219+NV!L219+OR!L219+UT!L219+WA!L219+WY!L219</f>
        <v>61017</v>
      </c>
      <c r="M219" s="2">
        <f>AZ!M219+CA!M219+CO!M219+ID!M219+MT!M219+NM!M219+NV!M219+OR!M219+UT!M219+WA!M219+WY!M219</f>
        <v>-126310</v>
      </c>
      <c r="N219" s="2">
        <f>AZ!N219+CA!N219+CO!N219+ID!N219+MT!N219+NM!N219+NV!N219+OR!N219+UT!N219+WA!N219+WY!N219</f>
        <v>2372627</v>
      </c>
      <c r="O219" s="2">
        <f>AZ!O219+CA!O219+CO!O219+ID!O219+MT!O219+NM!O219+NV!O219+OR!O219+UT!O219+WA!O219+WY!O219</f>
        <v>4550036</v>
      </c>
      <c r="P219" s="2">
        <f>AZ!P219+CA!P219+CO!P219+ID!P219+MT!P219+NM!P219+NV!P219+OR!P219+UT!P219+WA!P219+WY!P219</f>
        <v>486515</v>
      </c>
      <c r="Q219" s="2">
        <f t="shared" ref="Q219:Q229" si="8">SUM(D219:P219)</f>
        <v>57680797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f>AZ!D220+CA!D220+CO!D220+ID!D220+MT!D220+NM!D220+NV!D220+OR!D220+UT!D220+WA!D220+WY!D220</f>
        <v>11950192</v>
      </c>
      <c r="E220" s="2">
        <f>AZ!E220+CA!E220+CO!E220+ID!E220+MT!E220+NM!E220+NV!E220+OR!E220+UT!E220+WA!E220+WY!E220</f>
        <v>1424635</v>
      </c>
      <c r="F220" s="2">
        <f>AZ!F220+CA!F220+CO!F220+ID!F220+MT!F220+NM!F220+NV!F220+OR!F220+UT!F220+WA!F220+WY!F220</f>
        <v>15230437</v>
      </c>
      <c r="G220" s="2">
        <f>AZ!G220+CA!G220+CO!G220+ID!G220+MT!G220+NM!G220+NV!G220+OR!G220+UT!G220+WA!G220+WY!G220</f>
        <v>16531528</v>
      </c>
      <c r="H220" s="2">
        <f>AZ!H220+CA!H220+CO!H220+ID!H220+MT!H220+NM!H220+NV!H220+OR!H220+UT!H220+WA!H220+WY!H220</f>
        <v>4960892</v>
      </c>
      <c r="I220" s="2">
        <f>AZ!I220+CA!I220+CO!I220+ID!I220+MT!I220+NM!I220+NV!I220+OR!I220+UT!I220+WA!I220+WY!I220</f>
        <v>140351</v>
      </c>
      <c r="J220" s="2">
        <f>AZ!J220+CA!J220+CO!J220+ID!J220+MT!J220+NM!J220+NV!J220+OR!J220+UT!J220+WA!J220+WY!J220</f>
        <v>291203</v>
      </c>
      <c r="K220" s="2">
        <f>AZ!K220+CA!K220+CO!K220+ID!K220+MT!K220+NM!K220+NV!K220+OR!K220+UT!K220+WA!K220+WY!K220</f>
        <v>158183</v>
      </c>
      <c r="L220" s="2">
        <f>AZ!L220+CA!L220+CO!L220+ID!L220+MT!L220+NM!L220+NV!L220+OR!L220+UT!L220+WA!L220+WY!L220</f>
        <v>65494</v>
      </c>
      <c r="M220" s="2">
        <f>AZ!M220+CA!M220+CO!M220+ID!M220+MT!M220+NM!M220+NV!M220+OR!M220+UT!M220+WA!M220+WY!M220</f>
        <v>-71678</v>
      </c>
      <c r="N220" s="2">
        <f>AZ!N220+CA!N220+CO!N220+ID!N220+MT!N220+NM!N220+NV!N220+OR!N220+UT!N220+WA!N220+WY!N220</f>
        <v>3639387</v>
      </c>
      <c r="O220" s="2">
        <f>AZ!O220+CA!O220+CO!O220+ID!O220+MT!O220+NM!O220+NV!O220+OR!O220+UT!O220+WA!O220+WY!O220</f>
        <v>4893726</v>
      </c>
      <c r="P220" s="2">
        <f>AZ!P220+CA!P220+CO!P220+ID!P220+MT!P220+NM!P220+NV!P220+OR!P220+UT!P220+WA!P220+WY!P220</f>
        <v>496371</v>
      </c>
      <c r="Q220" s="2">
        <f t="shared" si="8"/>
        <v>59710721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f>AZ!D221+CA!D221+CO!D221+ID!D221+MT!D221+NM!D221+NV!D221+OR!D221+UT!D221+WA!D221+WY!D221</f>
        <v>8600242</v>
      </c>
      <c r="E221" s="2">
        <f>AZ!E221+CA!E221+CO!E221+ID!E221+MT!E221+NM!E221+NV!E221+OR!E221+UT!E221+WA!E221+WY!E221</f>
        <v>1227699</v>
      </c>
      <c r="F221" s="2">
        <f>AZ!F221+CA!F221+CO!F221+ID!F221+MT!F221+NM!F221+NV!F221+OR!F221+UT!F221+WA!F221+WY!F221</f>
        <v>16121445</v>
      </c>
      <c r="G221" s="2">
        <f>AZ!G221+CA!G221+CO!G221+ID!G221+MT!G221+NM!G221+NV!G221+OR!G221+UT!G221+WA!G221+WY!G221</f>
        <v>13947625</v>
      </c>
      <c r="H221" s="2">
        <f>AZ!H221+CA!H221+CO!H221+ID!H221+MT!H221+NM!H221+NV!H221+OR!H221+UT!H221+WA!H221+WY!H221</f>
        <v>4431646</v>
      </c>
      <c r="I221" s="2">
        <f>AZ!I221+CA!I221+CO!I221+ID!I221+MT!I221+NM!I221+NV!I221+OR!I221+UT!I221+WA!I221+WY!I221</f>
        <v>128609</v>
      </c>
      <c r="J221" s="2">
        <f>AZ!J221+CA!J221+CO!J221+ID!J221+MT!J221+NM!J221+NV!J221+OR!J221+UT!J221+WA!J221+WY!J221</f>
        <v>257623</v>
      </c>
      <c r="K221" s="2">
        <f>AZ!K221+CA!K221+CO!K221+ID!K221+MT!K221+NM!K221+NV!K221+OR!K221+UT!K221+WA!K221+WY!K221</f>
        <v>163458</v>
      </c>
      <c r="L221" s="2">
        <f>AZ!L221+CA!L221+CO!L221+ID!L221+MT!L221+NM!L221+NV!L221+OR!L221+UT!L221+WA!L221+WY!L221</f>
        <v>70754</v>
      </c>
      <c r="M221" s="2">
        <f>AZ!M221+CA!M221+CO!M221+ID!M221+MT!M221+NM!M221+NV!M221+OR!M221+UT!M221+WA!M221+WY!M221</f>
        <v>77062</v>
      </c>
      <c r="N221" s="2">
        <f>AZ!N221+CA!N221+CO!N221+ID!N221+MT!N221+NM!N221+NV!N221+OR!N221+UT!N221+WA!N221+WY!N221</f>
        <v>4240228</v>
      </c>
      <c r="O221" s="2">
        <f>AZ!O221+CA!O221+CO!O221+ID!O221+MT!O221+NM!O221+NV!O221+OR!O221+UT!O221+WA!O221+WY!O221</f>
        <v>5840899</v>
      </c>
      <c r="P221" s="2">
        <f>AZ!P221+CA!P221+CO!P221+ID!P221+MT!P221+NM!P221+NV!P221+OR!P221+UT!P221+WA!P221+WY!P221</f>
        <v>467484</v>
      </c>
      <c r="Q221" s="2">
        <f t="shared" si="8"/>
        <v>55574774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f>AZ!D222+CA!D222+CO!D222+ID!D222+MT!D222+NM!D222+NV!D222+OR!D222+UT!D222+WA!D222+WY!D222</f>
        <v>8316863</v>
      </c>
      <c r="E222" s="2">
        <f>AZ!E222+CA!E222+CO!E222+ID!E222+MT!E222+NM!E222+NV!E222+OR!E222+UT!E222+WA!E222+WY!E222</f>
        <v>1336484</v>
      </c>
      <c r="F222" s="2">
        <f>AZ!F222+CA!F222+CO!F222+ID!F222+MT!F222+NM!F222+NV!F222+OR!F222+UT!F222+WA!F222+WY!F222</f>
        <v>19862442</v>
      </c>
      <c r="G222" s="2">
        <f>AZ!G222+CA!G222+CO!G222+ID!G222+MT!G222+NM!G222+NV!G222+OR!G222+UT!G222+WA!G222+WY!G222</f>
        <v>12176937</v>
      </c>
      <c r="H222" s="2">
        <f>AZ!H222+CA!H222+CO!H222+ID!H222+MT!H222+NM!H222+NV!H222+OR!H222+UT!H222+WA!H222+WY!H222</f>
        <v>4580213</v>
      </c>
      <c r="I222" s="2">
        <f>AZ!I222+CA!I222+CO!I222+ID!I222+MT!I222+NM!I222+NV!I222+OR!I222+UT!I222+WA!I222+WY!I222</f>
        <v>118290</v>
      </c>
      <c r="J222" s="2">
        <f>AZ!J222+CA!J222+CO!J222+ID!J222+MT!J222+NM!J222+NV!J222+OR!J222+UT!J222+WA!J222+WY!J222</f>
        <v>257644</v>
      </c>
      <c r="K222" s="2">
        <f>AZ!K222+CA!K222+CO!K222+ID!K222+MT!K222+NM!K222+NV!K222+OR!K222+UT!K222+WA!K222+WY!K222</f>
        <v>214518</v>
      </c>
      <c r="L222" s="2">
        <f>AZ!L222+CA!L222+CO!L222+ID!L222+MT!L222+NM!L222+NV!L222+OR!L222+UT!L222+WA!L222+WY!L222</f>
        <v>69089</v>
      </c>
      <c r="M222" s="2">
        <f>AZ!M222+CA!M222+CO!M222+ID!M222+MT!M222+NM!M222+NV!M222+OR!M222+UT!M222+WA!M222+WY!M222</f>
        <v>-2942</v>
      </c>
      <c r="N222" s="2">
        <f>AZ!N222+CA!N222+CO!N222+ID!N222+MT!N222+NM!N222+NV!N222+OR!N222+UT!N222+WA!N222+WY!N222</f>
        <v>4442877</v>
      </c>
      <c r="O222" s="2">
        <f>AZ!O222+CA!O222+CO!O222+ID!O222+MT!O222+NM!O222+NV!O222+OR!O222+UT!O222+WA!O222+WY!O222</f>
        <v>5342420</v>
      </c>
      <c r="P222" s="2">
        <f>AZ!P222+CA!P222+CO!P222+ID!P222+MT!P222+NM!P222+NV!P222+OR!P222+UT!P222+WA!P222+WY!P222</f>
        <v>519804</v>
      </c>
      <c r="Q222" s="2">
        <f t="shared" si="8"/>
        <v>57234639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f>AZ!D223+CA!D223+CO!D223+ID!D223+MT!D223+NM!D223+NV!D223+OR!D223+UT!D223+WA!D223+WY!D223</f>
        <v>10433216</v>
      </c>
      <c r="E223" s="2">
        <f>AZ!E223+CA!E223+CO!E223+ID!E223+MT!E223+NM!E223+NV!E223+OR!E223+UT!E223+WA!E223+WY!E223</f>
        <v>1351943</v>
      </c>
      <c r="F223" s="2">
        <f>AZ!F223+CA!F223+CO!F223+ID!F223+MT!F223+NM!F223+NV!F223+OR!F223+UT!F223+WA!F223+WY!F223</f>
        <v>17247565</v>
      </c>
      <c r="G223" s="2">
        <f>AZ!G223+CA!G223+CO!G223+ID!G223+MT!G223+NM!G223+NV!G223+OR!G223+UT!G223+WA!G223+WY!G223</f>
        <v>17145181</v>
      </c>
      <c r="H223" s="2">
        <f>AZ!H223+CA!H223+CO!H223+ID!H223+MT!H223+NM!H223+NV!H223+OR!H223+UT!H223+WA!H223+WY!H223</f>
        <v>4731540</v>
      </c>
      <c r="I223" s="2">
        <f>AZ!I223+CA!I223+CO!I223+ID!I223+MT!I223+NM!I223+NV!I223+OR!I223+UT!I223+WA!I223+WY!I223</f>
        <v>131686</v>
      </c>
      <c r="J223" s="2">
        <f>AZ!J223+CA!J223+CO!J223+ID!J223+MT!J223+NM!J223+NV!J223+OR!J223+UT!J223+WA!J223+WY!J223</f>
        <v>270388</v>
      </c>
      <c r="K223" s="2">
        <f>AZ!K223+CA!K223+CO!K223+ID!K223+MT!K223+NM!K223+NV!K223+OR!K223+UT!K223+WA!K223+WY!K223</f>
        <v>178593</v>
      </c>
      <c r="L223" s="2">
        <f>AZ!L223+CA!L223+CO!L223+ID!L223+MT!L223+NM!L223+NV!L223+OR!L223+UT!L223+WA!L223+WY!L223</f>
        <v>54474</v>
      </c>
      <c r="M223" s="2">
        <f>AZ!M223+CA!M223+CO!M223+ID!M223+MT!M223+NM!M223+NV!M223+OR!M223+UT!M223+WA!M223+WY!M223</f>
        <v>44680</v>
      </c>
      <c r="N223" s="2">
        <f>AZ!N223+CA!N223+CO!N223+ID!N223+MT!N223+NM!N223+NV!N223+OR!N223+UT!N223+WA!N223+WY!N223</f>
        <v>5128181</v>
      </c>
      <c r="O223" s="2">
        <f>AZ!O223+CA!O223+CO!O223+ID!O223+MT!O223+NM!O223+NV!O223+OR!O223+UT!O223+WA!O223+WY!O223</f>
        <v>4943522</v>
      </c>
      <c r="P223" s="2">
        <f>AZ!P223+CA!P223+CO!P223+ID!P223+MT!P223+NM!P223+NV!P223+OR!P223+UT!P223+WA!P223+WY!P223</f>
        <v>530730</v>
      </c>
      <c r="Q223" s="2">
        <f t="shared" si="8"/>
        <v>62191699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f>AZ!D224+CA!D224+CO!D224+ID!D224+MT!D224+NM!D224+NV!D224+OR!D224+UT!D224+WA!D224+WY!D224</f>
        <v>14299844</v>
      </c>
      <c r="E224" s="2">
        <f>AZ!E224+CA!E224+CO!E224+ID!E224+MT!E224+NM!E224+NV!E224+OR!E224+UT!E224+WA!E224+WY!E224</f>
        <v>1401192</v>
      </c>
      <c r="F224" s="2">
        <f>AZ!F224+CA!F224+CO!F224+ID!F224+MT!F224+NM!F224+NV!F224+OR!F224+UT!F224+WA!F224+WY!F224</f>
        <v>14271039</v>
      </c>
      <c r="G224" s="2">
        <f>AZ!G224+CA!G224+CO!G224+ID!G224+MT!G224+NM!G224+NV!G224+OR!G224+UT!G224+WA!G224+WY!G224</f>
        <v>25196471</v>
      </c>
      <c r="H224" s="2">
        <f>AZ!H224+CA!H224+CO!H224+ID!H224+MT!H224+NM!H224+NV!H224+OR!H224+UT!H224+WA!H224+WY!H224</f>
        <v>5461549</v>
      </c>
      <c r="I224" s="2">
        <f>AZ!I224+CA!I224+CO!I224+ID!I224+MT!I224+NM!I224+NV!I224+OR!I224+UT!I224+WA!I224+WY!I224</f>
        <v>128933</v>
      </c>
      <c r="J224" s="2">
        <f>AZ!J224+CA!J224+CO!J224+ID!J224+MT!J224+NM!J224+NV!J224+OR!J224+UT!J224+WA!J224+WY!J224</f>
        <v>289542</v>
      </c>
      <c r="K224" s="2">
        <f>AZ!K224+CA!K224+CO!K224+ID!K224+MT!K224+NM!K224+NV!K224+OR!K224+UT!K224+WA!K224+WY!K224</f>
        <v>205131</v>
      </c>
      <c r="L224" s="2">
        <f>AZ!L224+CA!L224+CO!L224+ID!L224+MT!L224+NM!L224+NV!L224+OR!L224+UT!L224+WA!L224+WY!L224</f>
        <v>64212</v>
      </c>
      <c r="M224" s="2">
        <f>AZ!M224+CA!M224+CO!M224+ID!M224+MT!M224+NM!M224+NV!M224+OR!M224+UT!M224+WA!M224+WY!M224</f>
        <v>48213</v>
      </c>
      <c r="N224" s="2">
        <f>AZ!N224+CA!N224+CO!N224+ID!N224+MT!N224+NM!N224+NV!N224+OR!N224+UT!N224+WA!N224+WY!N224</f>
        <v>5121293</v>
      </c>
      <c r="O224" s="2">
        <f>AZ!O224+CA!O224+CO!O224+ID!O224+MT!O224+NM!O224+NV!O224+OR!O224+UT!O224+WA!O224+WY!O224</f>
        <v>4742103</v>
      </c>
      <c r="P224" s="2">
        <f>AZ!P224+CA!P224+CO!P224+ID!P224+MT!P224+NM!P224+NV!P224+OR!P224+UT!P224+WA!P224+WY!P224</f>
        <v>550594</v>
      </c>
      <c r="Q224" s="2">
        <f t="shared" si="8"/>
        <v>71780116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f>AZ!D225+CA!D225+CO!D225+ID!D225+MT!D225+NM!D225+NV!D225+OR!D225+UT!D225+WA!D225+WY!D225</f>
        <v>15425905</v>
      </c>
      <c r="E225" s="2">
        <f>AZ!E225+CA!E225+CO!E225+ID!E225+MT!E225+NM!E225+NV!E225+OR!E225+UT!E225+WA!E225+WY!E225</f>
        <v>1397503</v>
      </c>
      <c r="F225" s="2">
        <f>AZ!F225+CA!F225+CO!F225+ID!F225+MT!F225+NM!F225+NV!F225+OR!F225+UT!F225+WA!F225+WY!F225</f>
        <v>13651202</v>
      </c>
      <c r="G225" s="2">
        <f>AZ!G225+CA!G225+CO!G225+ID!G225+MT!G225+NM!G225+NV!G225+OR!G225+UT!G225+WA!G225+WY!G225</f>
        <v>27410101</v>
      </c>
      <c r="H225" s="2">
        <f>AZ!H225+CA!H225+CO!H225+ID!H225+MT!H225+NM!H225+NV!H225+OR!H225+UT!H225+WA!H225+WY!H225</f>
        <v>5307817</v>
      </c>
      <c r="I225" s="2">
        <f>AZ!I225+CA!I225+CO!I225+ID!I225+MT!I225+NM!I225+NV!I225+OR!I225+UT!I225+WA!I225+WY!I225</f>
        <v>149660</v>
      </c>
      <c r="J225" s="2">
        <f>AZ!J225+CA!J225+CO!J225+ID!J225+MT!J225+NM!J225+NV!J225+OR!J225+UT!J225+WA!J225+WY!J225</f>
        <v>293258</v>
      </c>
      <c r="K225" s="2">
        <f>AZ!K225+CA!K225+CO!K225+ID!K225+MT!K225+NM!K225+NV!K225+OR!K225+UT!K225+WA!K225+WY!K225</f>
        <v>170277</v>
      </c>
      <c r="L225" s="2">
        <f>AZ!L225+CA!L225+CO!L225+ID!L225+MT!L225+NM!L225+NV!L225+OR!L225+UT!L225+WA!L225+WY!L225</f>
        <v>61691</v>
      </c>
      <c r="M225" s="2">
        <f>AZ!M225+CA!M225+CO!M225+ID!M225+MT!M225+NM!M225+NV!M225+OR!M225+UT!M225+WA!M225+WY!M225</f>
        <v>110303</v>
      </c>
      <c r="N225" s="2">
        <f>AZ!N225+CA!N225+CO!N225+ID!N225+MT!N225+NM!N225+NV!N225+OR!N225+UT!N225+WA!N225+WY!N225</f>
        <v>5027662</v>
      </c>
      <c r="O225" s="2">
        <f>AZ!O225+CA!O225+CO!O225+ID!O225+MT!O225+NM!O225+NV!O225+OR!O225+UT!O225+WA!O225+WY!O225</f>
        <v>4212863</v>
      </c>
      <c r="P225" s="2">
        <f>AZ!P225+CA!P225+CO!P225+ID!P225+MT!P225+NM!P225+NV!P225+OR!P225+UT!P225+WA!P225+WY!P225</f>
        <v>556609</v>
      </c>
      <c r="Q225" s="2">
        <f t="shared" si="8"/>
        <v>73774851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f>AZ!D226+CA!D226+CO!D226+ID!D226+MT!D226+NM!D226+NV!D226+OR!D226+UT!D226+WA!D226+WY!D226</f>
        <v>13518737</v>
      </c>
      <c r="E226" s="2">
        <f>AZ!E226+CA!E226+CO!E226+ID!E226+MT!E226+NM!E226+NV!E226+OR!E226+UT!E226+WA!E226+WY!E226</f>
        <v>1372707</v>
      </c>
      <c r="F226" s="2">
        <f>AZ!F226+CA!F226+CO!F226+ID!F226+MT!F226+NM!F226+NV!F226+OR!F226+UT!F226+WA!F226+WY!F226</f>
        <v>10189981</v>
      </c>
      <c r="G226" s="2">
        <f>AZ!G226+CA!G226+CO!G226+ID!G226+MT!G226+NM!G226+NV!G226+OR!G226+UT!G226+WA!G226+WY!G226</f>
        <v>23104398</v>
      </c>
      <c r="H226" s="2">
        <f>AZ!H226+CA!H226+CO!H226+ID!H226+MT!H226+NM!H226+NV!H226+OR!H226+UT!H226+WA!H226+WY!H226</f>
        <v>5031451</v>
      </c>
      <c r="I226" s="2">
        <f>AZ!I226+CA!I226+CO!I226+ID!I226+MT!I226+NM!I226+NV!I226+OR!I226+UT!I226+WA!I226+WY!I226</f>
        <v>129708</v>
      </c>
      <c r="J226" s="2">
        <f>AZ!J226+CA!J226+CO!J226+ID!J226+MT!J226+NM!J226+NV!J226+OR!J226+UT!J226+WA!J226+WY!J226</f>
        <v>276714</v>
      </c>
      <c r="K226" s="2">
        <f>AZ!K226+CA!K226+CO!K226+ID!K226+MT!K226+NM!K226+NV!K226+OR!K226+UT!K226+WA!K226+WY!K226</f>
        <v>191061</v>
      </c>
      <c r="L226" s="2">
        <f>AZ!L226+CA!L226+CO!L226+ID!L226+MT!L226+NM!L226+NV!L226+OR!L226+UT!L226+WA!L226+WY!L226</f>
        <v>56357</v>
      </c>
      <c r="M226" s="2">
        <f>AZ!M226+CA!M226+CO!M226+ID!M226+MT!M226+NM!M226+NV!M226+OR!M226+UT!M226+WA!M226+WY!M226</f>
        <v>-12895</v>
      </c>
      <c r="N226" s="2">
        <f>AZ!N226+CA!N226+CO!N226+ID!N226+MT!N226+NM!N226+NV!N226+OR!N226+UT!N226+WA!N226+WY!N226</f>
        <v>4221532</v>
      </c>
      <c r="O226" s="2">
        <f>AZ!O226+CA!O226+CO!O226+ID!O226+MT!O226+NM!O226+NV!O226+OR!O226+UT!O226+WA!O226+WY!O226</f>
        <v>4825184</v>
      </c>
      <c r="P226" s="2">
        <f>AZ!P226+CA!P226+CO!P226+ID!P226+MT!P226+NM!P226+NV!P226+OR!P226+UT!P226+WA!P226+WY!P226</f>
        <v>505535</v>
      </c>
      <c r="Q226" s="2">
        <f t="shared" si="8"/>
        <v>63410470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f>AZ!D227+CA!D227+CO!D227+ID!D227+MT!D227+NM!D227+NV!D227+OR!D227+UT!D227+WA!D227+WY!D227</f>
        <v>12270189</v>
      </c>
      <c r="E227" s="2">
        <f>AZ!E227+CA!E227+CO!E227+ID!E227+MT!E227+NM!E227+NV!E227+OR!E227+UT!E227+WA!E227+WY!E227</f>
        <v>1274266</v>
      </c>
      <c r="F227" s="2">
        <f>AZ!F227+CA!F227+CO!F227+ID!F227+MT!F227+NM!F227+NV!F227+OR!F227+UT!F227+WA!F227+WY!F227</f>
        <v>10027763</v>
      </c>
      <c r="G227" s="2">
        <f>AZ!G227+CA!G227+CO!G227+ID!G227+MT!G227+NM!G227+NV!G227+OR!G227+UT!G227+WA!G227+WY!G227</f>
        <v>21347908</v>
      </c>
      <c r="H227" s="2">
        <f>AZ!H227+CA!H227+CO!H227+ID!H227+MT!H227+NM!H227+NV!H227+OR!H227+UT!H227+WA!H227+WY!H227</f>
        <v>3729249</v>
      </c>
      <c r="I227" s="2">
        <f>AZ!I227+CA!I227+CO!I227+ID!I227+MT!I227+NM!I227+NV!I227+OR!I227+UT!I227+WA!I227+WY!I227</f>
        <v>146406</v>
      </c>
      <c r="J227" s="2">
        <f>AZ!J227+CA!J227+CO!J227+ID!J227+MT!J227+NM!J227+NV!J227+OR!J227+UT!J227+WA!J227+WY!J227</f>
        <v>279458</v>
      </c>
      <c r="K227" s="2">
        <f>AZ!K227+CA!K227+CO!K227+ID!K227+MT!K227+NM!K227+NV!K227+OR!K227+UT!K227+WA!K227+WY!K227</f>
        <v>192429</v>
      </c>
      <c r="L227" s="2">
        <f>AZ!L227+CA!L227+CO!L227+ID!L227+MT!L227+NM!L227+NV!L227+OR!L227+UT!L227+WA!L227+WY!L227</f>
        <v>36470</v>
      </c>
      <c r="M227" s="2">
        <f>AZ!M227+CA!M227+CO!M227+ID!M227+MT!M227+NM!M227+NV!M227+OR!M227+UT!M227+WA!M227+WY!M227</f>
        <v>53455</v>
      </c>
      <c r="N227" s="2">
        <f>AZ!N227+CA!N227+CO!N227+ID!N227+MT!N227+NM!N227+NV!N227+OR!N227+UT!N227+WA!N227+WY!N227</f>
        <v>3908917</v>
      </c>
      <c r="O227" s="2">
        <f>AZ!O227+CA!O227+CO!O227+ID!O227+MT!O227+NM!O227+NV!O227+OR!O227+UT!O227+WA!O227+WY!O227</f>
        <v>5094217</v>
      </c>
      <c r="P227" s="2">
        <f>AZ!P227+CA!P227+CO!P227+ID!P227+MT!P227+NM!P227+NV!P227+OR!P227+UT!P227+WA!P227+WY!P227</f>
        <v>496248</v>
      </c>
      <c r="Q227" s="2">
        <f t="shared" si="8"/>
        <v>58856975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f>AZ!D228+CA!D228+CO!D228+ID!D228+MT!D228+NM!D228+NV!D228+OR!D228+UT!D228+WA!D228+WY!D228</f>
        <v>12305103</v>
      </c>
      <c r="E228" s="2">
        <f>AZ!E228+CA!E228+CO!E228+ID!E228+MT!E228+NM!E228+NV!E228+OR!E228+UT!E228+WA!E228+WY!E228</f>
        <v>1109937</v>
      </c>
      <c r="F228" s="2">
        <f>AZ!F228+CA!F228+CO!F228+ID!F228+MT!F228+NM!F228+NV!F228+OR!F228+UT!F228+WA!F228+WY!F228</f>
        <v>11851475</v>
      </c>
      <c r="G228" s="2">
        <f>AZ!G228+CA!G228+CO!G228+ID!G228+MT!G228+NM!G228+NV!G228+OR!G228+UT!G228+WA!G228+WY!G228</f>
        <v>20297834</v>
      </c>
      <c r="H228" s="2">
        <f>AZ!H228+CA!H228+CO!H228+ID!H228+MT!H228+NM!H228+NV!H228+OR!H228+UT!H228+WA!H228+WY!H228</f>
        <v>3813991</v>
      </c>
      <c r="I228" s="2">
        <f>AZ!I228+CA!I228+CO!I228+ID!I228+MT!I228+NM!I228+NV!I228+OR!I228+UT!I228+WA!I228+WY!I228</f>
        <v>125373</v>
      </c>
      <c r="J228" s="2">
        <f>AZ!J228+CA!J228+CO!J228+ID!J228+MT!J228+NM!J228+NV!J228+OR!J228+UT!J228+WA!J228+WY!J228</f>
        <v>272213</v>
      </c>
      <c r="K228" s="2">
        <f>AZ!K228+CA!K228+CO!K228+ID!K228+MT!K228+NM!K228+NV!K228+OR!K228+UT!K228+WA!K228+WY!K228</f>
        <v>172435</v>
      </c>
      <c r="L228" s="2">
        <f>AZ!L228+CA!L228+CO!L228+ID!L228+MT!L228+NM!L228+NV!L228+OR!L228+UT!L228+WA!L228+WY!L228</f>
        <v>62820</v>
      </c>
      <c r="M228" s="2">
        <f>AZ!M228+CA!M228+CO!M228+ID!M228+MT!M228+NM!M228+NV!M228+OR!M228+UT!M228+WA!M228+WY!M228</f>
        <v>-78271</v>
      </c>
      <c r="N228" s="2">
        <f>AZ!N228+CA!N228+CO!N228+ID!N228+MT!N228+NM!N228+NV!N228+OR!N228+UT!N228+WA!N228+WY!N228</f>
        <v>2592281</v>
      </c>
      <c r="O228" s="2">
        <f>AZ!O228+CA!O228+CO!O228+ID!O228+MT!O228+NM!O228+NV!O228+OR!O228+UT!O228+WA!O228+WY!O228</f>
        <v>4627361</v>
      </c>
      <c r="P228" s="2">
        <f>AZ!P228+CA!P228+CO!P228+ID!P228+MT!P228+NM!P228+NV!P228+OR!P228+UT!P228+WA!P228+WY!P228</f>
        <v>480695</v>
      </c>
      <c r="Q228" s="2">
        <f t="shared" si="8"/>
        <v>57633247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f>AZ!D229+CA!D229+CO!D229+ID!D229+MT!D229+NM!D229+NV!D229+OR!D229+UT!D229+WA!D229+WY!D229</f>
        <v>13196908</v>
      </c>
      <c r="E229" s="2">
        <f>AZ!E229+CA!E229+CO!E229+ID!E229+MT!E229+NM!E229+NV!E229+OR!E229+UT!E229+WA!E229+WY!E229</f>
        <v>1299064</v>
      </c>
      <c r="F229" s="2">
        <f>AZ!F229+CA!F229+CO!F229+ID!F229+MT!F229+NM!F229+NV!F229+OR!F229+UT!F229+WA!F229+WY!F229</f>
        <v>12058204</v>
      </c>
      <c r="G229" s="2">
        <f>AZ!G229+CA!G229+CO!G229+ID!G229+MT!G229+NM!G229+NV!G229+OR!G229+UT!G229+WA!G229+WY!G229</f>
        <v>22606986</v>
      </c>
      <c r="H229" s="2">
        <f>AZ!H229+CA!H229+CO!H229+ID!H229+MT!H229+NM!H229+NV!H229+OR!H229+UT!H229+WA!H229+WY!H229</f>
        <v>4941372</v>
      </c>
      <c r="I229" s="2">
        <f>AZ!I229+CA!I229+CO!I229+ID!I229+MT!I229+NM!I229+NV!I229+OR!I229+UT!I229+WA!I229+WY!I229</f>
        <v>137394</v>
      </c>
      <c r="J229" s="2">
        <f>AZ!J229+CA!J229+CO!J229+ID!J229+MT!J229+NM!J229+NV!J229+OR!J229+UT!J229+WA!J229+WY!J229</f>
        <v>294561</v>
      </c>
      <c r="K229" s="2">
        <f>AZ!K229+CA!K229+CO!K229+ID!K229+MT!K229+NM!K229+NV!K229+OR!K229+UT!K229+WA!K229+WY!K229</f>
        <v>168983</v>
      </c>
      <c r="L229" s="2">
        <f>AZ!L229+CA!L229+CO!L229+ID!L229+MT!L229+NM!L229+NV!L229+OR!L229+UT!L229+WA!L229+WY!L229</f>
        <v>75291</v>
      </c>
      <c r="M229" s="2">
        <f>AZ!M229+CA!M229+CO!M229+ID!M229+MT!M229+NM!M229+NV!M229+OR!M229+UT!M229+WA!M229+WY!M229</f>
        <v>-116075</v>
      </c>
      <c r="N229" s="2">
        <f>AZ!N229+CA!N229+CO!N229+ID!N229+MT!N229+NM!N229+NV!N229+OR!N229+UT!N229+WA!N229+WY!N229</f>
        <v>1887865</v>
      </c>
      <c r="O229" s="2">
        <f>AZ!O229+CA!O229+CO!O229+ID!O229+MT!O229+NM!O229+NV!O229+OR!O229+UT!O229+WA!O229+WY!O229</f>
        <v>4685763</v>
      </c>
      <c r="P229" s="2">
        <f>AZ!P229+CA!P229+CO!P229+ID!P229+MT!P229+NM!P229+NV!P229+OR!P229+UT!P229+WA!P229+WY!P229</f>
        <v>516153</v>
      </c>
      <c r="Q229" s="2">
        <f t="shared" si="8"/>
        <v>61752469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29" x14ac:dyDescent="0.2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29" x14ac:dyDescent="0.2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29" x14ac:dyDescent="0.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29" x14ac:dyDescent="0.2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7" spans="1:29" x14ac:dyDescent="0.2">
      <c r="B247">
        <v>2001</v>
      </c>
      <c r="C247">
        <v>8760</v>
      </c>
      <c r="D247" s="2">
        <f>SUMIF($B$2:$B$241,$B247,D$2:D$241)/$C247-Adjustments!C4</f>
        <v>24723.061529680366</v>
      </c>
      <c r="E247" s="2">
        <f t="shared" ref="E247:Q262" si="9">SUMIF($B$2:$B$241,$B247,E$2:E$241)/$C247</f>
        <v>1544.9667808219178</v>
      </c>
      <c r="F247" s="2">
        <f t="shared" si="9"/>
        <v>15526.672260273972</v>
      </c>
      <c r="G247" s="2">
        <f>SUMIF($B$2:$B$241,$B247,G$2:G$241)/$C247-Adjustments!D4</f>
        <v>19589.71859462202</v>
      </c>
      <c r="H247" s="2">
        <f t="shared" si="9"/>
        <v>8013.0165525114153</v>
      </c>
      <c r="I247" s="2">
        <f t="shared" si="9"/>
        <v>60.412899543378998</v>
      </c>
      <c r="J247" s="2">
        <f t="shared" si="9"/>
        <v>275.78698630136984</v>
      </c>
      <c r="K247" s="2">
        <f t="shared" si="9"/>
        <v>129.90981735159818</v>
      </c>
      <c r="L247" s="2">
        <f t="shared" si="9"/>
        <v>632.50639269406395</v>
      </c>
      <c r="M247" s="2">
        <f t="shared" si="9"/>
        <v>-36.983675799086761</v>
      </c>
      <c r="N247" s="2">
        <f t="shared" si="9"/>
        <v>61.958904109589042</v>
      </c>
      <c r="O247" s="2">
        <f t="shared" si="9"/>
        <v>456.8634703196347</v>
      </c>
      <c r="P247" s="2">
        <f t="shared" si="9"/>
        <v>649.40068493150682</v>
      </c>
      <c r="Q247" s="2">
        <f>SUMIF($B$2:$B$241,$B247,Q$2:Q$241)/$C247</f>
        <v>73650.873173515982</v>
      </c>
      <c r="S247" s="8">
        <f>(H247+E247+F247+I247+J247+K247+N247+O247+P247)/Q247</f>
        <v>0.36277897606477028</v>
      </c>
      <c r="U247" s="6">
        <f>D247</f>
        <v>24723.061529680366</v>
      </c>
      <c r="V247" s="6">
        <f>G247</f>
        <v>19589.71859462202</v>
      </c>
      <c r="W247" s="6">
        <f>F247</f>
        <v>15526.672260273972</v>
      </c>
      <c r="X247" s="6">
        <f>H247</f>
        <v>8013.0165525114153</v>
      </c>
      <c r="Y247" s="6">
        <f>O247</f>
        <v>456.8634703196347</v>
      </c>
      <c r="Z247" s="6">
        <f>N247</f>
        <v>61.958904109589042</v>
      </c>
      <c r="AA247" s="6">
        <f>P247+M247+L247+K247+J247+I247+E247</f>
        <v>3255.9998858447489</v>
      </c>
      <c r="AB247" s="6">
        <f>SUM(U247:AA247)</f>
        <v>71627.291197361745</v>
      </c>
      <c r="AC247" s="4">
        <f>(Z247+AA247+Y247+W247)/AB247</f>
        <v>0.26947123363027414</v>
      </c>
    </row>
    <row r="248" spans="1:29" x14ac:dyDescent="0.2">
      <c r="B248">
        <v>2002</v>
      </c>
      <c r="C248">
        <v>8760</v>
      </c>
      <c r="D248" s="2">
        <f>SUMIF($B$2:$B$241,$B248,D$2:D$241)/$C248-Adjustments!C5</f>
        <v>23858.477397260274</v>
      </c>
      <c r="E248" s="2">
        <f t="shared" si="9"/>
        <v>1645.9533105022831</v>
      </c>
      <c r="F248" s="2">
        <f t="shared" si="9"/>
        <v>19893.424657534248</v>
      </c>
      <c r="G248" s="2">
        <f>SUMIF($B$2:$B$241,$B248,G$2:G$241)/$C248-Adjustments!D5</f>
        <v>16463.665372907155</v>
      </c>
      <c r="H248" s="2">
        <f t="shared" si="9"/>
        <v>8477.4801369863017</v>
      </c>
      <c r="I248" s="2">
        <f t="shared" si="9"/>
        <v>86.669977168949771</v>
      </c>
      <c r="J248" s="2">
        <f t="shared" si="9"/>
        <v>269.13253424657535</v>
      </c>
      <c r="K248" s="2">
        <f t="shared" si="9"/>
        <v>184.89086757990867</v>
      </c>
      <c r="L248" s="2">
        <f t="shared" si="9"/>
        <v>313.19737442922377</v>
      </c>
      <c r="M248" s="2">
        <f t="shared" si="9"/>
        <v>-39.021575342465752</v>
      </c>
      <c r="N248" s="2">
        <f t="shared" si="9"/>
        <v>63.336872146118722</v>
      </c>
      <c r="O248" s="2">
        <f t="shared" si="9"/>
        <v>591.52066210045666</v>
      </c>
      <c r="P248" s="2">
        <f t="shared" si="9"/>
        <v>716.84828767123292</v>
      </c>
      <c r="Q248" s="2">
        <f t="shared" si="9"/>
        <v>74453.153196347033</v>
      </c>
      <c r="S248" s="8">
        <f t="shared" ref="S248:S264" si="10">(H248+E248+F248+I248+J248+K248+N248+O248+P248)/Q248</f>
        <v>0.4288503029782042</v>
      </c>
      <c r="U248" s="6">
        <f t="shared" ref="U248:U264" si="11">D248</f>
        <v>23858.477397260274</v>
      </c>
      <c r="V248" s="6">
        <f t="shared" ref="V248:V264" si="12">G248</f>
        <v>16463.665372907155</v>
      </c>
      <c r="W248" s="6">
        <f t="shared" ref="W248:W264" si="13">F248</f>
        <v>19893.424657534248</v>
      </c>
      <c r="X248" s="6">
        <f t="shared" ref="X248:X264" si="14">H248</f>
        <v>8477.4801369863017</v>
      </c>
      <c r="Y248" s="6">
        <f t="shared" ref="Y248:Y264" si="15">O248</f>
        <v>591.52066210045666</v>
      </c>
      <c r="Z248" s="6">
        <f t="shared" ref="Z248:Z264" si="16">N248</f>
        <v>63.336872146118722</v>
      </c>
      <c r="AA248" s="6">
        <f t="shared" ref="AA248:AA264" si="17">P248+M248+L248+K248+J248+I248+E248</f>
        <v>3177.670776255708</v>
      </c>
      <c r="AB248" s="6">
        <f t="shared" ref="AB248:AB291" si="18">SUM(U248:AA248)</f>
        <v>72525.575875190261</v>
      </c>
      <c r="AC248" s="4">
        <f t="shared" ref="AC248:AC290" si="19">(Z248+AA248+Y248+W248)/AB248</f>
        <v>0.32713911860371409</v>
      </c>
    </row>
    <row r="249" spans="1:29" x14ac:dyDescent="0.2">
      <c r="B249">
        <v>2003</v>
      </c>
      <c r="C249">
        <v>8760</v>
      </c>
      <c r="D249" s="2">
        <f>SUMIF($B$2:$B$241,$B249,D$2:D$241)/$C249-Adjustments!C6</f>
        <v>24860.092009132422</v>
      </c>
      <c r="E249" s="2">
        <f t="shared" si="9"/>
        <v>1626.2485159817352</v>
      </c>
      <c r="F249" s="2">
        <f t="shared" si="9"/>
        <v>19373.641894977169</v>
      </c>
      <c r="G249" s="2">
        <f>SUMIF($B$2:$B$241,$B249,G$2:G$241)/$C249-Adjustments!D6</f>
        <v>17634.804375951295</v>
      </c>
      <c r="H249" s="2">
        <f t="shared" si="9"/>
        <v>8195.1541095890407</v>
      </c>
      <c r="I249" s="2">
        <f t="shared" si="9"/>
        <v>282.65399543378993</v>
      </c>
      <c r="J249" s="2">
        <f t="shared" si="9"/>
        <v>297.10856164383563</v>
      </c>
      <c r="K249" s="2">
        <f t="shared" si="9"/>
        <v>240.0302511415525</v>
      </c>
      <c r="L249" s="2">
        <f t="shared" si="9"/>
        <v>357.66404109589041</v>
      </c>
      <c r="M249" s="2">
        <f t="shared" si="9"/>
        <v>-95.394520547945206</v>
      </c>
      <c r="N249" s="2">
        <f t="shared" si="9"/>
        <v>60.959018264840182</v>
      </c>
      <c r="O249" s="2">
        <f t="shared" si="9"/>
        <v>643.72671232876712</v>
      </c>
      <c r="P249" s="2">
        <f t="shared" si="9"/>
        <v>729.31598173515977</v>
      </c>
      <c r="Q249" s="2">
        <f t="shared" si="9"/>
        <v>76235.999657534252</v>
      </c>
      <c r="S249" s="8">
        <f t="shared" si="10"/>
        <v>0.41251953384712864</v>
      </c>
      <c r="U249" s="6">
        <f t="shared" si="11"/>
        <v>24860.092009132422</v>
      </c>
      <c r="V249" s="6">
        <f t="shared" si="12"/>
        <v>17634.804375951295</v>
      </c>
      <c r="W249" s="6">
        <f t="shared" si="13"/>
        <v>19373.641894977169</v>
      </c>
      <c r="X249" s="6">
        <f t="shared" si="14"/>
        <v>8195.1541095890407</v>
      </c>
      <c r="Y249" s="6">
        <f t="shared" si="15"/>
        <v>643.72671232876712</v>
      </c>
      <c r="Z249" s="6">
        <f t="shared" si="16"/>
        <v>60.959018264840182</v>
      </c>
      <c r="AA249" s="6">
        <f t="shared" si="17"/>
        <v>3437.6268264840182</v>
      </c>
      <c r="AB249" s="6">
        <f t="shared" si="18"/>
        <v>74206.004946727538</v>
      </c>
      <c r="AC249" s="4">
        <f t="shared" si="19"/>
        <v>0.31690096332415263</v>
      </c>
    </row>
    <row r="250" spans="1:29" x14ac:dyDescent="0.2">
      <c r="B250">
        <v>2004</v>
      </c>
      <c r="C250">
        <v>8784</v>
      </c>
      <c r="D250" s="2">
        <f>SUMIF($B$2:$B$241,$B250,D$2:D$241)/$C250-Adjustments!C7</f>
        <v>25177.732468123864</v>
      </c>
      <c r="E250" s="2">
        <f t="shared" si="9"/>
        <v>1661.8496129326047</v>
      </c>
      <c r="F250" s="2">
        <f t="shared" si="9"/>
        <v>19020.948542805101</v>
      </c>
      <c r="G250" s="2">
        <f>SUMIF($B$2:$B$241,$B250,G$2:G$241)/$C250-Adjustments!D7</f>
        <v>20583.365677494436</v>
      </c>
      <c r="H250" s="2">
        <f t="shared" si="9"/>
        <v>7668.7248406193075</v>
      </c>
      <c r="I250" s="2">
        <f t="shared" si="9"/>
        <v>154.80737704918033</v>
      </c>
      <c r="J250" s="2">
        <f t="shared" si="9"/>
        <v>286.45434881602915</v>
      </c>
      <c r="K250" s="2">
        <f t="shared" si="9"/>
        <v>273.19592440801455</v>
      </c>
      <c r="L250" s="2">
        <f t="shared" si="9"/>
        <v>354.1639344262295</v>
      </c>
      <c r="M250" s="2">
        <f t="shared" si="9"/>
        <v>-122.02755009107469</v>
      </c>
      <c r="N250" s="2">
        <f t="shared" si="9"/>
        <v>65.477800546448094</v>
      </c>
      <c r="O250" s="2">
        <f t="shared" si="9"/>
        <v>798.2226775956284</v>
      </c>
      <c r="P250" s="2">
        <f t="shared" si="9"/>
        <v>711.41541438979959</v>
      </c>
      <c r="Q250" s="2">
        <f t="shared" si="9"/>
        <v>78705.260815118396</v>
      </c>
      <c r="S250" s="8">
        <f t="shared" si="10"/>
        <v>0.38931446540961467</v>
      </c>
      <c r="U250" s="6">
        <f t="shared" si="11"/>
        <v>25177.732468123864</v>
      </c>
      <c r="V250" s="6">
        <f t="shared" si="12"/>
        <v>20583.365677494436</v>
      </c>
      <c r="W250" s="6">
        <f t="shared" si="13"/>
        <v>19020.948542805101</v>
      </c>
      <c r="X250" s="6">
        <f t="shared" si="14"/>
        <v>7668.7248406193075</v>
      </c>
      <c r="Y250" s="6">
        <f t="shared" si="15"/>
        <v>798.2226775956284</v>
      </c>
      <c r="Z250" s="6">
        <f t="shared" si="16"/>
        <v>65.477800546448094</v>
      </c>
      <c r="AA250" s="6">
        <f t="shared" si="17"/>
        <v>3319.8590619307834</v>
      </c>
      <c r="AB250" s="6">
        <f t="shared" si="18"/>
        <v>76634.331069115564</v>
      </c>
      <c r="AC250" s="4">
        <f t="shared" si="19"/>
        <v>0.302795206262714</v>
      </c>
    </row>
    <row r="251" spans="1:29" x14ac:dyDescent="0.2">
      <c r="B251">
        <v>2005</v>
      </c>
      <c r="C251">
        <v>8760</v>
      </c>
      <c r="D251" s="2">
        <f>SUMIF($B$2:$B$241,$B251,D$2:D$241)/$C251-Adjustments!C8</f>
        <v>25296.483561643836</v>
      </c>
      <c r="E251" s="2">
        <f t="shared" si="9"/>
        <v>1651.8434931506849</v>
      </c>
      <c r="F251" s="2">
        <f t="shared" si="9"/>
        <v>19642.682990867579</v>
      </c>
      <c r="G251" s="2">
        <f>SUMIF($B$2:$B$241,$B251,G$2:G$241)/$C251-Adjustments!D8</f>
        <v>20482.285324708268</v>
      </c>
      <c r="H251" s="2">
        <f t="shared" si="9"/>
        <v>8014.2256849315072</v>
      </c>
      <c r="I251" s="2">
        <f t="shared" si="9"/>
        <v>71.209246575342462</v>
      </c>
      <c r="J251" s="2">
        <f t="shared" si="9"/>
        <v>297.12191780821917</v>
      </c>
      <c r="K251" s="2">
        <f t="shared" si="9"/>
        <v>329.93915525114153</v>
      </c>
      <c r="L251" s="2">
        <f t="shared" si="9"/>
        <v>377.27853881278537</v>
      </c>
      <c r="M251" s="2">
        <f t="shared" si="9"/>
        <v>12.964497716894977</v>
      </c>
      <c r="N251" s="2">
        <f t="shared" si="9"/>
        <v>62.818835616438356</v>
      </c>
      <c r="O251" s="2">
        <f t="shared" si="9"/>
        <v>888.48230593607309</v>
      </c>
      <c r="P251" s="2">
        <f t="shared" si="9"/>
        <v>735.83196347031958</v>
      </c>
      <c r="Q251" s="2">
        <f t="shared" si="9"/>
        <v>79968.563242009128</v>
      </c>
      <c r="S251" s="8">
        <f t="shared" si="10"/>
        <v>0.3963326876048926</v>
      </c>
      <c r="U251" s="6">
        <f t="shared" si="11"/>
        <v>25296.483561643836</v>
      </c>
      <c r="V251" s="6">
        <f t="shared" si="12"/>
        <v>20482.285324708268</v>
      </c>
      <c r="W251" s="6">
        <f t="shared" si="13"/>
        <v>19642.682990867579</v>
      </c>
      <c r="X251" s="6">
        <f t="shared" si="14"/>
        <v>8014.2256849315072</v>
      </c>
      <c r="Y251" s="6">
        <f t="shared" si="15"/>
        <v>888.48230593607309</v>
      </c>
      <c r="Z251" s="6">
        <f t="shared" si="16"/>
        <v>62.818835616438356</v>
      </c>
      <c r="AA251" s="6">
        <f t="shared" si="17"/>
        <v>3476.1888127853881</v>
      </c>
      <c r="AB251" s="6">
        <f t="shared" si="18"/>
        <v>77863.167516489091</v>
      </c>
      <c r="AC251" s="4">
        <f t="shared" si="19"/>
        <v>0.30913426351564927</v>
      </c>
    </row>
    <row r="252" spans="1:29" x14ac:dyDescent="0.2">
      <c r="B252">
        <v>2006</v>
      </c>
      <c r="C252">
        <v>8760</v>
      </c>
      <c r="D252" s="2">
        <f>SUMIF($B$2:$B$241,$B252,D$2:D$241)/$C252-Adjustments!C9</f>
        <v>23512.179680365294</v>
      </c>
      <c r="E252" s="2">
        <f t="shared" si="9"/>
        <v>1638.7845890410958</v>
      </c>
      <c r="F252" s="2">
        <f t="shared" si="9"/>
        <v>23026.014954337901</v>
      </c>
      <c r="G252" s="2">
        <f>SUMIF($B$2:$B$241,$B252,G$2:G$241)/$C252-Adjustments!D9</f>
        <v>22680.503107559616</v>
      </c>
      <c r="H252" s="2">
        <f t="shared" si="9"/>
        <v>7454.2384703196349</v>
      </c>
      <c r="I252" s="2">
        <f t="shared" si="9"/>
        <v>79.151598173515978</v>
      </c>
      <c r="J252" s="2">
        <f t="shared" si="9"/>
        <v>305.60753424657537</v>
      </c>
      <c r="K252" s="2">
        <f t="shared" si="9"/>
        <v>308.03972602739725</v>
      </c>
      <c r="L252" s="2">
        <f t="shared" si="9"/>
        <v>353.72123287671235</v>
      </c>
      <c r="M252" s="2">
        <f t="shared" si="9"/>
        <v>10.420776255707763</v>
      </c>
      <c r="N252" s="2">
        <f t="shared" si="9"/>
        <v>57.957077625570776</v>
      </c>
      <c r="O252" s="2">
        <f t="shared" si="9"/>
        <v>1180.0560502283106</v>
      </c>
      <c r="P252" s="2">
        <f t="shared" si="9"/>
        <v>699.20890410958907</v>
      </c>
      <c r="Q252" s="2">
        <f t="shared" si="9"/>
        <v>83430.637785388128</v>
      </c>
      <c r="S252" s="8">
        <f t="shared" si="10"/>
        <v>0.41650237642310672</v>
      </c>
      <c r="U252" s="6">
        <f t="shared" si="11"/>
        <v>23512.179680365294</v>
      </c>
      <c r="V252" s="6">
        <f t="shared" si="12"/>
        <v>22680.503107559616</v>
      </c>
      <c r="W252" s="6">
        <f t="shared" si="13"/>
        <v>23026.014954337901</v>
      </c>
      <c r="X252" s="6">
        <f t="shared" si="14"/>
        <v>7454.2384703196349</v>
      </c>
      <c r="Y252" s="6">
        <f t="shared" si="15"/>
        <v>1180.0560502283106</v>
      </c>
      <c r="Z252" s="6">
        <f t="shared" si="16"/>
        <v>57.957077625570776</v>
      </c>
      <c r="AA252" s="6">
        <f t="shared" si="17"/>
        <v>3394.9343607305937</v>
      </c>
      <c r="AB252" s="6">
        <f t="shared" si="18"/>
        <v>81305.883701166909</v>
      </c>
      <c r="AC252" s="4">
        <f t="shared" si="19"/>
        <v>0.34018402093236721</v>
      </c>
    </row>
    <row r="253" spans="1:29" x14ac:dyDescent="0.2">
      <c r="B253">
        <v>2007</v>
      </c>
      <c r="C253">
        <v>8760</v>
      </c>
      <c r="D253" s="2">
        <f>SUMIF($B$2:$B$241,$B253,D$2:D$241)/$C253-Adjustments!C10</f>
        <v>24014.900799086758</v>
      </c>
      <c r="E253" s="2">
        <f t="shared" si="9"/>
        <v>1644.6721461187215</v>
      </c>
      <c r="F253" s="2">
        <f t="shared" si="9"/>
        <v>19406.048972602741</v>
      </c>
      <c r="G253" s="2">
        <f>SUMIF($B$2:$B$241,$B253,G$2:G$241)/$C253-Adjustments!D10</f>
        <v>25941.172475900559</v>
      </c>
      <c r="H253" s="2">
        <f t="shared" si="9"/>
        <v>8068.8859589041094</v>
      </c>
      <c r="I253" s="2">
        <f t="shared" si="9"/>
        <v>80.57089041095891</v>
      </c>
      <c r="J253" s="2">
        <f t="shared" si="9"/>
        <v>311.80730593607308</v>
      </c>
      <c r="K253" s="2">
        <f t="shared" si="9"/>
        <v>284.14954337899542</v>
      </c>
      <c r="L253" s="2">
        <f t="shared" si="9"/>
        <v>352.06883561643838</v>
      </c>
      <c r="M253" s="2">
        <f t="shared" si="9"/>
        <v>35.57545662100457</v>
      </c>
      <c r="N253" s="2">
        <f t="shared" si="9"/>
        <v>69.839269406392688</v>
      </c>
      <c r="O253" s="2">
        <f t="shared" si="9"/>
        <v>1527.1037671232878</v>
      </c>
      <c r="P253" s="2">
        <f t="shared" si="9"/>
        <v>680.12397260273974</v>
      </c>
      <c r="Q253" s="2">
        <f t="shared" si="9"/>
        <v>84502.370091324206</v>
      </c>
      <c r="S253" s="8">
        <f t="shared" si="10"/>
        <v>0.37955387277092423</v>
      </c>
      <c r="U253" s="6">
        <f t="shared" si="11"/>
        <v>24014.900799086758</v>
      </c>
      <c r="V253" s="6">
        <f t="shared" si="12"/>
        <v>25941.172475900559</v>
      </c>
      <c r="W253" s="6">
        <f t="shared" si="13"/>
        <v>19406.048972602741</v>
      </c>
      <c r="X253" s="6">
        <f t="shared" si="14"/>
        <v>8068.8859589041094</v>
      </c>
      <c r="Y253" s="6">
        <f t="shared" si="15"/>
        <v>1527.1037671232878</v>
      </c>
      <c r="Z253" s="6">
        <f t="shared" si="16"/>
        <v>69.839269406392688</v>
      </c>
      <c r="AA253" s="6">
        <f t="shared" si="17"/>
        <v>3388.968150684932</v>
      </c>
      <c r="AB253" s="6">
        <f t="shared" si="18"/>
        <v>82416.919393708784</v>
      </c>
      <c r="AC253" s="4">
        <f t="shared" si="19"/>
        <v>0.29595816416403559</v>
      </c>
    </row>
    <row r="254" spans="1:29" x14ac:dyDescent="0.2">
      <c r="B254">
        <v>2008</v>
      </c>
      <c r="C254">
        <v>8784</v>
      </c>
      <c r="D254" s="2">
        <f>SUMIF($B$2:$B$241,$B254,D$2:D$241)/$C254-Adjustments!C11</f>
        <v>24322.340163934427</v>
      </c>
      <c r="E254" s="2">
        <f t="shared" si="9"/>
        <v>1662.7553506375227</v>
      </c>
      <c r="F254" s="2">
        <f t="shared" si="9"/>
        <v>19105.550318761383</v>
      </c>
      <c r="G254" s="2">
        <f>SUMIF($B$2:$B$241,$B254,G$2:G$241)/$C254-Adjustments!D11</f>
        <v>27061.164490993724</v>
      </c>
      <c r="H254" s="2">
        <f t="shared" si="9"/>
        <v>8083.1609744990892</v>
      </c>
      <c r="I254" s="2">
        <f t="shared" si="9"/>
        <v>124.95229963570128</v>
      </c>
      <c r="J254" s="2">
        <f t="shared" si="9"/>
        <v>315.48918488160291</v>
      </c>
      <c r="K254" s="2">
        <f t="shared" si="9"/>
        <v>260.6322859744991</v>
      </c>
      <c r="L254" s="2">
        <f t="shared" si="9"/>
        <v>277.36202185792348</v>
      </c>
      <c r="M254" s="2">
        <f t="shared" si="9"/>
        <v>24.52163023679417</v>
      </c>
      <c r="N254" s="2">
        <f t="shared" si="9"/>
        <v>97.856329690346087</v>
      </c>
      <c r="O254" s="2">
        <f t="shared" si="9"/>
        <v>2079.7308743169401</v>
      </c>
      <c r="P254" s="2">
        <f t="shared" si="9"/>
        <v>678.07126593806925</v>
      </c>
      <c r="Q254" s="2">
        <f t="shared" si="9"/>
        <v>86204.308970856102</v>
      </c>
      <c r="S254" s="8">
        <f t="shared" si="10"/>
        <v>0.37594639144189063</v>
      </c>
      <c r="U254" s="6">
        <f t="shared" si="11"/>
        <v>24322.340163934427</v>
      </c>
      <c r="V254" s="6">
        <f t="shared" si="12"/>
        <v>27061.164490993724</v>
      </c>
      <c r="W254" s="6">
        <f t="shared" si="13"/>
        <v>19105.550318761383</v>
      </c>
      <c r="X254" s="6">
        <f t="shared" si="14"/>
        <v>8083.1609744990892</v>
      </c>
      <c r="Y254" s="6">
        <f t="shared" si="15"/>
        <v>2079.7308743169401</v>
      </c>
      <c r="Z254" s="6">
        <f t="shared" si="16"/>
        <v>97.856329690346087</v>
      </c>
      <c r="AA254" s="6">
        <f t="shared" si="17"/>
        <v>3343.784039162113</v>
      </c>
      <c r="AB254" s="6">
        <f t="shared" si="18"/>
        <v>84093.587191358019</v>
      </c>
      <c r="AC254" s="4">
        <f t="shared" si="19"/>
        <v>0.2928513622078141</v>
      </c>
    </row>
    <row r="255" spans="1:29" x14ac:dyDescent="0.2">
      <c r="B255">
        <v>2009</v>
      </c>
      <c r="C255">
        <v>8760</v>
      </c>
      <c r="D255" s="2">
        <f>SUMIF($B$2:$B$241,$B255,D$2:D$241)/$C255-Adjustments!C12</f>
        <v>22839.546118721461</v>
      </c>
      <c r="E255" s="2">
        <f t="shared" si="9"/>
        <v>1694.1857305936073</v>
      </c>
      <c r="F255" s="2">
        <f t="shared" si="9"/>
        <v>19022.935502283104</v>
      </c>
      <c r="G255" s="2">
        <f>SUMIF($B$2:$B$241,$B255,G$2:G$241)/$C255-Adjustments!D12</f>
        <v>26062.598122780317</v>
      </c>
      <c r="H255" s="2">
        <f t="shared" si="9"/>
        <v>7883.5238584474882</v>
      </c>
      <c r="I255" s="2">
        <f t="shared" si="9"/>
        <v>153.28253424657535</v>
      </c>
      <c r="J255" s="2">
        <f t="shared" si="9"/>
        <v>333.64292237442925</v>
      </c>
      <c r="K255" s="2">
        <f t="shared" si="9"/>
        <v>249.29954337899542</v>
      </c>
      <c r="L255" s="2">
        <f t="shared" si="9"/>
        <v>264.61940639269409</v>
      </c>
      <c r="M255" s="2">
        <f t="shared" si="9"/>
        <v>30.371461187214614</v>
      </c>
      <c r="N255" s="2">
        <f t="shared" si="9"/>
        <v>98.336757990867582</v>
      </c>
      <c r="O255" s="2">
        <f t="shared" si="9"/>
        <v>2413.4925799086759</v>
      </c>
      <c r="P255" s="2">
        <f t="shared" si="9"/>
        <v>733.01130136986296</v>
      </c>
      <c r="Q255" s="2">
        <f t="shared" si="9"/>
        <v>83931.300228310502</v>
      </c>
      <c r="S255" s="8">
        <f t="shared" si="10"/>
        <v>0.38819499569248439</v>
      </c>
      <c r="U255" s="6">
        <f t="shared" si="11"/>
        <v>22839.546118721461</v>
      </c>
      <c r="V255" s="6">
        <f t="shared" si="12"/>
        <v>26062.598122780317</v>
      </c>
      <c r="W255" s="6">
        <f t="shared" si="13"/>
        <v>19022.935502283104</v>
      </c>
      <c r="X255" s="6">
        <f t="shared" si="14"/>
        <v>7883.5238584474882</v>
      </c>
      <c r="Y255" s="6">
        <f t="shared" si="15"/>
        <v>2413.4925799086759</v>
      </c>
      <c r="Z255" s="6">
        <f t="shared" si="16"/>
        <v>98.336757990867582</v>
      </c>
      <c r="AA255" s="6">
        <f t="shared" si="17"/>
        <v>3458.4128995433789</v>
      </c>
      <c r="AB255" s="6">
        <f t="shared" si="18"/>
        <v>81778.845839675298</v>
      </c>
      <c r="AC255" s="4">
        <f t="shared" si="19"/>
        <v>0.30561910581037449</v>
      </c>
    </row>
    <row r="256" spans="1:29" x14ac:dyDescent="0.2">
      <c r="B256">
        <v>2010</v>
      </c>
      <c r="C256">
        <v>8760</v>
      </c>
      <c r="D256" s="2">
        <f>SUMIF($B$2:$B$241,$B256,D$2:D$241)/$C256-Adjustments!C13</f>
        <v>23462.17408675799</v>
      </c>
      <c r="E256" s="2">
        <f t="shared" si="9"/>
        <v>1714.4539954337899</v>
      </c>
      <c r="F256" s="2">
        <f t="shared" si="9"/>
        <v>18621.523515981735</v>
      </c>
      <c r="G256" s="2">
        <f>SUMIF($B$2:$B$241,$B256,G$2:G$241)/$C256-Adjustments!D13</f>
        <v>23996.389079147641</v>
      </c>
      <c r="H256" s="2">
        <f t="shared" si="9"/>
        <v>8292.4457762557086</v>
      </c>
      <c r="I256" s="2">
        <f t="shared" si="9"/>
        <v>186.54303196347033</v>
      </c>
      <c r="J256" s="2">
        <f t="shared" si="9"/>
        <v>346.12739726027399</v>
      </c>
      <c r="K256" s="2">
        <f t="shared" si="9"/>
        <v>263.64109589041095</v>
      </c>
      <c r="L256" s="2">
        <f t="shared" si="9"/>
        <v>200.36666666666667</v>
      </c>
      <c r="M256" s="2">
        <f t="shared" si="9"/>
        <v>-3.3902968036529679</v>
      </c>
      <c r="N256" s="2">
        <f t="shared" si="9"/>
        <v>120.25433789954337</v>
      </c>
      <c r="O256" s="2">
        <f t="shared" si="9"/>
        <v>2879.8759132420091</v>
      </c>
      <c r="P256" s="2">
        <f t="shared" si="9"/>
        <v>750.73276255707765</v>
      </c>
      <c r="Q256" s="2">
        <f t="shared" si="9"/>
        <v>83194.08207305937</v>
      </c>
      <c r="S256" s="8">
        <f t="shared" si="10"/>
        <v>0.39877353051807074</v>
      </c>
      <c r="U256" s="6">
        <f t="shared" si="11"/>
        <v>23462.17408675799</v>
      </c>
      <c r="V256" s="6">
        <f t="shared" si="12"/>
        <v>23996.389079147641</v>
      </c>
      <c r="W256" s="6">
        <f t="shared" si="13"/>
        <v>18621.523515981735</v>
      </c>
      <c r="X256" s="6">
        <f t="shared" si="14"/>
        <v>8292.4457762557086</v>
      </c>
      <c r="Y256" s="6">
        <f t="shared" si="15"/>
        <v>2879.8759132420091</v>
      </c>
      <c r="Z256" s="6">
        <f t="shared" si="16"/>
        <v>120.25433789954337</v>
      </c>
      <c r="AA256" s="6">
        <f t="shared" si="17"/>
        <v>3458.4746529680365</v>
      </c>
      <c r="AB256" s="6">
        <f t="shared" si="18"/>
        <v>80831.137362252673</v>
      </c>
      <c r="AC256" s="4">
        <f t="shared" si="19"/>
        <v>0.31027805915549928</v>
      </c>
    </row>
    <row r="257" spans="2:29" x14ac:dyDescent="0.2">
      <c r="B257">
        <v>2011</v>
      </c>
      <c r="C257">
        <v>8760</v>
      </c>
      <c r="D257" s="2">
        <f>SUMIF($B$2:$B$241,$B257,D$2:D$241)/$C257-Adjustments!C14</f>
        <v>21958.665221461186</v>
      </c>
      <c r="E257" s="2">
        <f t="shared" si="9"/>
        <v>1722.8516027397261</v>
      </c>
      <c r="F257" s="2">
        <f t="shared" si="9"/>
        <v>24975.642331050225</v>
      </c>
      <c r="G257" s="2">
        <f>SUMIF($B$2:$B$241,$B257,G$2:G$241)/$C257-Adjustments!D14</f>
        <v>19186.38709462202</v>
      </c>
      <c r="H257" s="2">
        <f t="shared" si="9"/>
        <v>8304.4963470319635</v>
      </c>
      <c r="I257" s="2">
        <f t="shared" si="9"/>
        <v>214.9038926940639</v>
      </c>
      <c r="J257" s="2">
        <f t="shared" si="9"/>
        <v>365.20831735159811</v>
      </c>
      <c r="K257" s="2">
        <f t="shared" si="9"/>
        <v>259.02439155251142</v>
      </c>
      <c r="L257" s="2">
        <f t="shared" si="9"/>
        <v>188.72154566210045</v>
      </c>
      <c r="M257" s="2">
        <f t="shared" si="9"/>
        <v>-18.177853881278537</v>
      </c>
      <c r="N257" s="2">
        <f t="shared" si="9"/>
        <v>170.86414611872146</v>
      </c>
      <c r="O257" s="2">
        <f t="shared" si="9"/>
        <v>3893.4355559360729</v>
      </c>
      <c r="P257" s="2">
        <f t="shared" si="9"/>
        <v>700.59531621004567</v>
      </c>
      <c r="Q257" s="2">
        <f t="shared" si="9"/>
        <v>84544.579679223723</v>
      </c>
      <c r="S257" s="8">
        <f t="shared" si="10"/>
        <v>0.48030307862141797</v>
      </c>
      <c r="U257" s="6">
        <f t="shared" si="11"/>
        <v>21958.665221461186</v>
      </c>
      <c r="V257" s="6">
        <f t="shared" si="12"/>
        <v>19186.38709462202</v>
      </c>
      <c r="W257" s="6">
        <f t="shared" si="13"/>
        <v>24975.642331050225</v>
      </c>
      <c r="X257" s="6">
        <f t="shared" si="14"/>
        <v>8304.4963470319635</v>
      </c>
      <c r="Y257" s="6">
        <f t="shared" si="15"/>
        <v>3893.4355559360729</v>
      </c>
      <c r="Z257" s="6">
        <f t="shared" si="16"/>
        <v>170.86414611872146</v>
      </c>
      <c r="AA257" s="6">
        <f t="shared" si="17"/>
        <v>3433.1272123287672</v>
      </c>
      <c r="AB257" s="6">
        <f t="shared" si="18"/>
        <v>81922.617908548957</v>
      </c>
      <c r="AC257" s="4">
        <f t="shared" si="19"/>
        <v>0.39638710376277042</v>
      </c>
    </row>
    <row r="258" spans="2:29" x14ac:dyDescent="0.2">
      <c r="B258">
        <v>2012</v>
      </c>
      <c r="C258">
        <v>8784</v>
      </c>
      <c r="D258" s="2">
        <f>SUMIF($B$2:$B$241,$B258,D$2:D$241)/$C258-Adjustments!C15</f>
        <v>20666.937260928964</v>
      </c>
      <c r="E258" s="2">
        <f t="shared" si="9"/>
        <v>1741.9659403460839</v>
      </c>
      <c r="F258" s="2">
        <f t="shared" si="9"/>
        <v>21681.96798155738</v>
      </c>
      <c r="G258" s="2">
        <f>SUMIF($B$2:$B$241,$B258,G$2:G$241)/$C258-Adjustments!D15</f>
        <v>24630.760691408625</v>
      </c>
      <c r="H258" s="2">
        <f t="shared" si="9"/>
        <v>6804.9900956284155</v>
      </c>
      <c r="I258" s="2">
        <f t="shared" si="9"/>
        <v>195.01859061930784</v>
      </c>
      <c r="J258" s="2">
        <f t="shared" si="9"/>
        <v>373.21974385245903</v>
      </c>
      <c r="K258" s="2">
        <f t="shared" si="9"/>
        <v>248.55055214025498</v>
      </c>
      <c r="L258" s="2">
        <f t="shared" si="9"/>
        <v>113.73779713114754</v>
      </c>
      <c r="M258" s="2">
        <f t="shared" si="9"/>
        <v>51.614981785063755</v>
      </c>
      <c r="N258" s="2">
        <f t="shared" si="9"/>
        <v>377.87225295992715</v>
      </c>
      <c r="O258" s="2">
        <f t="shared" si="9"/>
        <v>4528.4208151183966</v>
      </c>
      <c r="P258" s="2">
        <f t="shared" si="9"/>
        <v>727.35155168488154</v>
      </c>
      <c r="Q258" s="2">
        <f t="shared" si="9"/>
        <v>84796.441231785066</v>
      </c>
      <c r="S258" s="8">
        <f t="shared" si="10"/>
        <v>0.43255774642295042</v>
      </c>
      <c r="U258" s="6">
        <f t="shared" si="11"/>
        <v>20666.937260928964</v>
      </c>
      <c r="V258" s="6">
        <f t="shared" si="12"/>
        <v>24630.760691408625</v>
      </c>
      <c r="W258" s="6">
        <f t="shared" si="13"/>
        <v>21681.96798155738</v>
      </c>
      <c r="X258" s="6">
        <f t="shared" si="14"/>
        <v>6804.9900956284155</v>
      </c>
      <c r="Y258" s="6">
        <f t="shared" si="15"/>
        <v>4528.4208151183966</v>
      </c>
      <c r="Z258" s="6">
        <f t="shared" si="16"/>
        <v>377.87225295992715</v>
      </c>
      <c r="AA258" s="6">
        <f t="shared" si="17"/>
        <v>3451.4591575591985</v>
      </c>
      <c r="AB258" s="6">
        <f t="shared" si="18"/>
        <v>82142.408255160903</v>
      </c>
      <c r="AC258" s="4">
        <f t="shared" si="19"/>
        <v>0.36570294011689808</v>
      </c>
    </row>
    <row r="259" spans="2:29" x14ac:dyDescent="0.2">
      <c r="B259">
        <v>2013</v>
      </c>
      <c r="C259">
        <v>8760</v>
      </c>
      <c r="D259" s="2">
        <f>SUMIF($B$2:$B$241,$B259,D$2:D$241)/$C259-Adjustments!C16</f>
        <v>22206.658780821912</v>
      </c>
      <c r="E259" s="2">
        <f t="shared" si="9"/>
        <v>1769.3871164383561</v>
      </c>
      <c r="F259" s="2">
        <f t="shared" si="9"/>
        <v>18748.429996575345</v>
      </c>
      <c r="G259" s="2">
        <f>SUMIF($B$2:$B$241,$B259,G$2:G$241)/$C259-Adjustments!D16</f>
        <v>25760.459446347035</v>
      </c>
      <c r="H259" s="2">
        <f t="shared" si="9"/>
        <v>6598.6202054794521</v>
      </c>
      <c r="I259" s="2">
        <f t="shared" si="9"/>
        <v>193.49555707762556</v>
      </c>
      <c r="J259" s="2">
        <f t="shared" si="9"/>
        <v>443.30917465753424</v>
      </c>
      <c r="K259" s="2">
        <f t="shared" si="9"/>
        <v>240.27388926940645</v>
      </c>
      <c r="L259" s="2">
        <f t="shared" si="9"/>
        <v>86.405650684931487</v>
      </c>
      <c r="M259" s="2">
        <f t="shared" si="9"/>
        <v>-6.0141552511415526</v>
      </c>
      <c r="N259" s="2">
        <f t="shared" si="9"/>
        <v>836.80277739726023</v>
      </c>
      <c r="O259" s="2">
        <f t="shared" si="9"/>
        <v>5315.9184657534242</v>
      </c>
      <c r="P259" s="2">
        <f t="shared" si="9"/>
        <v>752.20631050228315</v>
      </c>
      <c r="Q259" s="2">
        <f t="shared" si="9"/>
        <v>85684.576960045655</v>
      </c>
      <c r="S259" s="8">
        <f t="shared" si="10"/>
        <v>0.40728967489007589</v>
      </c>
      <c r="U259" s="6">
        <f t="shared" si="11"/>
        <v>22206.658780821912</v>
      </c>
      <c r="V259" s="6">
        <f t="shared" si="12"/>
        <v>25760.459446347035</v>
      </c>
      <c r="W259" s="6">
        <f t="shared" si="13"/>
        <v>18748.429996575345</v>
      </c>
      <c r="X259" s="6">
        <f t="shared" si="14"/>
        <v>6598.6202054794521</v>
      </c>
      <c r="Y259" s="6">
        <f t="shared" si="15"/>
        <v>5315.9184657534242</v>
      </c>
      <c r="Z259" s="6">
        <f t="shared" si="16"/>
        <v>836.80277739726023</v>
      </c>
      <c r="AA259" s="6">
        <f t="shared" si="17"/>
        <v>3479.0635433789953</v>
      </c>
      <c r="AB259" s="6">
        <f t="shared" si="18"/>
        <v>82945.953215753427</v>
      </c>
      <c r="AC259" s="4">
        <f t="shared" si="19"/>
        <v>0.34215309708099106</v>
      </c>
    </row>
    <row r="260" spans="2:29" x14ac:dyDescent="0.2">
      <c r="B260">
        <v>2014</v>
      </c>
      <c r="C260">
        <v>8760</v>
      </c>
      <c r="D260" s="2">
        <f>SUMIF($B$2:$B$241,$B260,D$2:D$241)/$C260-Adjustments!C17</f>
        <v>21482.199107305936</v>
      </c>
      <c r="E260" s="2">
        <f t="shared" si="9"/>
        <v>1869.2457739726028</v>
      </c>
      <c r="F260" s="2">
        <f t="shared" si="9"/>
        <v>18533.901989726033</v>
      </c>
      <c r="G260" s="2">
        <f>SUMIF($B$2:$B$241,$B260,G$2:G$241)/$C260-Adjustments!D17</f>
        <v>25106.952524860477</v>
      </c>
      <c r="H260" s="2">
        <f t="shared" si="9"/>
        <v>6712.8100456621005</v>
      </c>
      <c r="I260" s="2">
        <f t="shared" si="9"/>
        <v>165.15649543378993</v>
      </c>
      <c r="J260" s="2">
        <f t="shared" si="9"/>
        <v>438.84227054794519</v>
      </c>
      <c r="K260" s="2">
        <f t="shared" si="9"/>
        <v>221.8785913242009</v>
      </c>
      <c r="L260" s="2">
        <f t="shared" si="9"/>
        <v>84.001743150684959</v>
      </c>
      <c r="M260" s="2">
        <f t="shared" si="9"/>
        <v>-40.643036529680366</v>
      </c>
      <c r="N260" s="2">
        <f t="shared" si="9"/>
        <v>1696.8630810502282</v>
      </c>
      <c r="O260" s="2">
        <f t="shared" si="9"/>
        <v>5574.6043127853891</v>
      </c>
      <c r="P260" s="2">
        <f t="shared" si="9"/>
        <v>798.0632716894977</v>
      </c>
      <c r="Q260" s="2">
        <f t="shared" si="9"/>
        <v>85153.777566210047</v>
      </c>
      <c r="S260" s="8">
        <f t="shared" si="10"/>
        <v>0.42289804235862222</v>
      </c>
      <c r="U260" s="6">
        <f t="shared" si="11"/>
        <v>21482.199107305936</v>
      </c>
      <c r="V260" s="6">
        <f t="shared" si="12"/>
        <v>25106.952524860477</v>
      </c>
      <c r="W260" s="6">
        <f t="shared" si="13"/>
        <v>18533.901989726033</v>
      </c>
      <c r="X260" s="6">
        <f t="shared" si="14"/>
        <v>6712.8100456621005</v>
      </c>
      <c r="Y260" s="6">
        <f t="shared" si="15"/>
        <v>5574.6043127853891</v>
      </c>
      <c r="Z260" s="6">
        <f t="shared" si="16"/>
        <v>1696.8630810502282</v>
      </c>
      <c r="AA260" s="6">
        <f t="shared" si="17"/>
        <v>3536.5451095890412</v>
      </c>
      <c r="AB260" s="6">
        <f t="shared" si="18"/>
        <v>82643.876170979202</v>
      </c>
      <c r="AC260" s="4">
        <f t="shared" si="19"/>
        <v>0.35504039564221512</v>
      </c>
    </row>
    <row r="261" spans="2:29" x14ac:dyDescent="0.2">
      <c r="B261">
        <v>2015</v>
      </c>
      <c r="C261">
        <v>8760</v>
      </c>
      <c r="D261" s="2">
        <f>SUMIF($B$2:$B$241,$B261,D$2:D$241)/$C261-Adjustments!C18</f>
        <v>19582.47100456621</v>
      </c>
      <c r="E261" s="2">
        <f t="shared" si="9"/>
        <v>1790.7801369863014</v>
      </c>
      <c r="F261" s="2">
        <f t="shared" si="9"/>
        <v>17039.741894977167</v>
      </c>
      <c r="G261" s="2">
        <f>SUMIF($B$2:$B$241,$B261,G$2:G$241)/$C261-Adjustments!D18</f>
        <v>27046.313381532214</v>
      </c>
      <c r="H261" s="2">
        <f t="shared" si="9"/>
        <v>6757.0652968036529</v>
      </c>
      <c r="I261" s="2">
        <f t="shared" si="9"/>
        <v>179.71598173515983</v>
      </c>
      <c r="J261" s="2">
        <f t="shared" si="9"/>
        <v>455.07465753424657</v>
      </c>
      <c r="K261" s="2">
        <f t="shared" si="9"/>
        <v>271.67899543378996</v>
      </c>
      <c r="L261" s="2">
        <f t="shared" si="9"/>
        <v>92.202283105022829</v>
      </c>
      <c r="M261" s="2">
        <f t="shared" si="9"/>
        <v>-6.0253424657534245</v>
      </c>
      <c r="N261" s="2">
        <f t="shared" si="9"/>
        <v>2380.3086757990868</v>
      </c>
      <c r="O261" s="2">
        <f t="shared" si="9"/>
        <v>5123.4134703196351</v>
      </c>
      <c r="P261" s="2">
        <f t="shared" si="9"/>
        <v>758.96700913242012</v>
      </c>
      <c r="Q261" s="2">
        <f t="shared" si="9"/>
        <v>84135.422260273976</v>
      </c>
      <c r="S261" s="8">
        <f t="shared" si="10"/>
        <v>0.41310479207201256</v>
      </c>
      <c r="U261" s="6">
        <f t="shared" si="11"/>
        <v>19582.47100456621</v>
      </c>
      <c r="V261" s="6">
        <f t="shared" si="12"/>
        <v>27046.313381532214</v>
      </c>
      <c r="W261" s="6">
        <f t="shared" si="13"/>
        <v>17039.741894977167</v>
      </c>
      <c r="X261" s="6">
        <f t="shared" si="14"/>
        <v>6757.0652968036529</v>
      </c>
      <c r="Y261" s="6">
        <f t="shared" si="15"/>
        <v>5123.4134703196351</v>
      </c>
      <c r="Z261" s="6">
        <f t="shared" si="16"/>
        <v>2380.3086757990868</v>
      </c>
      <c r="AA261" s="6">
        <f t="shared" si="17"/>
        <v>3542.3937214611874</v>
      </c>
      <c r="AB261" s="6">
        <f t="shared" si="18"/>
        <v>81471.707445459164</v>
      </c>
      <c r="AC261" s="4">
        <f t="shared" si="19"/>
        <v>0.34473142448081151</v>
      </c>
    </row>
    <row r="262" spans="2:29" x14ac:dyDescent="0.2">
      <c r="B262">
        <v>2016</v>
      </c>
      <c r="C262">
        <v>8784</v>
      </c>
      <c r="D262" s="2">
        <f>SUMIF($B$2:$B$241,$B262,D$2:D$241)/$C262-Adjustments!C19</f>
        <v>17160.81830601093</v>
      </c>
      <c r="E262" s="2">
        <f t="shared" si="9"/>
        <v>1953.1901183970856</v>
      </c>
      <c r="F262" s="2">
        <f t="shared" si="9"/>
        <v>19571.845059198542</v>
      </c>
      <c r="G262" s="2">
        <f>SUMIF($B$2:$B$241,$B262,G$2:G$241)/$C262-Adjustments!D19</f>
        <v>24734.680467010723</v>
      </c>
      <c r="H262" s="2">
        <f t="shared" si="9"/>
        <v>6934.2756147540986</v>
      </c>
      <c r="I262" s="2">
        <f t="shared" si="9"/>
        <v>175.26867030965391</v>
      </c>
      <c r="J262" s="2">
        <f t="shared" si="9"/>
        <v>449.56158925318761</v>
      </c>
      <c r="K262" s="2">
        <f t="shared" si="9"/>
        <v>252.13775045537341</v>
      </c>
      <c r="L262" s="2">
        <f t="shared" si="9"/>
        <v>88.414275956284158</v>
      </c>
      <c r="M262" s="2">
        <f t="shared" si="9"/>
        <v>-56.605532786885249</v>
      </c>
      <c r="N262" s="2">
        <f t="shared" si="9"/>
        <v>3148.5030737704919</v>
      </c>
      <c r="O262" s="2">
        <f t="shared" si="9"/>
        <v>5985.4105191256831</v>
      </c>
      <c r="P262" s="2">
        <f t="shared" si="9"/>
        <v>702.22540983606552</v>
      </c>
      <c r="Q262" s="2">
        <f t="shared" si="9"/>
        <v>83699.552709471769</v>
      </c>
      <c r="S262" s="8">
        <f t="shared" si="10"/>
        <v>0.46801227171513038</v>
      </c>
      <c r="U262" s="6">
        <f t="shared" si="11"/>
        <v>17160.81830601093</v>
      </c>
      <c r="V262" s="6">
        <f t="shared" si="12"/>
        <v>24734.680467010723</v>
      </c>
      <c r="W262" s="6">
        <f t="shared" si="13"/>
        <v>19571.845059198542</v>
      </c>
      <c r="X262" s="6">
        <f t="shared" si="14"/>
        <v>6934.2756147540986</v>
      </c>
      <c r="Y262" s="6">
        <f t="shared" si="15"/>
        <v>5985.4105191256831</v>
      </c>
      <c r="Z262" s="6">
        <f t="shared" si="16"/>
        <v>3148.5030737704919</v>
      </c>
      <c r="AA262" s="6">
        <f t="shared" si="17"/>
        <v>3564.1922814207651</v>
      </c>
      <c r="AB262" s="6">
        <f t="shared" si="18"/>
        <v>81099.725321291233</v>
      </c>
      <c r="AC262" s="4">
        <f t="shared" si="19"/>
        <v>0.39790456509775141</v>
      </c>
    </row>
    <row r="263" spans="2:29" x14ac:dyDescent="0.2">
      <c r="B263">
        <v>2017</v>
      </c>
      <c r="C263">
        <v>8760</v>
      </c>
      <c r="D263" s="2">
        <f>SUMIF($B$2:$B$241,$B263,D$2:D$241)/$C263-Adjustments!C20</f>
        <v>17350.011301369865</v>
      </c>
      <c r="E263" s="2">
        <f t="shared" ref="E263:Q263" si="20">SUMIF($B$2:$B$241,$B263,E$2:E$241)/$C263</f>
        <v>1795.0025114155251</v>
      </c>
      <c r="F263" s="2">
        <f t="shared" si="20"/>
        <v>22273.725456621003</v>
      </c>
      <c r="G263" s="2">
        <f>SUMIF($B$2:$B$241,$B263,G$2:G$241)/$C263-Adjustments!D20</f>
        <v>21923.286009639778</v>
      </c>
      <c r="H263" s="2">
        <f t="shared" si="20"/>
        <v>6663.182191780822</v>
      </c>
      <c r="I263" s="2">
        <f t="shared" si="20"/>
        <v>181.42842465753424</v>
      </c>
      <c r="J263" s="2">
        <f t="shared" si="20"/>
        <v>415.12226027397259</v>
      </c>
      <c r="K263" s="2">
        <f t="shared" si="20"/>
        <v>247.68344748858448</v>
      </c>
      <c r="L263" s="2">
        <f t="shared" si="20"/>
        <v>84.228310502283108</v>
      </c>
      <c r="M263" s="2">
        <f t="shared" si="20"/>
        <v>4.3341324200913238</v>
      </c>
      <c r="N263" s="2">
        <f t="shared" si="20"/>
        <v>4160.5315068493155</v>
      </c>
      <c r="O263" s="2">
        <f t="shared" si="20"/>
        <v>6044.8490867579912</v>
      </c>
      <c r="P263" s="2">
        <f t="shared" si="20"/>
        <v>729.71792237442924</v>
      </c>
      <c r="Q263" s="2">
        <f t="shared" si="20"/>
        <v>84421.656392694058</v>
      </c>
      <c r="S263" s="8">
        <f t="shared" si="10"/>
        <v>0.50355850174835171</v>
      </c>
      <c r="U263" s="6">
        <f t="shared" si="11"/>
        <v>17350.011301369865</v>
      </c>
      <c r="V263" s="6">
        <f t="shared" si="12"/>
        <v>21923.286009639778</v>
      </c>
      <c r="W263" s="6">
        <f t="shared" si="13"/>
        <v>22273.725456621003</v>
      </c>
      <c r="X263" s="6">
        <f t="shared" si="14"/>
        <v>6663.182191780822</v>
      </c>
      <c r="Y263" s="6">
        <f t="shared" si="15"/>
        <v>6044.8490867579912</v>
      </c>
      <c r="Z263" s="6">
        <f t="shared" si="16"/>
        <v>4160.5315068493155</v>
      </c>
      <c r="AA263" s="6">
        <f t="shared" si="17"/>
        <v>3457.5170091324198</v>
      </c>
      <c r="AB263" s="6">
        <f t="shared" si="18"/>
        <v>81873.102562151209</v>
      </c>
      <c r="AC263" s="4">
        <f t="shared" si="19"/>
        <v>0.43893075912300566</v>
      </c>
    </row>
    <row r="264" spans="2:29" x14ac:dyDescent="0.2">
      <c r="B264">
        <v>2018</v>
      </c>
      <c r="C264">
        <v>8760</v>
      </c>
      <c r="D264" s="2">
        <f>SUMIF($B$2:$B$241,$B264,D$2:D$241)/$C264-Adjustments!C21</f>
        <v>16116.096689497715</v>
      </c>
      <c r="E264" s="2">
        <f t="shared" ref="E264:Q265" si="21">SUMIF($B$2:$B$241,$B264,E$2:E$241)/$C264</f>
        <v>1872.8449771689498</v>
      </c>
      <c r="F264" s="2">
        <f t="shared" si="21"/>
        <v>20405.498401826484</v>
      </c>
      <c r="G264" s="2">
        <f>SUMIF($B$2:$B$241,$B264,G$2:G$241)/$C264-Adjustments!D21</f>
        <v>25071.054185692541</v>
      </c>
      <c r="H264" s="2">
        <f t="shared" si="21"/>
        <v>6737.353767123288</v>
      </c>
      <c r="I264" s="2">
        <f t="shared" si="21"/>
        <v>196.13481735159817</v>
      </c>
      <c r="J264" s="2">
        <f t="shared" si="21"/>
        <v>426.34931506849313</v>
      </c>
      <c r="K264" s="2">
        <f t="shared" si="21"/>
        <v>259.39817351598174</v>
      </c>
      <c r="L264" s="2">
        <f t="shared" si="21"/>
        <v>81.548630136986304</v>
      </c>
      <c r="M264" s="2">
        <f t="shared" si="21"/>
        <v>-44.246689497716893</v>
      </c>
      <c r="N264" s="2">
        <f t="shared" si="21"/>
        <v>4853.2823059360735</v>
      </c>
      <c r="O264" s="2">
        <f t="shared" si="21"/>
        <v>6263.4909817351599</v>
      </c>
      <c r="P264" s="2">
        <f t="shared" si="21"/>
        <v>676.11004566210045</v>
      </c>
      <c r="Q264" s="2">
        <f t="shared" si="21"/>
        <v>85700.326369863018</v>
      </c>
      <c r="S264" s="8">
        <f t="shared" si="10"/>
        <v>0.48646795819028293</v>
      </c>
      <c r="U264" s="6">
        <f t="shared" si="11"/>
        <v>16116.096689497715</v>
      </c>
      <c r="V264" s="6">
        <f t="shared" si="12"/>
        <v>25071.054185692541</v>
      </c>
      <c r="W264" s="6">
        <f t="shared" si="13"/>
        <v>20405.498401826484</v>
      </c>
      <c r="X264" s="6">
        <f t="shared" si="14"/>
        <v>6737.353767123288</v>
      </c>
      <c r="Y264" s="6">
        <f t="shared" si="15"/>
        <v>6263.4909817351599</v>
      </c>
      <c r="Z264" s="6">
        <f t="shared" si="16"/>
        <v>4853.2823059360735</v>
      </c>
      <c r="AA264" s="6">
        <f t="shared" si="17"/>
        <v>3468.1392694063925</v>
      </c>
      <c r="AB264" s="6">
        <f>SUM(U264:AA264)</f>
        <v>82914.915601217654</v>
      </c>
      <c r="AC264" s="4">
        <f t="shared" si="19"/>
        <v>0.42200381807287585</v>
      </c>
    </row>
    <row r="265" spans="2:29" x14ac:dyDescent="0.2">
      <c r="B265">
        <v>2019</v>
      </c>
      <c r="C265">
        <v>8760</v>
      </c>
      <c r="D265" s="2">
        <f>SUMIF($B$2:$B$241,$B265,D$2:D$241)/$C265-Adjustments!C22</f>
        <v>15329.212785388128</v>
      </c>
      <c r="E265" s="2">
        <f t="shared" si="21"/>
        <v>1815.3603881278539</v>
      </c>
      <c r="F265" s="2">
        <f t="shared" si="21"/>
        <v>18943.897260273974</v>
      </c>
      <c r="G265" s="2">
        <f>SUMIF($B$2:$B$241,$B265,G$2:G$241)/$C265-Adjustments!D22</f>
        <v>26129.177942668695</v>
      </c>
      <c r="H265" s="2">
        <f t="shared" si="21"/>
        <v>6501.3985159817348</v>
      </c>
      <c r="I265" s="2">
        <f t="shared" si="21"/>
        <v>180.01849315068492</v>
      </c>
      <c r="J265" s="2">
        <f t="shared" si="21"/>
        <v>381.46324200913244</v>
      </c>
      <c r="K265" s="2">
        <f t="shared" si="21"/>
        <v>240.92751141552512</v>
      </c>
      <c r="L265" s="2">
        <f t="shared" si="21"/>
        <v>85.004908675799086</v>
      </c>
      <c r="M265" s="2">
        <f t="shared" si="21"/>
        <v>-24.142237442922376</v>
      </c>
      <c r="N265" s="2">
        <f t="shared" si="21"/>
        <v>5110.5647260273972</v>
      </c>
      <c r="O265" s="2">
        <f t="shared" si="21"/>
        <v>6662.1365296803651</v>
      </c>
      <c r="P265" s="2">
        <f t="shared" si="21"/>
        <v>703.38824200913245</v>
      </c>
      <c r="Q265" s="2">
        <f t="shared" si="21"/>
        <v>84664.455593607301</v>
      </c>
      <c r="S265" s="8">
        <f t="shared" ref="S265" si="22">(H265+E265+F265+I265+J265+K265+N265+O265+P265)/Q265</f>
        <v>0.47882142068290529</v>
      </c>
      <c r="U265" s="6">
        <f t="shared" ref="U265" si="23">D265</f>
        <v>15329.212785388128</v>
      </c>
      <c r="V265" s="6">
        <f t="shared" ref="V265" si="24">G265</f>
        <v>26129.177942668695</v>
      </c>
      <c r="W265" s="6">
        <f t="shared" ref="W265" si="25">F265</f>
        <v>18943.897260273974</v>
      </c>
      <c r="X265" s="6">
        <f t="shared" ref="X265" si="26">H265</f>
        <v>6501.3985159817348</v>
      </c>
      <c r="Y265" s="6">
        <f t="shared" ref="Y265" si="27">O265</f>
        <v>6662.1365296803651</v>
      </c>
      <c r="Z265" s="6">
        <f t="shared" ref="Z265" si="28">N265</f>
        <v>5110.5647260273972</v>
      </c>
      <c r="AA265" s="6">
        <f t="shared" ref="AA265" si="29">P265+M265+L265+K265+J265+I265+E265</f>
        <v>3382.0205479452056</v>
      </c>
      <c r="AB265" s="6">
        <f>SUM(U265:AA265)</f>
        <v>82058.40830796551</v>
      </c>
      <c r="AC265" s="4">
        <f t="shared" ref="AC265" si="30">(Z265+AA265+Y265+W265)/AB265</f>
        <v>0.4155408295997492</v>
      </c>
    </row>
    <row r="266" spans="2:29" x14ac:dyDescent="0.2">
      <c r="B266">
        <v>2020</v>
      </c>
      <c r="C266" s="11">
        <v>8784</v>
      </c>
      <c r="U266" s="6"/>
      <c r="V266" s="6"/>
      <c r="W266" s="6"/>
      <c r="X266" s="6"/>
      <c r="Y266" s="6"/>
      <c r="Z266" s="6"/>
      <c r="AA266" s="6"/>
      <c r="AB266" s="6"/>
      <c r="AC266" s="4"/>
    </row>
    <row r="267" spans="2:29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8"/>
      <c r="U267" s="6"/>
      <c r="V267" s="6"/>
      <c r="W267" s="6"/>
      <c r="X267" s="6"/>
      <c r="Y267" s="6"/>
      <c r="Z267" s="6"/>
      <c r="AA267" s="6"/>
      <c r="AB267" s="6"/>
      <c r="AC267" s="4"/>
    </row>
    <row r="268" spans="2:29" x14ac:dyDescent="0.2">
      <c r="B268">
        <v>2022</v>
      </c>
      <c r="C268">
        <v>2022</v>
      </c>
      <c r="D268" s="2">
        <f>CA!D268+NV!D268+OR!D268+WA!D268+ID!D268+MT!D268+AZ!D268+UT!D268+CO!D268+NM!D268+WY!D268</f>
        <v>12163.519269999999</v>
      </c>
      <c r="E268" s="2">
        <f>CA!E268+NV!E268+OR!E268+WA!E268+ID!E268+MT!E268+AZ!E268+UT!E268+CO!E268+NM!E268+WY!E268</f>
        <v>2067.5731299999998</v>
      </c>
      <c r="F268" s="2">
        <f>CA!F268+NV!F268+OR!F268+WA!F268+ID!F268+MT!F268+AZ!F268+UT!F268+CO!F268+NM!F268+WY!F268</f>
        <v>19570.874749999999</v>
      </c>
      <c r="G268" s="2">
        <f>CA!G268+NV!G268+OR!G268+WA!G268+ID!G268+MT!G268+AZ!G268+UT!G268+CO!G268+NM!G268+WY!G268</f>
        <v>19157.944392900001</v>
      </c>
      <c r="H268" s="2">
        <f>CA!H268+NV!H268+OR!H268+WA!H268+ID!H268+MT!H268+AZ!H268+UT!H268+CO!H268+NM!H268+WY!H268</f>
        <v>7184.5110000000004</v>
      </c>
      <c r="I268" s="2">
        <f>CA!I268+NV!I268+OR!I268+WA!I268+ID!I268+MT!I268+AZ!I268+UT!I268+CO!I268+NM!I268+WY!I268</f>
        <v>335.24345499999998</v>
      </c>
      <c r="J268" s="2">
        <f>CA!J268+NV!J268+OR!J268+WA!J268+ID!J268+MT!J268+AZ!J268+UT!J268+CO!J268+NM!J268+WY!J268</f>
        <v>23.249140000000001</v>
      </c>
      <c r="K268" s="2">
        <f>CA!K268+NV!K268+OR!K268+WA!K268+ID!K268+MT!K268+AZ!K268+UT!K268+CO!K268+NM!K268+WY!K268</f>
        <v>0</v>
      </c>
      <c r="L268" s="2">
        <f>CA!L268+NV!L268+OR!L268+WA!L268+ID!L268+MT!L268+AZ!L268+UT!L268+CO!L268+NM!L268+WY!L268</f>
        <v>0</v>
      </c>
      <c r="M268" s="2">
        <f>CA!M268+NV!M268+OR!M268+WA!M268+ID!M268+MT!M268+AZ!M268+UT!M268+CO!M268+NM!M268+WY!M268</f>
        <v>-15.180421861299999</v>
      </c>
      <c r="N268" s="2">
        <f>CA!N268+NV!N268+OR!N268+WA!N268+ID!N268+MT!N268+AZ!N268+UT!N268+CO!N268+NM!N268+WY!N268</f>
        <v>9977.7509450000016</v>
      </c>
      <c r="O268" s="2">
        <f>CA!O268+NV!O268+OR!O268+WA!O268+ID!O268+MT!O268+AZ!O268+UT!O268+CO!O268+NM!O268+WY!O268</f>
        <v>9693.8886999999995</v>
      </c>
      <c r="P268" s="2">
        <f>CA!P268+NV!P268+OR!P268+WA!P268+ID!P268+MT!P268+AZ!P268+UT!P268+CO!P268+NM!P268+WY!P268</f>
        <v>1216.9053699999999</v>
      </c>
      <c r="Q268" s="2">
        <f>CA!Q268+NV!Q268+OR!Q268+WA!Q268+ID!Q268+MT!Q268+AZ!Q268+UT!Q268+CO!Q268+NM!Q268+WY!Q268</f>
        <v>81376.27973103871</v>
      </c>
      <c r="S268" s="8">
        <f t="shared" ref="S268:S291" si="31">(H268+E268+F268+I268+J268+K268+N268+O268+P268)/Q268</f>
        <v>0.61528981977904551</v>
      </c>
      <c r="U268" s="6">
        <f t="shared" ref="U268:U291" si="32">D268</f>
        <v>12163.519269999999</v>
      </c>
      <c r="V268" s="6">
        <f t="shared" ref="V268:V291" si="33">G268</f>
        <v>19157.944392900001</v>
      </c>
      <c r="W268" s="6">
        <f t="shared" ref="W268:W291" si="34">F268</f>
        <v>19570.874749999999</v>
      </c>
      <c r="X268" s="6">
        <f t="shared" ref="X268:X291" si="35">H268</f>
        <v>7184.5110000000004</v>
      </c>
      <c r="Y268" s="6">
        <f t="shared" ref="Y268:Y291" si="36">O268</f>
        <v>9693.8886999999995</v>
      </c>
      <c r="Z268" s="6">
        <f t="shared" ref="Z268:Z291" si="37">N268</f>
        <v>9977.7509450000016</v>
      </c>
      <c r="AA268" s="6">
        <f t="shared" ref="AA268:AA291" si="38">P268+M268+L268+K268+J268+I268+E268</f>
        <v>3627.7906731386997</v>
      </c>
      <c r="AB268" s="6">
        <f t="shared" si="18"/>
        <v>81376.27973103871</v>
      </c>
      <c r="AC268" s="4">
        <f t="shared" si="19"/>
        <v>0.52681574053067726</v>
      </c>
    </row>
    <row r="269" spans="2:29" x14ac:dyDescent="0.2">
      <c r="B269">
        <v>2023</v>
      </c>
      <c r="C269">
        <v>2023</v>
      </c>
      <c r="D269" s="2">
        <f>CA!D269+NV!D269+OR!D269+WA!D269+ID!D269+MT!D269+AZ!D269+UT!D269+CO!D269+NM!D269+WY!D269</f>
        <v>8611.9118500000004</v>
      </c>
      <c r="E269" s="2">
        <f>CA!E269+NV!E269+OR!E269+WA!E269+ID!E269+MT!E269+AZ!E269+UT!E269+CO!E269+NM!E269+WY!E269</f>
        <v>2102.5729999999999</v>
      </c>
      <c r="F269" s="2">
        <f>CA!F269+NV!F269+OR!F269+WA!F269+ID!F269+MT!F269+AZ!F269+UT!F269+CO!F269+NM!F269+WY!F269</f>
        <v>19574.731779999998</v>
      </c>
      <c r="G269" s="2">
        <f>CA!G269+NV!G269+OR!G269+WA!G269+ID!G269+MT!G269+AZ!G269+UT!G269+CO!G269+NM!G269+WY!G269</f>
        <v>21319.561843579999</v>
      </c>
      <c r="H269" s="2">
        <f>CA!H269+NV!H269+OR!H269+WA!H269+ID!H269+MT!H269+AZ!H269+UT!H269+CO!H269+NM!H269+WY!H269</f>
        <v>6557.5830000000005</v>
      </c>
      <c r="I269" s="2">
        <f>CA!I269+NV!I269+OR!I269+WA!I269+ID!I269+MT!I269+AZ!I269+UT!I269+CO!I269+NM!I269+WY!I269</f>
        <v>329.51850800000005</v>
      </c>
      <c r="J269" s="2">
        <f>CA!J269+NV!J269+OR!J269+WA!J269+ID!J269+MT!J269+AZ!J269+UT!J269+CO!J269+NM!J269+WY!J269</f>
        <v>23.32357</v>
      </c>
      <c r="K269" s="2">
        <f>CA!K269+NV!K269+OR!K269+WA!K269+ID!K269+MT!K269+AZ!K269+UT!K269+CO!K269+NM!K269+WY!K269</f>
        <v>0</v>
      </c>
      <c r="L269" s="2">
        <f>CA!L269+NV!L269+OR!L269+WA!L269+ID!L269+MT!L269+AZ!L269+UT!L269+CO!L269+NM!L269+WY!L269</f>
        <v>0</v>
      </c>
      <c r="M269" s="2">
        <f>CA!M269+NV!M269+OR!M269+WA!M269+ID!M269+MT!M269+AZ!M269+UT!M269+CO!M269+NM!M269+WY!M269</f>
        <v>-26.441984400000003</v>
      </c>
      <c r="N269" s="2">
        <f>CA!N269+NV!N269+OR!N269+WA!N269+ID!N269+MT!N269+AZ!N269+UT!N269+CO!N269+NM!N269+WY!N269</f>
        <v>11366.141638000001</v>
      </c>
      <c r="O269" s="2">
        <f>CA!O269+NV!O269+OR!O269+WA!O269+ID!O269+MT!O269+AZ!O269+UT!O269+CO!O269+NM!O269+WY!O269</f>
        <v>10126.9429</v>
      </c>
      <c r="P269" s="2">
        <f>CA!P269+NV!P269+OR!P269+WA!P269+ID!P269+MT!P269+AZ!P269+UT!P269+CO!P269+NM!P269+WY!P269</f>
        <v>1216.6545199999998</v>
      </c>
      <c r="Q269" s="2">
        <f>CA!Q269+NV!Q269+OR!Q269+WA!Q269+ID!Q269+MT!Q269+AZ!Q269+UT!Q269+CO!Q269+NM!Q269+WY!Q269</f>
        <v>81202.500625180008</v>
      </c>
      <c r="S269" s="8">
        <f t="shared" si="31"/>
        <v>0.63172277357297557</v>
      </c>
      <c r="U269" s="6">
        <f t="shared" si="32"/>
        <v>8611.9118500000004</v>
      </c>
      <c r="V269" s="6">
        <f t="shared" si="33"/>
        <v>21319.561843579999</v>
      </c>
      <c r="W269" s="6">
        <f t="shared" si="34"/>
        <v>19574.731779999998</v>
      </c>
      <c r="X269" s="6">
        <f t="shared" si="35"/>
        <v>6557.5830000000005</v>
      </c>
      <c r="Y269" s="6">
        <f t="shared" si="36"/>
        <v>10126.9429</v>
      </c>
      <c r="Z269" s="6">
        <f t="shared" si="37"/>
        <v>11366.141638000001</v>
      </c>
      <c r="AA269" s="6">
        <f t="shared" si="38"/>
        <v>3645.6276135999997</v>
      </c>
      <c r="AB269" s="6">
        <f t="shared" si="18"/>
        <v>81202.500625179993</v>
      </c>
      <c r="AC269" s="4">
        <f t="shared" si="19"/>
        <v>0.55064121901850471</v>
      </c>
    </row>
    <row r="270" spans="2:29" x14ac:dyDescent="0.2">
      <c r="B270">
        <v>2024</v>
      </c>
      <c r="C270">
        <v>2024</v>
      </c>
      <c r="D270" s="2">
        <f>CA!D270+NV!D270+OR!D270+WA!D270+ID!D270+MT!D270+AZ!D270+UT!D270+CO!D270+NM!D270+WY!D270</f>
        <v>7743.3283799999999</v>
      </c>
      <c r="E270" s="2">
        <f>CA!E270+NV!E270+OR!E270+WA!E270+ID!E270+MT!E270+AZ!E270+UT!E270+CO!E270+NM!E270+WY!E270</f>
        <v>2148.2351640000002</v>
      </c>
      <c r="F270" s="2">
        <f>CA!F270+NV!F270+OR!F270+WA!F270+ID!F270+MT!F270+AZ!F270+UT!F270+CO!F270+NM!F270+WY!F270</f>
        <v>19561.490969999999</v>
      </c>
      <c r="G270" s="2">
        <f>CA!G270+NV!G270+OR!G270+WA!G270+ID!G270+MT!G270+AZ!G270+UT!G270+CO!G270+NM!G270+WY!G270</f>
        <v>20518.982977399999</v>
      </c>
      <c r="H270" s="2">
        <f>CA!H270+NV!H270+OR!H270+WA!H270+ID!H270+MT!H270+AZ!H270+UT!H270+CO!H270+NM!H270+WY!H270</f>
        <v>6388.0210000000006</v>
      </c>
      <c r="I270" s="2">
        <f>CA!I270+NV!I270+OR!I270+WA!I270+ID!I270+MT!I270+AZ!I270+UT!I270+CO!I270+NM!I270+WY!I270</f>
        <v>281.64060800000004</v>
      </c>
      <c r="J270" s="2">
        <f>CA!J270+NV!J270+OR!J270+WA!J270+ID!J270+MT!J270+AZ!J270+UT!J270+CO!J270+NM!J270+WY!J270</f>
        <v>22.951029999999999</v>
      </c>
      <c r="K270" s="2">
        <f>CA!K270+NV!K270+OR!K270+WA!K270+ID!K270+MT!K270+AZ!K270+UT!K270+CO!K270+NM!K270+WY!K270</f>
        <v>0</v>
      </c>
      <c r="L270" s="2">
        <f>CA!L270+NV!L270+OR!L270+WA!L270+ID!L270+MT!L270+AZ!L270+UT!L270+CO!L270+NM!L270+WY!L270</f>
        <v>0</v>
      </c>
      <c r="M270" s="2">
        <f>CA!M270+NV!M270+OR!M270+WA!M270+ID!M270+MT!M270+AZ!M270+UT!M270+CO!M270+NM!M270+WY!M270</f>
        <v>-71.810445000000001</v>
      </c>
      <c r="N270" s="2">
        <f>CA!N270+NV!N270+OR!N270+WA!N270+ID!N270+MT!N270+AZ!N270+UT!N270+CO!N270+NM!N270+WY!N270</f>
        <v>12438.407306000001</v>
      </c>
      <c r="O270" s="2">
        <f>CA!O270+NV!O270+OR!O270+WA!O270+ID!O270+MT!O270+AZ!O270+UT!O270+CO!O270+NM!O270+WY!O270</f>
        <v>10585.17</v>
      </c>
      <c r="P270" s="2">
        <f>CA!P270+NV!P270+OR!P270+WA!P270+ID!P270+MT!P270+AZ!P270+UT!P270+CO!P270+NM!P270+WY!P270</f>
        <v>1123.77181</v>
      </c>
      <c r="Q270" s="2">
        <f>CA!Q270+NV!Q270+OR!Q270+WA!Q270+ID!Q270+MT!Q270+AZ!Q270+UT!Q270+CO!Q270+NM!Q270+WY!Q270</f>
        <v>80740.188800400007</v>
      </c>
      <c r="S270" s="8">
        <f t="shared" si="31"/>
        <v>0.65084920742394459</v>
      </c>
      <c r="U270" s="6">
        <f t="shared" si="32"/>
        <v>7743.3283799999999</v>
      </c>
      <c r="V270" s="6">
        <f t="shared" si="33"/>
        <v>20518.982977399999</v>
      </c>
      <c r="W270" s="6">
        <f t="shared" si="34"/>
        <v>19561.490969999999</v>
      </c>
      <c r="X270" s="6">
        <f t="shared" si="35"/>
        <v>6388.0210000000006</v>
      </c>
      <c r="Y270" s="6">
        <f t="shared" si="36"/>
        <v>10585.17</v>
      </c>
      <c r="Z270" s="6">
        <f t="shared" si="37"/>
        <v>12438.407306000001</v>
      </c>
      <c r="AA270" s="6">
        <f t="shared" si="38"/>
        <v>3504.7881670000002</v>
      </c>
      <c r="AB270" s="6">
        <f t="shared" si="18"/>
        <v>80740.188800400007</v>
      </c>
      <c r="AC270" s="4">
        <f t="shared" si="19"/>
        <v>0.57084157379096512</v>
      </c>
    </row>
    <row r="271" spans="2:29" x14ac:dyDescent="0.2">
      <c r="B271">
        <v>2025</v>
      </c>
      <c r="C271">
        <v>2025</v>
      </c>
      <c r="D271" s="2">
        <f>CA!D271+NV!D271+OR!D271+WA!D271+ID!D271+MT!D271+AZ!D271+UT!D271+CO!D271+NM!D271+WY!D271</f>
        <v>7182.6592799999999</v>
      </c>
      <c r="E271" s="2">
        <f>CA!E271+NV!E271+OR!E271+WA!E271+ID!E271+MT!E271+AZ!E271+UT!E271+CO!E271+NM!E271+WY!E271</f>
        <v>2221.9791970000001</v>
      </c>
      <c r="F271" s="2">
        <f>CA!F271+NV!F271+OR!F271+WA!F271+ID!F271+MT!F271+AZ!F271+UT!F271+CO!F271+NM!F271+WY!F271</f>
        <v>19564.420499999997</v>
      </c>
      <c r="G271" s="2">
        <f>CA!G271+NV!G271+OR!G271+WA!G271+ID!G271+MT!G271+AZ!G271+UT!G271+CO!G271+NM!G271+WY!G271</f>
        <v>20305.438497700001</v>
      </c>
      <c r="H271" s="2">
        <f>CA!H271+NV!H271+OR!H271+WA!H271+ID!H271+MT!H271+AZ!H271+UT!H271+CO!H271+NM!H271+WY!H271</f>
        <v>5665.1315000000004</v>
      </c>
      <c r="I271" s="2">
        <f>CA!I271+NV!I271+OR!I271+WA!I271+ID!I271+MT!I271+AZ!I271+UT!I271+CO!I271+NM!I271+WY!I271</f>
        <v>242.39408499999999</v>
      </c>
      <c r="J271" s="2">
        <f>CA!J271+NV!J271+OR!J271+WA!J271+ID!J271+MT!J271+AZ!J271+UT!J271+CO!J271+NM!J271+WY!J271</f>
        <v>22.92624</v>
      </c>
      <c r="K271" s="2">
        <f>CA!K271+NV!K271+OR!K271+WA!K271+ID!K271+MT!K271+AZ!K271+UT!K271+CO!K271+NM!K271+WY!K271</f>
        <v>0</v>
      </c>
      <c r="L271" s="2">
        <f>CA!L271+NV!L271+OR!L271+WA!L271+ID!L271+MT!L271+AZ!L271+UT!L271+CO!L271+NM!L271+WY!L271</f>
        <v>0</v>
      </c>
      <c r="M271" s="2">
        <f>CA!M271+NV!M271+OR!M271+WA!M271+ID!M271+MT!M271+AZ!M271+UT!M271+CO!M271+NM!M271+WY!M271</f>
        <v>-126.14570000000001</v>
      </c>
      <c r="N271" s="2">
        <f>CA!N271+NV!N271+OR!N271+WA!N271+ID!N271+MT!N271+AZ!N271+UT!N271+CO!N271+NM!N271+WY!N271</f>
        <v>13397.375872999999</v>
      </c>
      <c r="O271" s="2">
        <f>CA!O271+NV!O271+OR!O271+WA!O271+ID!O271+MT!O271+AZ!O271+UT!O271+CO!O271+NM!O271+WY!O271</f>
        <v>10769.0563</v>
      </c>
      <c r="P271" s="2">
        <f>CA!P271+NV!P271+OR!P271+WA!P271+ID!P271+MT!P271+AZ!P271+UT!P271+CO!P271+NM!P271+WY!P271</f>
        <v>1043.1937499999999</v>
      </c>
      <c r="Q271" s="2">
        <f>CA!Q271+NV!Q271+OR!Q271+WA!Q271+ID!Q271+MT!Q271+AZ!Q271+UT!Q271+CO!Q271+NM!Q271+WY!Q271</f>
        <v>80288.429522700011</v>
      </c>
      <c r="S271" s="8">
        <f t="shared" si="31"/>
        <v>0.65920429331646158</v>
      </c>
      <c r="U271" s="6">
        <f t="shared" si="32"/>
        <v>7182.6592799999999</v>
      </c>
      <c r="V271" s="6">
        <f t="shared" si="33"/>
        <v>20305.438497700001</v>
      </c>
      <c r="W271" s="6">
        <f t="shared" si="34"/>
        <v>19564.420499999997</v>
      </c>
      <c r="X271" s="6">
        <f t="shared" si="35"/>
        <v>5665.1315000000004</v>
      </c>
      <c r="Y271" s="6">
        <f t="shared" si="36"/>
        <v>10769.0563</v>
      </c>
      <c r="Z271" s="6">
        <f t="shared" si="37"/>
        <v>13397.375872999999</v>
      </c>
      <c r="AA271" s="6">
        <f t="shared" si="38"/>
        <v>3404.3475719999997</v>
      </c>
      <c r="AB271" s="6">
        <f t="shared" si="18"/>
        <v>80288.429522699997</v>
      </c>
      <c r="AC271" s="4">
        <f t="shared" si="19"/>
        <v>0.58707338685300148</v>
      </c>
    </row>
    <row r="272" spans="2:29" x14ac:dyDescent="0.2">
      <c r="B272">
        <v>2026</v>
      </c>
      <c r="C272">
        <v>2026</v>
      </c>
      <c r="D272" s="2">
        <f>CA!D272+NV!D272+OR!D272+WA!D272+ID!D272+MT!D272+AZ!D272+UT!D272+CO!D272+NM!D272+WY!D272</f>
        <v>5967.7716999999993</v>
      </c>
      <c r="E272" s="2">
        <f>CA!E272+NV!E272+OR!E272+WA!E272+ID!E272+MT!E272+AZ!E272+UT!E272+CO!E272+NM!E272+WY!E272</f>
        <v>2266.2911779999999</v>
      </c>
      <c r="F272" s="2">
        <f>CA!F272+NV!F272+OR!F272+WA!F272+ID!F272+MT!F272+AZ!F272+UT!F272+CO!F272+NM!F272+WY!F272</f>
        <v>19528.019499999999</v>
      </c>
      <c r="G272" s="2">
        <f>CA!G272+NV!G272+OR!G272+WA!G272+ID!G272+MT!G272+AZ!G272+UT!G272+CO!G272+NM!G272+WY!G272</f>
        <v>21614.8844106</v>
      </c>
      <c r="H272" s="2">
        <f>CA!H272+NV!H272+OR!H272+WA!H272+ID!H272+MT!H272+AZ!H272+UT!H272+CO!H272+NM!H272+WY!H272</f>
        <v>4531.6170000000002</v>
      </c>
      <c r="I272" s="2">
        <f>CA!I272+NV!I272+OR!I272+WA!I272+ID!I272+MT!I272+AZ!I272+UT!I272+CO!I272+NM!I272+WY!I272</f>
        <v>248.92633699999999</v>
      </c>
      <c r="J272" s="2">
        <f>CA!J272+NV!J272+OR!J272+WA!J272+ID!J272+MT!J272+AZ!J272+UT!J272+CO!J272+NM!J272+WY!J272</f>
        <v>22.93206</v>
      </c>
      <c r="K272" s="2">
        <f>CA!K272+NV!K272+OR!K272+WA!K272+ID!K272+MT!K272+AZ!K272+UT!K272+CO!K272+NM!K272+WY!K272</f>
        <v>0</v>
      </c>
      <c r="L272" s="2">
        <f>CA!L272+NV!L272+OR!L272+WA!L272+ID!L272+MT!L272+AZ!L272+UT!L272+CO!L272+NM!L272+WY!L272</f>
        <v>0</v>
      </c>
      <c r="M272" s="2">
        <f>CA!M272+NV!M272+OR!M272+WA!M272+ID!M272+MT!M272+AZ!M272+UT!M272+CO!M272+NM!M272+WY!M272</f>
        <v>-126.04861099999999</v>
      </c>
      <c r="N272" s="2">
        <f>CA!N272+NV!N272+OR!N272+WA!N272+ID!N272+MT!N272+AZ!N272+UT!N272+CO!N272+NM!N272+WY!N272</f>
        <v>14153.032225999999</v>
      </c>
      <c r="O272" s="2">
        <f>CA!O272+NV!O272+OR!O272+WA!O272+ID!O272+MT!O272+AZ!O272+UT!O272+CO!O272+NM!O272+WY!O272</f>
        <v>11129.207</v>
      </c>
      <c r="P272" s="2">
        <f>CA!P272+NV!P272+OR!P272+WA!P272+ID!P272+MT!P272+AZ!P272+UT!P272+CO!P272+NM!P272+WY!P272</f>
        <v>1078.8400399999998</v>
      </c>
      <c r="Q272" s="2">
        <f>CA!Q272+NV!Q272+OR!Q272+WA!Q272+ID!Q272+MT!Q272+AZ!Q272+UT!Q272+CO!Q272+NM!Q272+WY!Q272</f>
        <v>80415.472840599992</v>
      </c>
      <c r="S272" s="8">
        <f t="shared" si="31"/>
        <v>0.65856561517676293</v>
      </c>
      <c r="U272" s="6">
        <f t="shared" si="32"/>
        <v>5967.7716999999993</v>
      </c>
      <c r="V272" s="6">
        <f t="shared" si="33"/>
        <v>21614.8844106</v>
      </c>
      <c r="W272" s="6">
        <f t="shared" si="34"/>
        <v>19528.019499999999</v>
      </c>
      <c r="X272" s="6">
        <f t="shared" si="35"/>
        <v>4531.6170000000002</v>
      </c>
      <c r="Y272" s="6">
        <f t="shared" si="36"/>
        <v>11129.207</v>
      </c>
      <c r="Z272" s="6">
        <f t="shared" si="37"/>
        <v>14153.032225999999</v>
      </c>
      <c r="AA272" s="6">
        <f t="shared" si="38"/>
        <v>3490.9410039999998</v>
      </c>
      <c r="AB272" s="6">
        <f t="shared" si="18"/>
        <v>80415.472840599992</v>
      </c>
      <c r="AC272" s="4">
        <f t="shared" si="19"/>
        <v>0.60064559746782697</v>
      </c>
    </row>
    <row r="273" spans="2:29" x14ac:dyDescent="0.2">
      <c r="B273">
        <v>2027</v>
      </c>
      <c r="C273">
        <v>2027</v>
      </c>
      <c r="D273" s="2">
        <f>CA!D273+NV!D273+OR!D273+WA!D273+ID!D273+MT!D273+AZ!D273+UT!D273+CO!D273+NM!D273+WY!D273</f>
        <v>5925.2515999999996</v>
      </c>
      <c r="E273" s="2">
        <f>CA!E273+NV!E273+OR!E273+WA!E273+ID!E273+MT!E273+AZ!E273+UT!E273+CO!E273+NM!E273+WY!E273</f>
        <v>2342.583862</v>
      </c>
      <c r="F273" s="2">
        <f>CA!F273+NV!F273+OR!F273+WA!F273+ID!F273+MT!F273+AZ!F273+UT!F273+CO!F273+NM!F273+WY!F273</f>
        <v>19538.304499999998</v>
      </c>
      <c r="G273" s="2">
        <f>CA!G273+NV!G273+OR!G273+WA!G273+ID!G273+MT!G273+AZ!G273+UT!G273+CO!G273+NM!G273+WY!G273</f>
        <v>20981.956834100001</v>
      </c>
      <c r="H273" s="2">
        <f>CA!H273+NV!H273+OR!H273+WA!H273+ID!H273+MT!H273+AZ!H273+UT!H273+CO!H273+NM!H273+WY!H273</f>
        <v>4491.1229999999996</v>
      </c>
      <c r="I273" s="2">
        <f>CA!I273+NV!I273+OR!I273+WA!I273+ID!I273+MT!I273+AZ!I273+UT!I273+CO!I273+NM!I273+WY!I273</f>
        <v>247.77463900000001</v>
      </c>
      <c r="J273" s="2">
        <f>CA!J273+NV!J273+OR!J273+WA!J273+ID!J273+MT!J273+AZ!J273+UT!J273+CO!J273+NM!J273+WY!J273</f>
        <v>22.776990000000001</v>
      </c>
      <c r="K273" s="2">
        <f>CA!K273+NV!K273+OR!K273+WA!K273+ID!K273+MT!K273+AZ!K273+UT!K273+CO!K273+NM!K273+WY!K273</f>
        <v>0</v>
      </c>
      <c r="L273" s="2">
        <f>CA!L273+NV!L273+OR!L273+WA!L273+ID!L273+MT!L273+AZ!L273+UT!L273+CO!L273+NM!L273+WY!L273</f>
        <v>0</v>
      </c>
      <c r="M273" s="2">
        <f>CA!M273+NV!M273+OR!M273+WA!M273+ID!M273+MT!M273+AZ!M273+UT!M273+CO!M273+NM!M273+WY!M273</f>
        <v>-183.46641400000001</v>
      </c>
      <c r="N273" s="2">
        <f>CA!N273+NV!N273+OR!N273+WA!N273+ID!N273+MT!N273+AZ!N273+UT!N273+CO!N273+NM!N273+WY!N273</f>
        <v>14842.759427999999</v>
      </c>
      <c r="O273" s="2">
        <f>CA!O273+NV!O273+OR!O273+WA!O273+ID!O273+MT!O273+AZ!O273+UT!O273+CO!O273+NM!O273+WY!O273</f>
        <v>11607.197100000001</v>
      </c>
      <c r="P273" s="2">
        <f>CA!P273+NV!P273+OR!P273+WA!P273+ID!P273+MT!P273+AZ!P273+UT!P273+CO!P273+NM!P273+WY!P273</f>
        <v>1086.14519</v>
      </c>
      <c r="Q273" s="2">
        <f>CA!Q273+NV!Q273+OR!Q273+WA!Q273+ID!Q273+MT!Q273+AZ!Q273+UT!Q273+CO!Q273+NM!Q273+WY!Q273</f>
        <v>80902.40672910001</v>
      </c>
      <c r="S273" s="8">
        <f t="shared" si="31"/>
        <v>0.66967927036356412</v>
      </c>
      <c r="U273" s="6">
        <f t="shared" si="32"/>
        <v>5925.2515999999996</v>
      </c>
      <c r="V273" s="6">
        <f t="shared" si="33"/>
        <v>20981.956834100001</v>
      </c>
      <c r="W273" s="6">
        <f t="shared" si="34"/>
        <v>19538.304499999998</v>
      </c>
      <c r="X273" s="6">
        <f t="shared" si="35"/>
        <v>4491.1229999999996</v>
      </c>
      <c r="Y273" s="6">
        <f t="shared" si="36"/>
        <v>11607.197100000001</v>
      </c>
      <c r="Z273" s="6">
        <f t="shared" si="37"/>
        <v>14842.759427999999</v>
      </c>
      <c r="AA273" s="6">
        <f t="shared" si="38"/>
        <v>3515.8142669999997</v>
      </c>
      <c r="AB273" s="6">
        <f t="shared" si="18"/>
        <v>80902.406729099996</v>
      </c>
      <c r="AC273" s="4">
        <f t="shared" si="19"/>
        <v>0.61189867269045972</v>
      </c>
    </row>
    <row r="274" spans="2:29" x14ac:dyDescent="0.2">
      <c r="B274">
        <v>2028</v>
      </c>
      <c r="C274">
        <v>2028</v>
      </c>
      <c r="D274" s="2">
        <f>CA!D274+NV!D274+OR!D274+WA!D274+ID!D274+MT!D274+AZ!D274+UT!D274+CO!D274+NM!D274+WY!D274</f>
        <v>5373.2534900000001</v>
      </c>
      <c r="E274" s="2">
        <f>CA!E274+NV!E274+OR!E274+WA!E274+ID!E274+MT!E274+AZ!E274+UT!E274+CO!E274+NM!E274+WY!E274</f>
        <v>2388.654528</v>
      </c>
      <c r="F274" s="2">
        <f>CA!F274+NV!F274+OR!F274+WA!F274+ID!F274+MT!F274+AZ!F274+UT!F274+CO!F274+NM!F274+WY!F274</f>
        <v>19548.537969999998</v>
      </c>
      <c r="G274" s="2">
        <f>CA!G274+NV!G274+OR!G274+WA!G274+ID!G274+MT!G274+AZ!G274+UT!G274+CO!G274+NM!G274+WY!G274</f>
        <v>19961.053558</v>
      </c>
      <c r="H274" s="2">
        <f>CA!H274+NV!H274+OR!H274+WA!H274+ID!H274+MT!H274+AZ!H274+UT!H274+CO!H274+NM!H274+WY!H274</f>
        <v>4938.9210000000003</v>
      </c>
      <c r="I274" s="2">
        <f>CA!I274+NV!I274+OR!I274+WA!I274+ID!I274+MT!I274+AZ!I274+UT!I274+CO!I274+NM!I274+WY!I274</f>
        <v>249.01787899999999</v>
      </c>
      <c r="J274" s="2">
        <f>CA!J274+NV!J274+OR!J274+WA!J274+ID!J274+MT!J274+AZ!J274+UT!J274+CO!J274+NM!J274+WY!J274</f>
        <v>22.600460000000002</v>
      </c>
      <c r="K274" s="2">
        <f>CA!K274+NV!K274+OR!K274+WA!K274+ID!K274+MT!K274+AZ!K274+UT!K274+CO!K274+NM!K274+WY!K274</f>
        <v>0</v>
      </c>
      <c r="L274" s="2">
        <f>CA!L274+NV!L274+OR!L274+WA!L274+ID!L274+MT!L274+AZ!L274+UT!L274+CO!L274+NM!L274+WY!L274</f>
        <v>0</v>
      </c>
      <c r="M274" s="2">
        <f>CA!M274+NV!M274+OR!M274+WA!M274+ID!M274+MT!M274+AZ!M274+UT!M274+CO!M274+NM!M274+WY!M274</f>
        <v>-174.45106799999999</v>
      </c>
      <c r="N274" s="2">
        <f>CA!N274+NV!N274+OR!N274+WA!N274+ID!N274+MT!N274+AZ!N274+UT!N274+CO!N274+NM!N274+WY!N274</f>
        <v>15523.925098999998</v>
      </c>
      <c r="O274" s="2">
        <f>CA!O274+NV!O274+OR!O274+WA!O274+ID!O274+MT!O274+AZ!O274+UT!O274+CO!O274+NM!O274+WY!O274</f>
        <v>12122.774799999997</v>
      </c>
      <c r="P274" s="2">
        <f>CA!P274+NV!P274+OR!P274+WA!P274+ID!P274+MT!P274+AZ!P274+UT!P274+CO!P274+NM!P274+WY!P274</f>
        <v>1103.02352</v>
      </c>
      <c r="Q274" s="2">
        <f>CA!Q274+NV!Q274+OR!Q274+WA!Q274+ID!Q274+MT!Q274+AZ!Q274+UT!Q274+CO!Q274+NM!Q274+WY!Q274</f>
        <v>81057.311236000009</v>
      </c>
      <c r="S274" s="8">
        <f t="shared" si="31"/>
        <v>0.68960411348031792</v>
      </c>
      <c r="U274" s="6">
        <f t="shared" si="32"/>
        <v>5373.2534900000001</v>
      </c>
      <c r="V274" s="6">
        <f t="shared" si="33"/>
        <v>19961.053558</v>
      </c>
      <c r="W274" s="6">
        <f t="shared" si="34"/>
        <v>19548.537969999998</v>
      </c>
      <c r="X274" s="6">
        <f t="shared" si="35"/>
        <v>4938.9210000000003</v>
      </c>
      <c r="Y274" s="6">
        <f t="shared" si="36"/>
        <v>12122.774799999997</v>
      </c>
      <c r="Z274" s="6">
        <f t="shared" si="37"/>
        <v>15523.925098999998</v>
      </c>
      <c r="AA274" s="6">
        <f t="shared" si="38"/>
        <v>3588.845319</v>
      </c>
      <c r="AB274" s="6">
        <f t="shared" si="18"/>
        <v>81057.311235999994</v>
      </c>
      <c r="AC274" s="4">
        <f t="shared" si="19"/>
        <v>0.62652069768439667</v>
      </c>
    </row>
    <row r="275" spans="2:29" x14ac:dyDescent="0.2">
      <c r="B275">
        <v>2029</v>
      </c>
      <c r="C275">
        <v>2029</v>
      </c>
      <c r="D275" s="2">
        <f>CA!D275+NV!D275+OR!D275+WA!D275+ID!D275+MT!D275+AZ!D275+UT!D275+CO!D275+NM!D275+WY!D275</f>
        <v>5044.5863200000003</v>
      </c>
      <c r="E275" s="2">
        <f>CA!E275+NV!E275+OR!E275+WA!E275+ID!E275+MT!E275+AZ!E275+UT!E275+CO!E275+NM!E275+WY!E275</f>
        <v>2456.3381279999999</v>
      </c>
      <c r="F275" s="2">
        <f>CA!F275+NV!F275+OR!F275+WA!F275+ID!F275+MT!F275+AZ!F275+UT!F275+CO!F275+NM!F275+WY!F275</f>
        <v>19557.834499999997</v>
      </c>
      <c r="G275" s="2">
        <f>CA!G275+NV!G275+OR!G275+WA!G275+ID!G275+MT!G275+AZ!G275+UT!G275+CO!G275+NM!G275+WY!G275</f>
        <v>19790.587069499998</v>
      </c>
      <c r="H275" s="2">
        <f>CA!H275+NV!H275+OR!H275+WA!H275+ID!H275+MT!H275+AZ!H275+UT!H275+CO!H275+NM!H275+WY!H275</f>
        <v>4522.7649999999994</v>
      </c>
      <c r="I275" s="2">
        <f>CA!I275+NV!I275+OR!I275+WA!I275+ID!I275+MT!I275+AZ!I275+UT!I275+CO!I275+NM!I275+WY!I275</f>
        <v>246.02332799999999</v>
      </c>
      <c r="J275" s="2">
        <f>CA!J275+NV!J275+OR!J275+WA!J275+ID!J275+MT!J275+AZ!J275+UT!J275+CO!J275+NM!J275+WY!J275</f>
        <v>22.625430000000001</v>
      </c>
      <c r="K275" s="2">
        <f>CA!K275+NV!K275+OR!K275+WA!K275+ID!K275+MT!K275+AZ!K275+UT!K275+CO!K275+NM!K275+WY!K275</f>
        <v>0</v>
      </c>
      <c r="L275" s="2">
        <f>CA!L275+NV!L275+OR!L275+WA!L275+ID!L275+MT!L275+AZ!L275+UT!L275+CO!L275+NM!L275+WY!L275</f>
        <v>0</v>
      </c>
      <c r="M275" s="2">
        <f>CA!M275+NV!M275+OR!M275+WA!M275+ID!M275+MT!M275+AZ!M275+UT!M275+CO!M275+NM!M275+WY!M275</f>
        <v>-191.185902</v>
      </c>
      <c r="N275" s="2">
        <f>CA!N275+NV!N275+OR!N275+WA!N275+ID!N275+MT!N275+AZ!N275+UT!N275+CO!N275+NM!N275+WY!N275</f>
        <v>16188.709636000001</v>
      </c>
      <c r="O275" s="2">
        <f>CA!O275+NV!O275+OR!O275+WA!O275+ID!O275+MT!O275+AZ!O275+UT!O275+CO!O275+NM!O275+WY!O275</f>
        <v>12579.070000000002</v>
      </c>
      <c r="P275" s="2">
        <f>CA!P275+NV!P275+OR!P275+WA!P275+ID!P275+MT!P275+AZ!P275+UT!P275+CO!P275+NM!P275+WY!P275</f>
        <v>1110.1372899999999</v>
      </c>
      <c r="Q275" s="2">
        <f>CA!Q275+NV!Q275+OR!Q275+WA!Q275+ID!Q275+MT!Q275+AZ!Q275+UT!Q275+CO!Q275+NM!Q275+WY!Q275</f>
        <v>81327.490799499996</v>
      </c>
      <c r="S275" s="8">
        <f t="shared" si="31"/>
        <v>0.69697838645660626</v>
      </c>
      <c r="U275" s="6">
        <f t="shared" si="32"/>
        <v>5044.5863200000003</v>
      </c>
      <c r="V275" s="6">
        <f t="shared" si="33"/>
        <v>19790.587069499998</v>
      </c>
      <c r="W275" s="6">
        <f t="shared" si="34"/>
        <v>19557.834499999997</v>
      </c>
      <c r="X275" s="6">
        <f t="shared" si="35"/>
        <v>4522.7649999999994</v>
      </c>
      <c r="Y275" s="6">
        <f t="shared" si="36"/>
        <v>12579.070000000002</v>
      </c>
      <c r="Z275" s="6">
        <f t="shared" si="37"/>
        <v>16188.709636000001</v>
      </c>
      <c r="AA275" s="6">
        <f t="shared" si="38"/>
        <v>3643.9382740000001</v>
      </c>
      <c r="AB275" s="6">
        <f t="shared" si="18"/>
        <v>81327.490799499996</v>
      </c>
      <c r="AC275" s="4">
        <f t="shared" si="19"/>
        <v>0.63901581001832053</v>
      </c>
    </row>
    <row r="276" spans="2:29" x14ac:dyDescent="0.2">
      <c r="B276">
        <v>2030</v>
      </c>
      <c r="C276">
        <v>2030</v>
      </c>
      <c r="D276" s="2">
        <f>CA!D276+NV!D276+OR!D276+WA!D276+ID!D276+MT!D276+AZ!D276+UT!D276+CO!D276+NM!D276+WY!D276</f>
        <v>4873.9470099999999</v>
      </c>
      <c r="E276" s="2">
        <f>CA!E276+NV!E276+OR!E276+WA!E276+ID!E276+MT!E276+AZ!E276+UT!E276+CO!E276+NM!E276+WY!E276</f>
        <v>2492.0985430000005</v>
      </c>
      <c r="F276" s="2">
        <f>CA!F276+NV!F276+OR!F276+WA!F276+ID!F276+MT!F276+AZ!F276+UT!F276+CO!F276+NM!F276+WY!F276</f>
        <v>19568.161499999998</v>
      </c>
      <c r="G276" s="2">
        <f>CA!G276+NV!G276+OR!G276+WA!G276+ID!G276+MT!G276+AZ!G276+UT!G276+CO!G276+NM!G276+WY!G276</f>
        <v>19170.226692599997</v>
      </c>
      <c r="H276" s="2">
        <f>CA!H276+NV!H276+OR!H276+WA!H276+ID!H276+MT!H276+AZ!H276+UT!H276+CO!H276+NM!H276+WY!H276</f>
        <v>4439.9776000000002</v>
      </c>
      <c r="I276" s="2">
        <f>CA!I276+NV!I276+OR!I276+WA!I276+ID!I276+MT!I276+AZ!I276+UT!I276+CO!I276+NM!I276+WY!I276</f>
        <v>245.58864499999999</v>
      </c>
      <c r="J276" s="2">
        <f>CA!J276+NV!J276+OR!J276+WA!J276+ID!J276+MT!J276+AZ!J276+UT!J276+CO!J276+NM!J276+WY!J276</f>
        <v>22.218630000000001</v>
      </c>
      <c r="K276" s="2">
        <f>CA!K276+NV!K276+OR!K276+WA!K276+ID!K276+MT!K276+AZ!K276+UT!K276+CO!K276+NM!K276+WY!K276</f>
        <v>0</v>
      </c>
      <c r="L276" s="2">
        <f>CA!L276+NV!L276+OR!L276+WA!L276+ID!L276+MT!L276+AZ!L276+UT!L276+CO!L276+NM!L276+WY!L276</f>
        <v>0</v>
      </c>
      <c r="M276" s="2">
        <f>CA!M276+NV!M276+OR!M276+WA!M276+ID!M276+MT!M276+AZ!M276+UT!M276+CO!M276+NM!M276+WY!M276</f>
        <v>-197.79777399999998</v>
      </c>
      <c r="N276" s="2">
        <f>CA!N276+NV!N276+OR!N276+WA!N276+ID!N276+MT!N276+AZ!N276+UT!N276+CO!N276+NM!N276+WY!N276</f>
        <v>16864.126863000001</v>
      </c>
      <c r="O276" s="2">
        <f>CA!O276+NV!O276+OR!O276+WA!O276+ID!O276+MT!O276+AZ!O276+UT!O276+CO!O276+NM!O276+WY!O276</f>
        <v>13010.4043</v>
      </c>
      <c r="P276" s="2">
        <f>CA!P276+NV!P276+OR!P276+WA!P276+ID!P276+MT!P276+AZ!P276+UT!P276+CO!P276+NM!P276+WY!P276</f>
        <v>1117.5035499999999</v>
      </c>
      <c r="Q276" s="2">
        <f>CA!Q276+NV!Q276+OR!Q276+WA!Q276+ID!Q276+MT!Q276+AZ!Q276+UT!Q276+CO!Q276+NM!Q276+WY!Q276</f>
        <v>81606.455559599999</v>
      </c>
      <c r="S276" s="8">
        <f t="shared" si="31"/>
        <v>0.70778811841442901</v>
      </c>
      <c r="U276" s="6">
        <f t="shared" si="32"/>
        <v>4873.9470099999999</v>
      </c>
      <c r="V276" s="6">
        <f t="shared" si="33"/>
        <v>19170.226692599997</v>
      </c>
      <c r="W276" s="6">
        <f t="shared" si="34"/>
        <v>19568.161499999998</v>
      </c>
      <c r="X276" s="6">
        <f t="shared" si="35"/>
        <v>4439.9776000000002</v>
      </c>
      <c r="Y276" s="6">
        <f t="shared" si="36"/>
        <v>13010.4043</v>
      </c>
      <c r="Z276" s="6">
        <f t="shared" si="37"/>
        <v>16864.126863000001</v>
      </c>
      <c r="AA276" s="6">
        <f t="shared" si="38"/>
        <v>3679.6115940000004</v>
      </c>
      <c r="AB276" s="6">
        <f t="shared" si="18"/>
        <v>81606.455559599999</v>
      </c>
      <c r="AC276" s="4">
        <f t="shared" si="19"/>
        <v>0.65095713191713067</v>
      </c>
    </row>
    <row r="277" spans="2:29" x14ac:dyDescent="0.2">
      <c r="B277">
        <v>2031</v>
      </c>
      <c r="C277">
        <v>2031</v>
      </c>
      <c r="D277" s="2">
        <f>CA!D277+NV!D277+OR!D277+WA!D277+ID!D277+MT!D277+AZ!D277+UT!D277+CO!D277+NM!D277+WY!D277</f>
        <v>3780.5067099999997</v>
      </c>
      <c r="E277" s="2">
        <f>CA!E277+NV!E277+OR!E277+WA!E277+ID!E277+MT!E277+AZ!E277+UT!E277+CO!E277+NM!E277+WY!E277</f>
        <v>2557.422928</v>
      </c>
      <c r="F277" s="2">
        <f>CA!F277+NV!F277+OR!F277+WA!F277+ID!F277+MT!F277+AZ!F277+UT!F277+CO!F277+NM!F277+WY!F277</f>
        <v>19564.292499999996</v>
      </c>
      <c r="G277" s="2">
        <f>CA!G277+NV!G277+OR!G277+WA!G277+ID!G277+MT!G277+AZ!G277+UT!G277+CO!G277+NM!G277+WY!G277</f>
        <v>19192.389093499998</v>
      </c>
      <c r="H277" s="2">
        <f>CA!H277+NV!H277+OR!H277+WA!H277+ID!H277+MT!H277+AZ!H277+UT!H277+CO!H277+NM!H277+WY!H277</f>
        <v>4896.1909999999998</v>
      </c>
      <c r="I277" s="2">
        <f>CA!I277+NV!I277+OR!I277+WA!I277+ID!I277+MT!I277+AZ!I277+UT!I277+CO!I277+NM!I277+WY!I277</f>
        <v>241.29030799999995</v>
      </c>
      <c r="J277" s="2">
        <f>CA!J277+NV!J277+OR!J277+WA!J277+ID!J277+MT!J277+AZ!J277+UT!J277+CO!J277+NM!J277+WY!J277</f>
        <v>22.102979999999999</v>
      </c>
      <c r="K277" s="2">
        <f>CA!K277+NV!K277+OR!K277+WA!K277+ID!K277+MT!K277+AZ!K277+UT!K277+CO!K277+NM!K277+WY!K277</f>
        <v>0</v>
      </c>
      <c r="L277" s="2">
        <f>CA!L277+NV!L277+OR!L277+WA!L277+ID!L277+MT!L277+AZ!L277+UT!L277+CO!L277+NM!L277+WY!L277</f>
        <v>0</v>
      </c>
      <c r="M277" s="2">
        <f>CA!M277+NV!M277+OR!M277+WA!M277+ID!M277+MT!M277+AZ!M277+UT!M277+CO!M277+NM!M277+WY!M277</f>
        <v>-211.02464199999997</v>
      </c>
      <c r="N277" s="2">
        <f>CA!N277+NV!N277+OR!N277+WA!N277+ID!N277+MT!N277+AZ!N277+UT!N277+CO!N277+NM!N277+WY!N277</f>
        <v>17446.356592</v>
      </c>
      <c r="O277" s="2">
        <f>CA!O277+NV!O277+OR!O277+WA!O277+ID!O277+MT!O277+AZ!O277+UT!O277+CO!O277+NM!O277+WY!O277</f>
        <v>13494.875899999999</v>
      </c>
      <c r="P277" s="2">
        <f>CA!P277+NV!P277+OR!P277+WA!P277+ID!P277+MT!P277+AZ!P277+UT!P277+CO!P277+NM!P277+WY!P277</f>
        <v>1121.0525399999999</v>
      </c>
      <c r="Q277" s="2">
        <f>CA!Q277+NV!Q277+OR!Q277+WA!Q277+ID!Q277+MT!Q277+AZ!Q277+UT!Q277+CO!Q277+NM!Q277+WY!Q277</f>
        <v>82105.455909499986</v>
      </c>
      <c r="S277" s="8">
        <f t="shared" si="31"/>
        <v>0.72277273283045806</v>
      </c>
      <c r="U277" s="6">
        <f t="shared" si="32"/>
        <v>3780.5067099999997</v>
      </c>
      <c r="V277" s="6">
        <f t="shared" si="33"/>
        <v>19192.389093499998</v>
      </c>
      <c r="W277" s="6">
        <f t="shared" si="34"/>
        <v>19564.292499999996</v>
      </c>
      <c r="X277" s="6">
        <f t="shared" si="35"/>
        <v>4896.1909999999998</v>
      </c>
      <c r="Y277" s="6">
        <f t="shared" si="36"/>
        <v>13494.875899999999</v>
      </c>
      <c r="Z277" s="6">
        <f t="shared" si="37"/>
        <v>17446.356592</v>
      </c>
      <c r="AA277" s="6">
        <f t="shared" si="38"/>
        <v>3730.8441139999995</v>
      </c>
      <c r="AB277" s="6">
        <f t="shared" si="18"/>
        <v>82105.455909499986</v>
      </c>
      <c r="AC277" s="4">
        <f t="shared" si="19"/>
        <v>0.66056961142486748</v>
      </c>
    </row>
    <row r="278" spans="2:29" x14ac:dyDescent="0.2">
      <c r="B278">
        <v>2032</v>
      </c>
      <c r="C278">
        <v>2032</v>
      </c>
      <c r="D278" s="2">
        <f>CA!D278+NV!D278+OR!D278+WA!D278+ID!D278+MT!D278+AZ!D278+UT!D278+CO!D278+NM!D278+WY!D278</f>
        <v>3765.1427200000003</v>
      </c>
      <c r="E278" s="2">
        <f>CA!E278+NV!E278+OR!E278+WA!E278+ID!E278+MT!E278+AZ!E278+UT!E278+CO!E278+NM!E278+WY!E278</f>
        <v>2631.1788219999999</v>
      </c>
      <c r="F278" s="2">
        <f>CA!F278+NV!F278+OR!F278+WA!F278+ID!F278+MT!F278+AZ!F278+UT!F278+CO!F278+NM!F278+WY!F278</f>
        <v>19576.451969999998</v>
      </c>
      <c r="G278" s="2">
        <f>CA!G278+NV!G278+OR!G278+WA!G278+ID!G278+MT!G278+AZ!G278+UT!G278+CO!G278+NM!G278+WY!G278</f>
        <v>18820.8005973</v>
      </c>
      <c r="H278" s="2">
        <f>CA!H278+NV!H278+OR!H278+WA!H278+ID!H278+MT!H278+AZ!H278+UT!H278+CO!H278+NM!H278+WY!H278</f>
        <v>4511.8019999999997</v>
      </c>
      <c r="I278" s="2">
        <f>CA!I278+NV!I278+OR!I278+WA!I278+ID!I278+MT!I278+AZ!I278+UT!I278+CO!I278+NM!I278+WY!I278</f>
        <v>240.24388299999995</v>
      </c>
      <c r="J278" s="2">
        <f>CA!J278+NV!J278+OR!J278+WA!J278+ID!J278+MT!J278+AZ!J278+UT!J278+CO!J278+NM!J278+WY!J278</f>
        <v>22.266480000000001</v>
      </c>
      <c r="K278" s="2">
        <f>CA!K278+NV!K278+OR!K278+WA!K278+ID!K278+MT!K278+AZ!K278+UT!K278+CO!K278+NM!K278+WY!K278</f>
        <v>0</v>
      </c>
      <c r="L278" s="2">
        <f>CA!L278+NV!L278+OR!L278+WA!L278+ID!L278+MT!L278+AZ!L278+UT!L278+CO!L278+NM!L278+WY!L278</f>
        <v>0</v>
      </c>
      <c r="M278" s="2">
        <f>CA!M278+NV!M278+OR!M278+WA!M278+ID!M278+MT!M278+AZ!M278+UT!M278+CO!M278+NM!M278+WY!M278</f>
        <v>-234.95855899999998</v>
      </c>
      <c r="N278" s="2">
        <f>CA!N278+NV!N278+OR!N278+WA!N278+ID!N278+MT!N278+AZ!N278+UT!N278+CO!N278+NM!N278+WY!N278</f>
        <v>18068.268185000001</v>
      </c>
      <c r="O278" s="2">
        <f>CA!O278+NV!O278+OR!O278+WA!O278+ID!O278+MT!O278+AZ!O278+UT!O278+CO!O278+NM!O278+WY!O278</f>
        <v>14020.692299999999</v>
      </c>
      <c r="P278" s="2">
        <f>CA!P278+NV!P278+OR!P278+WA!P278+ID!P278+MT!P278+AZ!P278+UT!P278+CO!P278+NM!P278+WY!P278</f>
        <v>1133.07287</v>
      </c>
      <c r="Q278" s="2">
        <f>CA!Q278+NV!Q278+OR!Q278+WA!Q278+ID!Q278+MT!Q278+AZ!Q278+UT!Q278+CO!Q278+NM!Q278+WY!Q278</f>
        <v>82554.961268300001</v>
      </c>
      <c r="S278" s="8">
        <f t="shared" si="31"/>
        <v>0.72925933929445752</v>
      </c>
      <c r="U278" s="6">
        <f t="shared" si="32"/>
        <v>3765.1427200000003</v>
      </c>
      <c r="V278" s="6">
        <f t="shared" si="33"/>
        <v>18820.8005973</v>
      </c>
      <c r="W278" s="6">
        <f t="shared" si="34"/>
        <v>19576.451969999998</v>
      </c>
      <c r="X278" s="6">
        <f t="shared" si="35"/>
        <v>4511.8019999999997</v>
      </c>
      <c r="Y278" s="6">
        <f t="shared" si="36"/>
        <v>14020.692299999999</v>
      </c>
      <c r="Z278" s="6">
        <f t="shared" si="37"/>
        <v>18068.268185000001</v>
      </c>
      <c r="AA278" s="6">
        <f t="shared" si="38"/>
        <v>3791.8034959999995</v>
      </c>
      <c r="AB278" s="6">
        <f t="shared" si="18"/>
        <v>82554.961268299972</v>
      </c>
      <c r="AC278" s="4">
        <f t="shared" si="19"/>
        <v>0.6717611528005748</v>
      </c>
    </row>
    <row r="279" spans="2:29" x14ac:dyDescent="0.2">
      <c r="B279">
        <v>2033</v>
      </c>
      <c r="C279">
        <v>2033</v>
      </c>
      <c r="D279" s="2">
        <f>CA!D279+NV!D279+OR!D279+WA!D279+ID!D279+MT!D279+AZ!D279+UT!D279+CO!D279+NM!D279+WY!D279</f>
        <v>3155.52171</v>
      </c>
      <c r="E279" s="2">
        <f>CA!E279+NV!E279+OR!E279+WA!E279+ID!E279+MT!E279+AZ!E279+UT!E279+CO!E279+NM!E279+WY!E279</f>
        <v>2688.6792679999999</v>
      </c>
      <c r="F279" s="2">
        <f>CA!F279+NV!F279+OR!F279+WA!F279+ID!F279+MT!F279+AZ!F279+UT!F279+CO!F279+NM!F279+WY!F279</f>
        <v>19590.341499999999</v>
      </c>
      <c r="G279" s="2">
        <f>CA!G279+NV!G279+OR!G279+WA!G279+ID!G279+MT!G279+AZ!G279+UT!G279+CO!G279+NM!G279+WY!G279</f>
        <v>18861.806127299998</v>
      </c>
      <c r="H279" s="2">
        <f>CA!H279+NV!H279+OR!H279+WA!H279+ID!H279+MT!H279+AZ!H279+UT!H279+CO!H279+NM!H279+WY!H279</f>
        <v>4457.5427</v>
      </c>
      <c r="I279" s="2">
        <f>CA!I279+NV!I279+OR!I279+WA!I279+ID!I279+MT!I279+AZ!I279+UT!I279+CO!I279+NM!I279+WY!I279</f>
        <v>239.18531300000001</v>
      </c>
      <c r="J279" s="2">
        <f>CA!J279+NV!J279+OR!J279+WA!J279+ID!J279+MT!J279+AZ!J279+UT!J279+CO!J279+NM!J279+WY!J279</f>
        <v>21.936260000000001</v>
      </c>
      <c r="K279" s="2">
        <f>CA!K279+NV!K279+OR!K279+WA!K279+ID!K279+MT!K279+AZ!K279+UT!K279+CO!K279+NM!K279+WY!K279</f>
        <v>0</v>
      </c>
      <c r="L279" s="2">
        <f>CA!L279+NV!L279+OR!L279+WA!L279+ID!L279+MT!L279+AZ!L279+UT!L279+CO!L279+NM!L279+WY!L279</f>
        <v>0</v>
      </c>
      <c r="M279" s="2">
        <f>CA!M279+NV!M279+OR!M279+WA!M279+ID!M279+MT!M279+AZ!M279+UT!M279+CO!M279+NM!M279+WY!M279</f>
        <v>-238.088616</v>
      </c>
      <c r="N279" s="2">
        <f>CA!N279+NV!N279+OR!N279+WA!N279+ID!N279+MT!N279+AZ!N279+UT!N279+CO!N279+NM!N279+WY!N279</f>
        <v>18625.587387999996</v>
      </c>
      <c r="O279" s="2">
        <f>CA!O279+NV!O279+OR!O279+WA!O279+ID!O279+MT!O279+AZ!O279+UT!O279+CO!O279+NM!O279+WY!O279</f>
        <v>14338.9758</v>
      </c>
      <c r="P279" s="2">
        <f>CA!P279+NV!P279+OR!P279+WA!P279+ID!P279+MT!P279+AZ!P279+UT!P279+CO!P279+NM!P279+WY!P279</f>
        <v>1141.6473699999999</v>
      </c>
      <c r="Q279" s="2">
        <f>CA!Q279+NV!Q279+OR!Q279+WA!Q279+ID!Q279+MT!Q279+AZ!Q279+UT!Q279+CO!Q279+NM!Q279+WY!Q279</f>
        <v>82883.134820299994</v>
      </c>
      <c r="S279" s="8">
        <f t="shared" si="31"/>
        <v>0.73722954291581932</v>
      </c>
      <c r="U279" s="6">
        <f t="shared" si="32"/>
        <v>3155.52171</v>
      </c>
      <c r="V279" s="6">
        <f t="shared" si="33"/>
        <v>18861.806127299998</v>
      </c>
      <c r="W279" s="6">
        <f t="shared" si="34"/>
        <v>19590.341499999999</v>
      </c>
      <c r="X279" s="6">
        <f t="shared" si="35"/>
        <v>4457.5427</v>
      </c>
      <c r="Y279" s="6">
        <f t="shared" si="36"/>
        <v>14338.9758</v>
      </c>
      <c r="Z279" s="6">
        <f t="shared" si="37"/>
        <v>18625.587387999996</v>
      </c>
      <c r="AA279" s="6">
        <f t="shared" si="38"/>
        <v>3853.3595949999999</v>
      </c>
      <c r="AB279" s="6">
        <f t="shared" si="18"/>
        <v>82883.134820299994</v>
      </c>
      <c r="AC279" s="4">
        <f t="shared" si="19"/>
        <v>0.68057590250778388</v>
      </c>
    </row>
    <row r="280" spans="2:29" x14ac:dyDescent="0.2">
      <c r="B280">
        <v>2034</v>
      </c>
      <c r="C280">
        <v>2034</v>
      </c>
      <c r="D280" s="2">
        <f>CA!D280+NV!D280+OR!D280+WA!D280+ID!D280+MT!D280+AZ!D280+UT!D280+CO!D280+NM!D280+WY!D280</f>
        <v>3095.9337700000001</v>
      </c>
      <c r="E280" s="2">
        <f>CA!E280+NV!E280+OR!E280+WA!E280+ID!E280+MT!E280+AZ!E280+UT!E280+CO!E280+NM!E280+WY!E280</f>
        <v>2748.0732680000001</v>
      </c>
      <c r="F280" s="2">
        <f>CA!F280+NV!F280+OR!F280+WA!F280+ID!F280+MT!F280+AZ!F280+UT!F280+CO!F280+NM!F280+WY!F280</f>
        <v>19604.212499999998</v>
      </c>
      <c r="G280" s="2">
        <f>CA!G280+NV!G280+OR!G280+WA!G280+ID!G280+MT!G280+AZ!G280+UT!G280+CO!G280+NM!G280+WY!G280</f>
        <v>18043.880099469996</v>
      </c>
      <c r="H280" s="2">
        <f>CA!H280+NV!H280+OR!H280+WA!H280+ID!H280+MT!H280+AZ!H280+UT!H280+CO!H280+NM!H280+WY!H280</f>
        <v>4855.1310000000003</v>
      </c>
      <c r="I280" s="2">
        <f>CA!I280+NV!I280+OR!I280+WA!I280+ID!I280+MT!I280+AZ!I280+UT!I280+CO!I280+NM!I280+WY!I280</f>
        <v>238.13570200000001</v>
      </c>
      <c r="J280" s="2">
        <f>CA!J280+NV!J280+OR!J280+WA!J280+ID!J280+MT!J280+AZ!J280+UT!J280+CO!J280+NM!J280+WY!J280</f>
        <v>21.802320000000002</v>
      </c>
      <c r="K280" s="2">
        <f>CA!K280+NV!K280+OR!K280+WA!K280+ID!K280+MT!K280+AZ!K280+UT!K280+CO!K280+NM!K280+WY!K280</f>
        <v>0</v>
      </c>
      <c r="L280" s="2">
        <f>CA!L280+NV!L280+OR!L280+WA!L280+ID!L280+MT!L280+AZ!L280+UT!L280+CO!L280+NM!L280+WY!L280</f>
        <v>0</v>
      </c>
      <c r="M280" s="2">
        <f>CA!M280+NV!M280+OR!M280+WA!M280+ID!M280+MT!M280+AZ!M280+UT!M280+CO!M280+NM!M280+WY!M280</f>
        <v>-260.33777200000003</v>
      </c>
      <c r="N280" s="2">
        <f>CA!N280+NV!N280+OR!N280+WA!N280+ID!N280+MT!N280+AZ!N280+UT!N280+CO!N280+NM!N280+WY!N280</f>
        <v>19204.209631999998</v>
      </c>
      <c r="O280" s="2">
        <f>CA!O280+NV!O280+OR!O280+WA!O280+ID!O280+MT!O280+AZ!O280+UT!O280+CO!O280+NM!O280+WY!O280</f>
        <v>14701.9676</v>
      </c>
      <c r="P280" s="2">
        <f>CA!P280+NV!P280+OR!P280+WA!P280+ID!P280+MT!P280+AZ!P280+UT!P280+CO!P280+NM!P280+WY!P280</f>
        <v>1150.4939200000001</v>
      </c>
      <c r="Q280" s="2">
        <f>CA!Q280+NV!Q280+OR!Q280+WA!Q280+ID!Q280+MT!Q280+AZ!Q280+UT!Q280+CO!Q280+NM!Q280+WY!Q280</f>
        <v>83403.502039469997</v>
      </c>
      <c r="S280" s="8">
        <f t="shared" si="31"/>
        <v>0.74965708169437584</v>
      </c>
      <c r="U280" s="6">
        <f t="shared" si="32"/>
        <v>3095.9337700000001</v>
      </c>
      <c r="V280" s="6">
        <f t="shared" si="33"/>
        <v>18043.880099469996</v>
      </c>
      <c r="W280" s="6">
        <f t="shared" si="34"/>
        <v>19604.212499999998</v>
      </c>
      <c r="X280" s="6">
        <f t="shared" si="35"/>
        <v>4855.1310000000003</v>
      </c>
      <c r="Y280" s="6">
        <f t="shared" si="36"/>
        <v>14701.9676</v>
      </c>
      <c r="Z280" s="6">
        <f t="shared" si="37"/>
        <v>19204.209631999998</v>
      </c>
      <c r="AA280" s="6">
        <f t="shared" si="38"/>
        <v>3898.1674380000004</v>
      </c>
      <c r="AB280" s="6">
        <f t="shared" si="18"/>
        <v>83403.502039469997</v>
      </c>
      <c r="AC280" s="4">
        <f t="shared" si="19"/>
        <v>0.68832310114306583</v>
      </c>
    </row>
    <row r="281" spans="2:29" x14ac:dyDescent="0.2">
      <c r="B281">
        <v>2035</v>
      </c>
      <c r="C281">
        <v>2035</v>
      </c>
      <c r="D281" s="2">
        <f>CA!D281+NV!D281+OR!D281+WA!D281+ID!D281+MT!D281+AZ!D281+UT!D281+CO!D281+NM!D281+WY!D281</f>
        <v>3055.5869600000001</v>
      </c>
      <c r="E281" s="2">
        <f>CA!E281+NV!E281+OR!E281+WA!E281+ID!E281+MT!E281+AZ!E281+UT!E281+CO!E281+NM!E281+WY!E281</f>
        <v>2814.2267859999993</v>
      </c>
      <c r="F281" s="2">
        <f>CA!F281+NV!F281+OR!F281+WA!F281+ID!F281+MT!F281+AZ!F281+UT!F281+CO!F281+NM!F281+WY!F281</f>
        <v>19625.506499999996</v>
      </c>
      <c r="G281" s="2">
        <f>CA!G281+NV!G281+OR!G281+WA!G281+ID!G281+MT!G281+AZ!G281+UT!G281+CO!G281+NM!G281+WY!G281</f>
        <v>17825.381952799999</v>
      </c>
      <c r="H281" s="2">
        <f>CA!H281+NV!H281+OR!H281+WA!H281+ID!H281+MT!H281+AZ!H281+UT!H281+CO!H281+NM!H281+WY!H281</f>
        <v>4480.4740000000002</v>
      </c>
      <c r="I281" s="2">
        <f>CA!I281+NV!I281+OR!I281+WA!I281+ID!I281+MT!I281+AZ!I281+UT!I281+CO!I281+NM!I281+WY!I281</f>
        <v>239.37531900000002</v>
      </c>
      <c r="J281" s="2">
        <f>CA!J281+NV!J281+OR!J281+WA!J281+ID!J281+MT!J281+AZ!J281+UT!J281+CO!J281+NM!J281+WY!J281</f>
        <v>21.757259999999999</v>
      </c>
      <c r="K281" s="2">
        <f>CA!K281+NV!K281+OR!K281+WA!K281+ID!K281+MT!K281+AZ!K281+UT!K281+CO!K281+NM!K281+WY!K281</f>
        <v>0</v>
      </c>
      <c r="L281" s="2">
        <f>CA!L281+NV!L281+OR!L281+WA!L281+ID!L281+MT!L281+AZ!L281+UT!L281+CO!L281+NM!L281+WY!L281</f>
        <v>0</v>
      </c>
      <c r="M281" s="2">
        <f>CA!M281+NV!M281+OR!M281+WA!M281+ID!M281+MT!M281+AZ!M281+UT!M281+CO!M281+NM!M281+WY!M281</f>
        <v>-287.47998999999999</v>
      </c>
      <c r="N281" s="2">
        <f>CA!N281+NV!N281+OR!N281+WA!N281+ID!N281+MT!N281+AZ!N281+UT!N281+CO!N281+NM!N281+WY!N281</f>
        <v>19831.988383</v>
      </c>
      <c r="O281" s="2">
        <f>CA!O281+NV!O281+OR!O281+WA!O281+ID!O281+MT!O281+AZ!O281+UT!O281+CO!O281+NM!O281+WY!O281</f>
        <v>15093.098000000002</v>
      </c>
      <c r="P281" s="2">
        <f>CA!P281+NV!P281+OR!P281+WA!P281+ID!P281+MT!P281+AZ!P281+UT!P281+CO!P281+NM!P281+WY!P281</f>
        <v>1165.6763699999999</v>
      </c>
      <c r="Q281" s="2">
        <f>CA!Q281+NV!Q281+OR!Q281+WA!Q281+ID!Q281+MT!Q281+AZ!Q281+UT!Q281+CO!Q281+NM!Q281+WY!Q281</f>
        <v>83865.5915408</v>
      </c>
      <c r="S281" s="8">
        <f t="shared" si="31"/>
        <v>0.75444650726893847</v>
      </c>
      <c r="U281" s="6">
        <f t="shared" si="32"/>
        <v>3055.5869600000001</v>
      </c>
      <c r="V281" s="6">
        <f t="shared" si="33"/>
        <v>17825.381952799999</v>
      </c>
      <c r="W281" s="6">
        <f t="shared" si="34"/>
        <v>19625.506499999996</v>
      </c>
      <c r="X281" s="6">
        <f t="shared" si="35"/>
        <v>4480.4740000000002</v>
      </c>
      <c r="Y281" s="6">
        <f t="shared" si="36"/>
        <v>15093.098000000002</v>
      </c>
      <c r="Z281" s="6">
        <f t="shared" si="37"/>
        <v>19831.988383</v>
      </c>
      <c r="AA281" s="6">
        <f t="shared" si="38"/>
        <v>3953.5557449999992</v>
      </c>
      <c r="AB281" s="6">
        <f t="shared" si="18"/>
        <v>83865.5915408</v>
      </c>
      <c r="AC281" s="4">
        <f t="shared" si="19"/>
        <v>0.69759418079747459</v>
      </c>
    </row>
    <row r="282" spans="2:29" x14ac:dyDescent="0.2">
      <c r="B282">
        <v>2036</v>
      </c>
      <c r="C282">
        <v>2036</v>
      </c>
      <c r="D282" s="2">
        <f>CA!D282+NV!D282+OR!D282+WA!D282+ID!D282+MT!D282+AZ!D282+UT!D282+CO!D282+NM!D282+WY!D282</f>
        <v>2975.6088</v>
      </c>
      <c r="E282" s="2">
        <f>CA!E282+NV!E282+OR!E282+WA!E282+ID!E282+MT!E282+AZ!E282+UT!E282+CO!E282+NM!E282+WY!E282</f>
        <v>2876.0013599999997</v>
      </c>
      <c r="F282" s="2">
        <f>CA!F282+NV!F282+OR!F282+WA!F282+ID!F282+MT!F282+AZ!F282+UT!F282+CO!F282+NM!F282+WY!F282</f>
        <v>19644.248970000001</v>
      </c>
      <c r="G282" s="2">
        <f>CA!G282+NV!G282+OR!G282+WA!G282+ID!G282+MT!G282+AZ!G282+UT!G282+CO!G282+NM!G282+WY!G282</f>
        <v>17305.635783699996</v>
      </c>
      <c r="H282" s="2">
        <f>CA!H282+NV!H282+OR!H282+WA!H282+ID!H282+MT!H282+AZ!H282+UT!H282+CO!H282+NM!H282+WY!H282</f>
        <v>4425.2318999999998</v>
      </c>
      <c r="I282" s="2">
        <f>CA!I282+NV!I282+OR!I282+WA!I282+ID!I282+MT!I282+AZ!I282+UT!I282+CO!I282+NM!I282+WY!I282</f>
        <v>238.23992799999999</v>
      </c>
      <c r="J282" s="2">
        <f>CA!J282+NV!J282+OR!J282+WA!J282+ID!J282+MT!J282+AZ!J282+UT!J282+CO!J282+NM!J282+WY!J282</f>
        <v>21.579740000000001</v>
      </c>
      <c r="K282" s="2">
        <f>CA!K282+NV!K282+OR!K282+WA!K282+ID!K282+MT!K282+AZ!K282+UT!K282+CO!K282+NM!K282+WY!K282</f>
        <v>0</v>
      </c>
      <c r="L282" s="2">
        <f>CA!L282+NV!L282+OR!L282+WA!L282+ID!L282+MT!L282+AZ!L282+UT!L282+CO!L282+NM!L282+WY!L282</f>
        <v>0</v>
      </c>
      <c r="M282" s="2">
        <f>CA!M282+NV!M282+OR!M282+WA!M282+ID!M282+MT!M282+AZ!M282+UT!M282+CO!M282+NM!M282+WY!M282</f>
        <v>-297.66249300000004</v>
      </c>
      <c r="N282" s="2">
        <f>CA!N282+NV!N282+OR!N282+WA!N282+ID!N282+MT!N282+AZ!N282+UT!N282+CO!N282+NM!N282+WY!N282</f>
        <v>20367.905933999999</v>
      </c>
      <c r="O282" s="2">
        <f>CA!O282+NV!O282+OR!O282+WA!O282+ID!O282+MT!O282+AZ!O282+UT!O282+CO!O282+NM!O282+WY!O282</f>
        <v>15661.042899999999</v>
      </c>
      <c r="P282" s="2">
        <f>CA!P282+NV!P282+OR!P282+WA!P282+ID!P282+MT!P282+AZ!P282+UT!P282+CO!P282+NM!P282+WY!P282</f>
        <v>1174.5200500000001</v>
      </c>
      <c r="Q282" s="2">
        <f>CA!Q282+NV!Q282+OR!Q282+WA!Q282+ID!Q282+MT!Q282+AZ!Q282+UT!Q282+CO!Q282+NM!Q282+WY!Q282</f>
        <v>84392.352872700008</v>
      </c>
      <c r="S282" s="8">
        <f t="shared" si="31"/>
        <v>0.76320624546582017</v>
      </c>
      <c r="U282" s="6">
        <f t="shared" si="32"/>
        <v>2975.6088</v>
      </c>
      <c r="V282" s="6">
        <f t="shared" si="33"/>
        <v>17305.635783699996</v>
      </c>
      <c r="W282" s="6">
        <f t="shared" si="34"/>
        <v>19644.248970000001</v>
      </c>
      <c r="X282" s="6">
        <f t="shared" si="35"/>
        <v>4425.2318999999998</v>
      </c>
      <c r="Y282" s="6">
        <f t="shared" si="36"/>
        <v>15661.042899999999</v>
      </c>
      <c r="Z282" s="6">
        <f t="shared" si="37"/>
        <v>20367.905933999999</v>
      </c>
      <c r="AA282" s="6">
        <f t="shared" si="38"/>
        <v>4012.6785849999997</v>
      </c>
      <c r="AB282" s="6">
        <f t="shared" si="18"/>
        <v>84392.352872699994</v>
      </c>
      <c r="AC282" s="4">
        <f t="shared" si="19"/>
        <v>0.70724271047439569</v>
      </c>
    </row>
    <row r="283" spans="2:29" x14ac:dyDescent="0.2">
      <c r="B283">
        <v>2037</v>
      </c>
      <c r="C283">
        <v>2037</v>
      </c>
      <c r="D283" s="2">
        <f>CA!D283+NV!D283+OR!D283+WA!D283+ID!D283+MT!D283+AZ!D283+UT!D283+CO!D283+NM!D283+WY!D283</f>
        <v>2648.2447200000001</v>
      </c>
      <c r="E283" s="2">
        <f>CA!E283+NV!E283+OR!E283+WA!E283+ID!E283+MT!E283+AZ!E283+UT!E283+CO!E283+NM!E283+WY!E283</f>
        <v>2940.8984890000002</v>
      </c>
      <c r="F283" s="2">
        <f>CA!F283+NV!F283+OR!F283+WA!F283+ID!F283+MT!F283+AZ!F283+UT!F283+CO!F283+NM!F283+WY!F283</f>
        <v>19665.645989999997</v>
      </c>
      <c r="G283" s="2">
        <f>CA!G283+NV!G283+OR!G283+WA!G283+ID!G283+MT!G283+AZ!G283+UT!G283+CO!G283+NM!G283+WY!G283</f>
        <v>16417.07842849</v>
      </c>
      <c r="H283" s="2">
        <f>CA!H283+NV!H283+OR!H283+WA!H283+ID!H283+MT!H283+AZ!H283+UT!H283+CO!H283+NM!H283+WY!H283</f>
        <v>4778.4049999999997</v>
      </c>
      <c r="I283" s="2">
        <f>CA!I283+NV!I283+OR!I283+WA!I283+ID!I283+MT!I283+AZ!I283+UT!I283+CO!I283+NM!I283+WY!I283</f>
        <v>239.649846</v>
      </c>
      <c r="J283" s="2">
        <f>CA!J283+NV!J283+OR!J283+WA!J283+ID!J283+MT!J283+AZ!J283+UT!J283+CO!J283+NM!J283+WY!J283</f>
        <v>21.46565</v>
      </c>
      <c r="K283" s="2">
        <f>CA!K283+NV!K283+OR!K283+WA!K283+ID!K283+MT!K283+AZ!K283+UT!K283+CO!K283+NM!K283+WY!K283</f>
        <v>0</v>
      </c>
      <c r="L283" s="2">
        <f>CA!L283+NV!L283+OR!L283+WA!L283+ID!L283+MT!L283+AZ!L283+UT!L283+CO!L283+NM!L283+WY!L283</f>
        <v>0</v>
      </c>
      <c r="M283" s="2">
        <f>CA!M283+NV!M283+OR!M283+WA!M283+ID!M283+MT!M283+AZ!M283+UT!M283+CO!M283+NM!M283+WY!M283</f>
        <v>-322.03425600000003</v>
      </c>
      <c r="N283" s="2">
        <f>CA!N283+NV!N283+OR!N283+WA!N283+ID!N283+MT!N283+AZ!N283+UT!N283+CO!N283+NM!N283+WY!N283</f>
        <v>21003.430185999994</v>
      </c>
      <c r="O283" s="2">
        <f>CA!O283+NV!O283+OR!O283+WA!O283+ID!O283+MT!O283+AZ!O283+UT!O283+CO!O283+NM!O283+WY!O283</f>
        <v>16253.702799999999</v>
      </c>
      <c r="P283" s="2">
        <f>CA!P283+NV!P283+OR!P283+WA!P283+ID!P283+MT!P283+AZ!P283+UT!P283+CO!P283+NM!P283+WY!P283</f>
        <v>1184.6393699999999</v>
      </c>
      <c r="Q283" s="2">
        <f>CA!Q283+NV!Q283+OR!Q283+WA!Q283+ID!Q283+MT!Q283+AZ!Q283+UT!Q283+CO!Q283+NM!Q283+WY!Q283</f>
        <v>84831.126223489991</v>
      </c>
      <c r="S283" s="8">
        <f t="shared" si="31"/>
        <v>0.77905174990710035</v>
      </c>
      <c r="U283" s="6">
        <f t="shared" si="32"/>
        <v>2648.2447200000001</v>
      </c>
      <c r="V283" s="6">
        <f t="shared" si="33"/>
        <v>16417.07842849</v>
      </c>
      <c r="W283" s="6">
        <f t="shared" si="34"/>
        <v>19665.645989999997</v>
      </c>
      <c r="X283" s="6">
        <f t="shared" si="35"/>
        <v>4778.4049999999997</v>
      </c>
      <c r="Y283" s="6">
        <f t="shared" si="36"/>
        <v>16253.702799999999</v>
      </c>
      <c r="Z283" s="6">
        <f t="shared" si="37"/>
        <v>21003.430185999994</v>
      </c>
      <c r="AA283" s="6">
        <f t="shared" si="38"/>
        <v>4064.619099</v>
      </c>
      <c r="AB283" s="6">
        <f t="shared" si="18"/>
        <v>84831.126223489991</v>
      </c>
      <c r="AC283" s="4">
        <f t="shared" si="19"/>
        <v>0.71892712958126914</v>
      </c>
    </row>
    <row r="284" spans="2:29" x14ac:dyDescent="0.2">
      <c r="B284">
        <v>2038</v>
      </c>
      <c r="C284">
        <v>2038</v>
      </c>
      <c r="D284" s="2">
        <f>CA!D284+NV!D284+OR!D284+WA!D284+ID!D284+MT!D284+AZ!D284+UT!D284+CO!D284+NM!D284+WY!D284</f>
        <v>2282.6909500000002</v>
      </c>
      <c r="E284" s="2">
        <f>CA!E284+NV!E284+OR!E284+WA!E284+ID!E284+MT!E284+AZ!E284+UT!E284+CO!E284+NM!E284+WY!E284</f>
        <v>3019.5683249999997</v>
      </c>
      <c r="F284" s="2">
        <f>CA!F284+NV!F284+OR!F284+WA!F284+ID!F284+MT!F284+AZ!F284+UT!F284+CO!F284+NM!F284+WY!F284</f>
        <v>19685.164099999998</v>
      </c>
      <c r="G284" s="2">
        <f>CA!G284+NV!G284+OR!G284+WA!G284+ID!G284+MT!G284+AZ!G284+UT!G284+CO!G284+NM!G284+WY!G284</f>
        <v>16081.4112821</v>
      </c>
      <c r="H284" s="2">
        <f>CA!H284+NV!H284+OR!H284+WA!H284+ID!H284+MT!H284+AZ!H284+UT!H284+CO!H284+NM!H284+WY!H284</f>
        <v>4401.0703000000003</v>
      </c>
      <c r="I284" s="2">
        <f>CA!I284+NV!I284+OR!I284+WA!I284+ID!I284+MT!I284+AZ!I284+UT!I284+CO!I284+NM!I284+WY!I284</f>
        <v>240.96811500000001</v>
      </c>
      <c r="J284" s="2">
        <f>CA!J284+NV!J284+OR!J284+WA!J284+ID!J284+MT!J284+AZ!J284+UT!J284+CO!J284+NM!J284+WY!J284</f>
        <v>21.444890000000001</v>
      </c>
      <c r="K284" s="2">
        <f>CA!K284+NV!K284+OR!K284+WA!K284+ID!K284+MT!K284+AZ!K284+UT!K284+CO!K284+NM!K284+WY!K284</f>
        <v>0</v>
      </c>
      <c r="L284" s="2">
        <f>CA!L284+NV!L284+OR!L284+WA!L284+ID!L284+MT!L284+AZ!L284+UT!L284+CO!L284+NM!L284+WY!L284</f>
        <v>0</v>
      </c>
      <c r="M284" s="2">
        <f>CA!M284+NV!M284+OR!M284+WA!M284+ID!M284+MT!M284+AZ!M284+UT!M284+CO!M284+NM!M284+WY!M284</f>
        <v>-344.63588299999998</v>
      </c>
      <c r="N284" s="2">
        <f>CA!N284+NV!N284+OR!N284+WA!N284+ID!N284+MT!N284+AZ!N284+UT!N284+CO!N284+NM!N284+WY!N284</f>
        <v>21657.730627000001</v>
      </c>
      <c r="O284" s="2">
        <f>CA!O284+NV!O284+OR!O284+WA!O284+ID!O284+MT!O284+AZ!O284+UT!O284+CO!O284+NM!O284+WY!O284</f>
        <v>16895.6322</v>
      </c>
      <c r="P284" s="2">
        <f>CA!P284+NV!P284+OR!P284+WA!P284+ID!P284+MT!P284+AZ!P284+UT!P284+CO!P284+NM!P284+WY!P284</f>
        <v>1194.38465</v>
      </c>
      <c r="Q284" s="2">
        <f>CA!Q284+NV!Q284+OR!Q284+WA!Q284+ID!Q284+MT!Q284+AZ!Q284+UT!Q284+CO!Q284+NM!Q284+WY!Q284</f>
        <v>85135.429556100018</v>
      </c>
      <c r="S284" s="8">
        <f t="shared" si="31"/>
        <v>0.78834350818390964</v>
      </c>
      <c r="U284" s="6">
        <f t="shared" si="32"/>
        <v>2282.6909500000002</v>
      </c>
      <c r="V284" s="6">
        <f t="shared" si="33"/>
        <v>16081.4112821</v>
      </c>
      <c r="W284" s="6">
        <f t="shared" si="34"/>
        <v>19685.164099999998</v>
      </c>
      <c r="X284" s="6">
        <f t="shared" si="35"/>
        <v>4401.0703000000003</v>
      </c>
      <c r="Y284" s="6">
        <f t="shared" si="36"/>
        <v>16895.6322</v>
      </c>
      <c r="Z284" s="6">
        <f t="shared" si="37"/>
        <v>21657.730627000001</v>
      </c>
      <c r="AA284" s="6">
        <f t="shared" si="38"/>
        <v>4131.7300969999997</v>
      </c>
      <c r="AB284" s="6">
        <f t="shared" si="18"/>
        <v>85135.429556099989</v>
      </c>
      <c r="AC284" s="4">
        <f t="shared" si="19"/>
        <v>0.73260048547592183</v>
      </c>
    </row>
    <row r="285" spans="2:29" x14ac:dyDescent="0.2">
      <c r="B285">
        <v>2039</v>
      </c>
      <c r="C285">
        <v>2039</v>
      </c>
      <c r="D285" s="2">
        <f>CA!D285+NV!D285+OR!D285+WA!D285+ID!D285+MT!D285+AZ!D285+UT!D285+CO!D285+NM!D285+WY!D285</f>
        <v>2226.6053000000002</v>
      </c>
      <c r="E285" s="2">
        <f>CA!E285+NV!E285+OR!E285+WA!E285+ID!E285+MT!E285+AZ!E285+UT!E285+CO!E285+NM!E285+WY!E285</f>
        <v>3109.7230730000001</v>
      </c>
      <c r="F285" s="2">
        <f>CA!F285+NV!F285+OR!F285+WA!F285+ID!F285+MT!F285+AZ!F285+UT!F285+CO!F285+NM!F285+WY!F285</f>
        <v>19704.759399999995</v>
      </c>
      <c r="G285" s="2">
        <f>CA!G285+NV!G285+OR!G285+WA!G285+ID!G285+MT!G285+AZ!G285+UT!G285+CO!G285+NM!G285+WY!G285</f>
        <v>15744.662231729999</v>
      </c>
      <c r="H285" s="2">
        <f>CA!H285+NV!H285+OR!H285+WA!H285+ID!H285+MT!H285+AZ!H285+UT!H285+CO!H285+NM!H285+WY!H285</f>
        <v>4335.0815000000002</v>
      </c>
      <c r="I285" s="2">
        <f>CA!I285+NV!I285+OR!I285+WA!I285+ID!I285+MT!I285+AZ!I285+UT!I285+CO!I285+NM!I285+WY!I285</f>
        <v>240.94723499999998</v>
      </c>
      <c r="J285" s="2">
        <f>CA!J285+NV!J285+OR!J285+WA!J285+ID!J285+MT!J285+AZ!J285+UT!J285+CO!J285+NM!J285+WY!J285</f>
        <v>21.242270000000001</v>
      </c>
      <c r="K285" s="2">
        <f>CA!K285+NV!K285+OR!K285+WA!K285+ID!K285+MT!K285+AZ!K285+UT!K285+CO!K285+NM!K285+WY!K285</f>
        <v>0</v>
      </c>
      <c r="L285" s="2">
        <f>CA!L285+NV!L285+OR!L285+WA!L285+ID!L285+MT!L285+AZ!L285+UT!L285+CO!L285+NM!L285+WY!L285</f>
        <v>0</v>
      </c>
      <c r="M285" s="2">
        <f>CA!M285+NV!M285+OR!M285+WA!M285+ID!M285+MT!M285+AZ!M285+UT!M285+CO!M285+NM!M285+WY!M285</f>
        <v>-346.520262</v>
      </c>
      <c r="N285" s="2">
        <f>CA!N285+NV!N285+OR!N285+WA!N285+ID!N285+MT!N285+AZ!N285+UT!N285+CO!N285+NM!N285+WY!N285</f>
        <v>22169.316055000003</v>
      </c>
      <c r="O285" s="2">
        <f>CA!O285+NV!O285+OR!O285+WA!O285+ID!O285+MT!O285+AZ!O285+UT!O285+CO!O285+NM!O285+WY!O285</f>
        <v>17133.925299999999</v>
      </c>
      <c r="P285" s="2">
        <f>CA!P285+NV!P285+OR!P285+WA!P285+ID!P285+MT!P285+AZ!P285+UT!P285+CO!P285+NM!P285+WY!P285</f>
        <v>1191.4094700000001</v>
      </c>
      <c r="Q285" s="2">
        <f>CA!Q285+NV!Q285+OR!Q285+WA!Q285+ID!Q285+MT!Q285+AZ!Q285+UT!Q285+CO!Q285+NM!Q285+WY!Q285</f>
        <v>85531.151572729999</v>
      </c>
      <c r="S285" s="8">
        <f t="shared" si="31"/>
        <v>0.79393768298860001</v>
      </c>
      <c r="U285" s="6">
        <f t="shared" si="32"/>
        <v>2226.6053000000002</v>
      </c>
      <c r="V285" s="6">
        <f t="shared" si="33"/>
        <v>15744.662231729999</v>
      </c>
      <c r="W285" s="6">
        <f t="shared" si="34"/>
        <v>19704.759399999995</v>
      </c>
      <c r="X285" s="6">
        <f t="shared" si="35"/>
        <v>4335.0815000000002</v>
      </c>
      <c r="Y285" s="6">
        <f t="shared" si="36"/>
        <v>17133.925299999999</v>
      </c>
      <c r="Z285" s="6">
        <f t="shared" si="37"/>
        <v>22169.316055000003</v>
      </c>
      <c r="AA285" s="6">
        <f t="shared" si="38"/>
        <v>4216.801786</v>
      </c>
      <c r="AB285" s="6">
        <f t="shared" si="18"/>
        <v>85531.151572729999</v>
      </c>
      <c r="AC285" s="4">
        <f t="shared" si="19"/>
        <v>0.73920204952739155</v>
      </c>
    </row>
    <row r="286" spans="2:29" x14ac:dyDescent="0.2">
      <c r="B286">
        <v>2040</v>
      </c>
      <c r="C286">
        <v>2040</v>
      </c>
      <c r="D286" s="2">
        <f>CA!D286+NV!D286+OR!D286+WA!D286+ID!D286+MT!D286+AZ!D286+UT!D286+CO!D286+NM!D286+WY!D286</f>
        <v>2069.28631</v>
      </c>
      <c r="E286" s="2">
        <f>CA!E286+NV!E286+OR!E286+WA!E286+ID!E286+MT!E286+AZ!E286+UT!E286+CO!E286+NM!E286+WY!E286</f>
        <v>3208.7869629999996</v>
      </c>
      <c r="F286" s="2">
        <f>CA!F286+NV!F286+OR!F286+WA!F286+ID!F286+MT!F286+AZ!F286+UT!F286+CO!F286+NM!F286+WY!F286</f>
        <v>19725.557569999997</v>
      </c>
      <c r="G286" s="2">
        <f>CA!G286+NV!G286+OR!G286+WA!G286+ID!G286+MT!G286+AZ!G286+UT!G286+CO!G286+NM!G286+WY!G286</f>
        <v>15309.3163086</v>
      </c>
      <c r="H286" s="2">
        <f>CA!H286+NV!H286+OR!H286+WA!H286+ID!H286+MT!H286+AZ!H286+UT!H286+CO!H286+NM!H286+WY!H286</f>
        <v>4726.826</v>
      </c>
      <c r="I286" s="2">
        <f>CA!I286+NV!I286+OR!I286+WA!I286+ID!I286+MT!I286+AZ!I286+UT!I286+CO!I286+NM!I286+WY!I286</f>
        <v>239.119902</v>
      </c>
      <c r="J286" s="2">
        <f>CA!J286+NV!J286+OR!J286+WA!J286+ID!J286+MT!J286+AZ!J286+UT!J286+CO!J286+NM!J286+WY!J286</f>
        <v>21.21161</v>
      </c>
      <c r="K286" s="2">
        <f>CA!K286+NV!K286+OR!K286+WA!K286+ID!K286+MT!K286+AZ!K286+UT!K286+CO!K286+NM!K286+WY!K286</f>
        <v>0</v>
      </c>
      <c r="L286" s="2">
        <f>CA!L286+NV!L286+OR!L286+WA!L286+ID!L286+MT!L286+AZ!L286+UT!L286+CO!L286+NM!L286+WY!L286</f>
        <v>0</v>
      </c>
      <c r="M286" s="2">
        <f>CA!M286+NV!M286+OR!M286+WA!M286+ID!M286+MT!M286+AZ!M286+UT!M286+CO!M286+NM!M286+WY!M286</f>
        <v>-370.79019900000003</v>
      </c>
      <c r="N286" s="2">
        <f>CA!N286+NV!N286+OR!N286+WA!N286+ID!N286+MT!N286+AZ!N286+UT!N286+CO!N286+NM!N286+WY!N286</f>
        <v>22549.787727999999</v>
      </c>
      <c r="O286" s="2">
        <f>CA!O286+NV!O286+OR!O286+WA!O286+ID!O286+MT!O286+AZ!O286+UT!O286+CO!O286+NM!O286+WY!O286</f>
        <v>17366.581699999999</v>
      </c>
      <c r="P286" s="2">
        <f>CA!P286+NV!P286+OR!P286+WA!P286+ID!P286+MT!P286+AZ!P286+UT!P286+CO!P286+NM!P286+WY!P286</f>
        <v>1196.7640000000001</v>
      </c>
      <c r="Q286" s="2">
        <f>CA!Q286+NV!Q286+OR!Q286+WA!Q286+ID!Q286+MT!Q286+AZ!Q286+UT!Q286+CO!Q286+NM!Q286+WY!Q286</f>
        <v>86042.447892600001</v>
      </c>
      <c r="S286" s="8">
        <f t="shared" si="31"/>
        <v>0.80233230415725132</v>
      </c>
      <c r="U286" s="6">
        <f t="shared" si="32"/>
        <v>2069.28631</v>
      </c>
      <c r="V286" s="6">
        <f t="shared" si="33"/>
        <v>15309.3163086</v>
      </c>
      <c r="W286" s="6">
        <f t="shared" si="34"/>
        <v>19725.557569999997</v>
      </c>
      <c r="X286" s="6">
        <f t="shared" si="35"/>
        <v>4726.826</v>
      </c>
      <c r="Y286" s="6">
        <f t="shared" si="36"/>
        <v>17366.581699999999</v>
      </c>
      <c r="Z286" s="6">
        <f t="shared" si="37"/>
        <v>22549.787727999999</v>
      </c>
      <c r="AA286" s="6">
        <f t="shared" si="38"/>
        <v>4295.0922759999994</v>
      </c>
      <c r="AB286" s="6">
        <f t="shared" si="18"/>
        <v>86042.447892599987</v>
      </c>
      <c r="AC286" s="4">
        <f t="shared" si="19"/>
        <v>0.74308693952788918</v>
      </c>
    </row>
    <row r="287" spans="2:29" x14ac:dyDescent="0.2">
      <c r="B287">
        <v>2041</v>
      </c>
      <c r="C287">
        <v>2041</v>
      </c>
      <c r="D287" s="2">
        <f>CA!D287+NV!D287+OR!D287+WA!D287+ID!D287+MT!D287+AZ!D287+UT!D287+CO!D287+NM!D287+WY!D287</f>
        <v>2027.70984</v>
      </c>
      <c r="E287" s="2">
        <f>CA!E287+NV!E287+OR!E287+WA!E287+ID!E287+MT!E287+AZ!E287+UT!E287+CO!E287+NM!E287+WY!E287</f>
        <v>3336.9101909999999</v>
      </c>
      <c r="F287" s="2">
        <f>CA!F287+NV!F287+OR!F287+WA!F287+ID!F287+MT!F287+AZ!F287+UT!F287+CO!F287+NM!F287+WY!F287</f>
        <v>19746.566999999995</v>
      </c>
      <c r="G287" s="2">
        <f>CA!G287+NV!G287+OR!G287+WA!G287+ID!G287+MT!G287+AZ!G287+UT!G287+CO!G287+NM!G287+WY!G287</f>
        <v>14869.9140377</v>
      </c>
      <c r="H287" s="2">
        <f>CA!H287+NV!H287+OR!H287+WA!H287+ID!H287+MT!H287+AZ!H287+UT!H287+CO!H287+NM!H287+WY!H287</f>
        <v>4363.5724</v>
      </c>
      <c r="I287" s="2">
        <f>CA!I287+NV!I287+OR!I287+WA!I287+ID!I287+MT!I287+AZ!I287+UT!I287+CO!I287+NM!I287+WY!I287</f>
        <v>238.22320900000005</v>
      </c>
      <c r="J287" s="2">
        <f>CA!J287+NV!J287+OR!J287+WA!J287+ID!J287+MT!J287+AZ!J287+UT!J287+CO!J287+NM!J287+WY!J287</f>
        <v>21.19633</v>
      </c>
      <c r="K287" s="2">
        <f>CA!K287+NV!K287+OR!K287+WA!K287+ID!K287+MT!K287+AZ!K287+UT!K287+CO!K287+NM!K287+WY!K287</f>
        <v>0</v>
      </c>
      <c r="L287" s="2">
        <f>CA!L287+NV!L287+OR!L287+WA!L287+ID!L287+MT!L287+AZ!L287+UT!L287+CO!L287+NM!L287+WY!L287</f>
        <v>0</v>
      </c>
      <c r="M287" s="2">
        <f>CA!M287+NV!M287+OR!M287+WA!M287+ID!M287+MT!M287+AZ!M287+UT!M287+CO!M287+NM!M287+WY!M287</f>
        <v>-397.99399999999997</v>
      </c>
      <c r="N287" s="2">
        <f>CA!N287+NV!N287+OR!N287+WA!N287+ID!N287+MT!N287+AZ!N287+UT!N287+CO!N287+NM!N287+WY!N287</f>
        <v>23408.728586999998</v>
      </c>
      <c r="O287" s="2">
        <f>CA!O287+NV!O287+OR!O287+WA!O287+ID!O287+MT!O287+AZ!O287+UT!O287+CO!O287+NM!O287+WY!O287</f>
        <v>17752.811999999998</v>
      </c>
      <c r="P287" s="2">
        <f>CA!P287+NV!P287+OR!P287+WA!P287+ID!P287+MT!P287+AZ!P287+UT!P287+CO!P287+NM!P287+WY!P287</f>
        <v>1205.6821</v>
      </c>
      <c r="Q287" s="2">
        <f>CA!Q287+NV!Q287+OR!Q287+WA!Q287+ID!Q287+MT!Q287+AZ!Q287+UT!Q287+CO!Q287+NM!Q287+WY!Q287</f>
        <v>86573.321694700004</v>
      </c>
      <c r="S287" s="8">
        <f t="shared" si="31"/>
        <v>0.80941438361478368</v>
      </c>
      <c r="U287" s="6">
        <f t="shared" si="32"/>
        <v>2027.70984</v>
      </c>
      <c r="V287" s="6">
        <f t="shared" si="33"/>
        <v>14869.9140377</v>
      </c>
      <c r="W287" s="6">
        <f t="shared" si="34"/>
        <v>19746.566999999995</v>
      </c>
      <c r="X287" s="6">
        <f t="shared" si="35"/>
        <v>4363.5724</v>
      </c>
      <c r="Y287" s="6">
        <f t="shared" si="36"/>
        <v>17752.811999999998</v>
      </c>
      <c r="Z287" s="6">
        <f t="shared" si="37"/>
        <v>23408.728586999998</v>
      </c>
      <c r="AA287" s="6">
        <f t="shared" si="38"/>
        <v>4404.0178299999998</v>
      </c>
      <c r="AB287" s="6">
        <f t="shared" si="18"/>
        <v>86573.321694699989</v>
      </c>
      <c r="AC287" s="4">
        <f t="shared" si="19"/>
        <v>0.75441399427092093</v>
      </c>
    </row>
    <row r="288" spans="2:29" x14ac:dyDescent="0.2">
      <c r="B288">
        <v>2042</v>
      </c>
      <c r="C288">
        <v>2042</v>
      </c>
      <c r="D288" s="2">
        <f>CA!D288+NV!D288+OR!D288+WA!D288+ID!D288+MT!D288+AZ!D288+UT!D288+CO!D288+NM!D288+WY!D288</f>
        <v>1840.00531</v>
      </c>
      <c r="E288" s="2">
        <f>CA!E288+NV!E288+OR!E288+WA!E288+ID!E288+MT!E288+AZ!E288+UT!E288+CO!E288+NM!E288+WY!E288</f>
        <v>3425.4788490000001</v>
      </c>
      <c r="F288" s="2">
        <f>CA!F288+NV!F288+OR!F288+WA!F288+ID!F288+MT!F288+AZ!F288+UT!F288+CO!F288+NM!F288+WY!F288</f>
        <v>19767.512699999999</v>
      </c>
      <c r="G288" s="2">
        <f>CA!G288+NV!G288+OR!G288+WA!G288+ID!G288+MT!G288+AZ!G288+UT!G288+CO!G288+NM!G288+WY!G288</f>
        <v>14674.241925599999</v>
      </c>
      <c r="H288" s="2">
        <f>CA!H288+NV!H288+OR!H288+WA!H288+ID!H288+MT!H288+AZ!H288+UT!H288+CO!H288+NM!H288+WY!H288</f>
        <v>4301.6085999999996</v>
      </c>
      <c r="I288" s="2">
        <f>CA!I288+NV!I288+OR!I288+WA!I288+ID!I288+MT!I288+AZ!I288+UT!I288+CO!I288+NM!I288+WY!I288</f>
        <v>237.733328</v>
      </c>
      <c r="J288" s="2">
        <f>CA!J288+NV!J288+OR!J288+WA!J288+ID!J288+MT!J288+AZ!J288+UT!J288+CO!J288+NM!J288+WY!J288</f>
        <v>20.96753</v>
      </c>
      <c r="K288" s="2">
        <f>CA!K288+NV!K288+OR!K288+WA!K288+ID!K288+MT!K288+AZ!K288+UT!K288+CO!K288+NM!K288+WY!K288</f>
        <v>0</v>
      </c>
      <c r="L288" s="2">
        <f>CA!L288+NV!L288+OR!L288+WA!L288+ID!L288+MT!L288+AZ!L288+UT!L288+CO!L288+NM!L288+WY!L288</f>
        <v>0</v>
      </c>
      <c r="M288" s="2">
        <f>CA!M288+NV!M288+OR!M288+WA!M288+ID!M288+MT!M288+AZ!M288+UT!M288+CO!M288+NM!M288+WY!M288</f>
        <v>-410.376081</v>
      </c>
      <c r="N288" s="2">
        <f>CA!N288+NV!N288+OR!N288+WA!N288+ID!N288+MT!N288+AZ!N288+UT!N288+CO!N288+NM!N288+WY!N288</f>
        <v>23780.070711999997</v>
      </c>
      <c r="O288" s="2">
        <f>CA!O288+NV!O288+OR!O288+WA!O288+ID!O288+MT!O288+AZ!O288+UT!O288+CO!O288+NM!O288+WY!O288</f>
        <v>18215.8995</v>
      </c>
      <c r="P288" s="2">
        <f>CA!P288+NV!P288+OR!P288+WA!P288+ID!P288+MT!P288+AZ!P288+UT!P288+CO!P288+NM!P288+WY!P288</f>
        <v>1210.45145</v>
      </c>
      <c r="Q288" s="2">
        <f>CA!Q288+NV!Q288+OR!Q288+WA!Q288+ID!Q288+MT!Q288+AZ!Q288+UT!Q288+CO!Q288+NM!Q288+WY!Q288</f>
        <v>87063.593823599993</v>
      </c>
      <c r="S288" s="8">
        <f t="shared" si="31"/>
        <v>0.8150332366565507</v>
      </c>
      <c r="U288" s="6">
        <f t="shared" si="32"/>
        <v>1840.00531</v>
      </c>
      <c r="V288" s="6">
        <f t="shared" si="33"/>
        <v>14674.241925599999</v>
      </c>
      <c r="W288" s="6">
        <f t="shared" si="34"/>
        <v>19767.512699999999</v>
      </c>
      <c r="X288" s="6">
        <f t="shared" si="35"/>
        <v>4301.6085999999996</v>
      </c>
      <c r="Y288" s="6">
        <f t="shared" si="36"/>
        <v>18215.8995</v>
      </c>
      <c r="Z288" s="6">
        <f t="shared" si="37"/>
        <v>23780.070711999997</v>
      </c>
      <c r="AA288" s="6">
        <f t="shared" si="38"/>
        <v>4484.2550760000004</v>
      </c>
      <c r="AB288" s="6">
        <f t="shared" si="18"/>
        <v>87063.593823599993</v>
      </c>
      <c r="AC288" s="4">
        <f t="shared" si="19"/>
        <v>0.76091205380546201</v>
      </c>
    </row>
    <row r="289" spans="2:41" x14ac:dyDescent="0.2">
      <c r="B289">
        <v>2043</v>
      </c>
      <c r="C289">
        <v>2043</v>
      </c>
      <c r="D289" s="2">
        <f>CA!D289+NV!D289+OR!D289+WA!D289+ID!D289+MT!D289+AZ!D289+UT!D289+CO!D289+NM!D289+WY!D289</f>
        <v>1443.0070700000001</v>
      </c>
      <c r="E289" s="2">
        <f>CA!E289+NV!E289+OR!E289+WA!E289+ID!E289+MT!E289+AZ!E289+UT!E289+CO!E289+NM!E289+WY!E289</f>
        <v>3513.8808119999999</v>
      </c>
      <c r="F289" s="2">
        <f>CA!F289+NV!F289+OR!F289+WA!F289+ID!F289+MT!F289+AZ!F289+UT!F289+CO!F289+NM!F289+WY!F289</f>
        <v>19788.045799999996</v>
      </c>
      <c r="G289" s="2">
        <f>CA!G289+NV!G289+OR!G289+WA!G289+ID!G289+MT!G289+AZ!G289+UT!G289+CO!G289+NM!G289+WY!G289</f>
        <v>13963.101686600001</v>
      </c>
      <c r="H289" s="2">
        <f>CA!H289+NV!H289+OR!H289+WA!H289+ID!H289+MT!H289+AZ!H289+UT!H289+CO!H289+NM!H289+WY!H289</f>
        <v>4600.5290999999997</v>
      </c>
      <c r="I289" s="2">
        <f>CA!I289+NV!I289+OR!I289+WA!I289+ID!I289+MT!I289+AZ!I289+UT!I289+CO!I289+NM!I289+WY!I289</f>
        <v>238.47534900000002</v>
      </c>
      <c r="J289" s="2">
        <f>CA!J289+NV!J289+OR!J289+WA!J289+ID!J289+MT!J289+AZ!J289+UT!J289+CO!J289+NM!J289+WY!J289</f>
        <v>20.757629999999999</v>
      </c>
      <c r="K289" s="2">
        <f>CA!K289+NV!K289+OR!K289+WA!K289+ID!K289+MT!K289+AZ!K289+UT!K289+CO!K289+NM!K289+WY!K289</f>
        <v>0</v>
      </c>
      <c r="L289" s="2">
        <f>CA!L289+NV!L289+OR!L289+WA!L289+ID!L289+MT!L289+AZ!L289+UT!L289+CO!L289+NM!L289+WY!L289</f>
        <v>0</v>
      </c>
      <c r="M289" s="2">
        <f>CA!M289+NV!M289+OR!M289+WA!M289+ID!M289+MT!M289+AZ!M289+UT!M289+CO!M289+NM!M289+WY!M289</f>
        <v>-421.60708499999993</v>
      </c>
      <c r="N289" s="2">
        <f>CA!N289+NV!N289+OR!N289+WA!N289+ID!N289+MT!N289+AZ!N289+UT!N289+CO!N289+NM!N289+WY!N289</f>
        <v>24326.816236000002</v>
      </c>
      <c r="O289" s="2">
        <f>CA!O289+NV!O289+OR!O289+WA!O289+ID!O289+MT!O289+AZ!O289+UT!O289+CO!O289+NM!O289+WY!O289</f>
        <v>18866.993399999999</v>
      </c>
      <c r="P289" s="2">
        <f>CA!P289+NV!P289+OR!P289+WA!P289+ID!P289+MT!P289+AZ!P289+UT!P289+CO!P289+NM!P289+WY!P289</f>
        <v>1215.4451800000002</v>
      </c>
      <c r="Q289" s="2">
        <f>CA!Q289+NV!Q289+OR!Q289+WA!Q289+ID!Q289+MT!Q289+AZ!Q289+UT!Q289+CO!Q289+NM!Q289+WY!Q289</f>
        <v>87555.445178599985</v>
      </c>
      <c r="S289" s="8">
        <f t="shared" si="31"/>
        <v>0.82885699865914853</v>
      </c>
      <c r="U289" s="6">
        <f t="shared" si="32"/>
        <v>1443.0070700000001</v>
      </c>
      <c r="V289" s="6">
        <f t="shared" si="33"/>
        <v>13963.101686600001</v>
      </c>
      <c r="W289" s="6">
        <f t="shared" si="34"/>
        <v>19788.045799999996</v>
      </c>
      <c r="X289" s="6">
        <f t="shared" si="35"/>
        <v>4600.5290999999997</v>
      </c>
      <c r="Y289" s="6">
        <f t="shared" si="36"/>
        <v>18866.993399999999</v>
      </c>
      <c r="Z289" s="6">
        <f t="shared" si="37"/>
        <v>24326.816236000002</v>
      </c>
      <c r="AA289" s="6">
        <f t="shared" si="38"/>
        <v>4566.9518859999998</v>
      </c>
      <c r="AB289" s="6">
        <f t="shared" si="18"/>
        <v>87555.445178599999</v>
      </c>
      <c r="AC289" s="4">
        <f t="shared" si="19"/>
        <v>0.77149750291612973</v>
      </c>
    </row>
    <row r="290" spans="2:41" x14ac:dyDescent="0.2">
      <c r="B290">
        <v>2044</v>
      </c>
      <c r="C290">
        <v>2044</v>
      </c>
      <c r="D290" s="2">
        <f>CA!D290+NV!D290+OR!D290+WA!D290+ID!D290+MT!D290+AZ!D290+UT!D290+CO!D290+NM!D290+WY!D290</f>
        <v>1421.38867</v>
      </c>
      <c r="E290" s="2">
        <f>CA!E290+NV!E290+OR!E290+WA!E290+ID!E290+MT!E290+AZ!E290+UT!E290+CO!E290+NM!E290+WY!E290</f>
        <v>3659.4006170000002</v>
      </c>
      <c r="F290" s="2">
        <f>CA!F290+NV!F290+OR!F290+WA!F290+ID!F290+MT!F290+AZ!F290+UT!F290+CO!F290+NM!F290+WY!F290</f>
        <v>19808.562969999999</v>
      </c>
      <c r="G290" s="2">
        <f>CA!G290+NV!G290+OR!G290+WA!G290+ID!G290+MT!G290+AZ!G290+UT!G290+CO!G290+NM!G290+WY!G290</f>
        <v>14249.239893000002</v>
      </c>
      <c r="H290" s="2">
        <f>CA!H290+NV!H290+OR!H290+WA!H290+ID!H290+MT!H290+AZ!H290+UT!H290+CO!H290+NM!H290+WY!H290</f>
        <v>3325.4810000000002</v>
      </c>
      <c r="I290" s="2">
        <f>CA!I290+NV!I290+OR!I290+WA!I290+ID!I290+MT!I290+AZ!I290+UT!I290+CO!I290+NM!I290+WY!I290</f>
        <v>240.958776</v>
      </c>
      <c r="J290" s="2">
        <f>CA!J290+NV!J290+OR!J290+WA!J290+ID!J290+MT!J290+AZ!J290+UT!J290+CO!J290+NM!J290+WY!J290</f>
        <v>21.022539999999999</v>
      </c>
      <c r="K290" s="2">
        <f>CA!K290+NV!K290+OR!K290+WA!K290+ID!K290+MT!K290+AZ!K290+UT!K290+CO!K290+NM!K290+WY!K290</f>
        <v>0</v>
      </c>
      <c r="L290" s="2">
        <f>CA!L290+NV!L290+OR!L290+WA!L290+ID!L290+MT!L290+AZ!L290+UT!L290+CO!L290+NM!L290+WY!L290</f>
        <v>0</v>
      </c>
      <c r="M290" s="2">
        <f>CA!M290+NV!M290+OR!M290+WA!M290+ID!M290+MT!M290+AZ!M290+UT!M290+CO!M290+NM!M290+WY!M290</f>
        <v>-422.71530999999999</v>
      </c>
      <c r="N290" s="2">
        <f>CA!N290+NV!N290+OR!N290+WA!N290+ID!N290+MT!N290+AZ!N290+UT!N290+CO!N290+NM!N290+WY!N290</f>
        <v>24924.93288</v>
      </c>
      <c r="O290" s="2">
        <f>CA!O290+NV!O290+OR!O290+WA!O290+ID!O290+MT!O290+AZ!O290+UT!O290+CO!O290+NM!O290+WY!O290</f>
        <v>19609.787400000001</v>
      </c>
      <c r="P290" s="2">
        <f>CA!P290+NV!P290+OR!P290+WA!P290+ID!P290+MT!P290+AZ!P290+UT!P290+CO!P290+NM!P290+WY!P290</f>
        <v>1232.4321400000001</v>
      </c>
      <c r="Q290" s="2">
        <f>CA!Q290+NV!Q290+OR!Q290+WA!Q290+ID!Q290+MT!Q290+AZ!Q290+UT!Q290+CO!Q290+NM!Q290+WY!Q290</f>
        <v>88070.491576</v>
      </c>
      <c r="S290" s="8">
        <f t="shared" si="31"/>
        <v>0.82686694510110825</v>
      </c>
      <c r="U290" s="6">
        <f t="shared" si="32"/>
        <v>1421.38867</v>
      </c>
      <c r="V290" s="6">
        <f t="shared" si="33"/>
        <v>14249.239893000002</v>
      </c>
      <c r="W290" s="6">
        <f t="shared" si="34"/>
        <v>19808.562969999999</v>
      </c>
      <c r="X290" s="6">
        <f t="shared" si="35"/>
        <v>3325.4810000000002</v>
      </c>
      <c r="Y290" s="6">
        <f t="shared" si="36"/>
        <v>19609.787400000001</v>
      </c>
      <c r="Z290" s="6">
        <f t="shared" si="37"/>
        <v>24924.93288</v>
      </c>
      <c r="AA290" s="6">
        <f t="shared" si="38"/>
        <v>4731.098763</v>
      </c>
      <c r="AB290" s="6">
        <f t="shared" si="18"/>
        <v>88070.491576000015</v>
      </c>
      <c r="AC290" s="4">
        <f t="shared" si="19"/>
        <v>0.78430789674192503</v>
      </c>
    </row>
    <row r="291" spans="2:41" x14ac:dyDescent="0.2">
      <c r="B291">
        <v>2045</v>
      </c>
      <c r="C291">
        <v>2045</v>
      </c>
      <c r="D291" s="2">
        <f>CA!D291+NV!D291+OR!D291+WA!D291+ID!D291+MT!D291+AZ!D291+UT!D291+CO!D291+NM!D291+WY!D291</f>
        <v>1450.59591</v>
      </c>
      <c r="E291" s="2">
        <f>CA!E291+NV!E291+OR!E291+WA!E291+ID!E291+MT!E291+AZ!E291+UT!E291+CO!E291+NM!E291+WY!E291</f>
        <v>3759.8536090000002</v>
      </c>
      <c r="F291" s="2">
        <f>CA!F291+NV!F291+OR!F291+WA!F291+ID!F291+MT!F291+AZ!F291+UT!F291+CO!F291+NM!F291+WY!F291</f>
        <v>19829.537899999996</v>
      </c>
      <c r="G291" s="2">
        <f>CA!G291+NV!G291+OR!G291+WA!G291+ID!G291+MT!G291+AZ!G291+UT!G291+CO!G291+NM!G291+WY!G291</f>
        <v>14274.083501399999</v>
      </c>
      <c r="H291" s="2">
        <f>CA!H291+NV!H291+OR!H291+WA!H291+ID!H291+MT!H291+AZ!H291+UT!H291+CO!H291+NM!H291+WY!H291</f>
        <v>2675.366</v>
      </c>
      <c r="I291" s="2">
        <f>CA!I291+NV!I291+OR!I291+WA!I291+ID!I291+MT!I291+AZ!I291+UT!I291+CO!I291+NM!I291+WY!I291</f>
        <v>240.38309800000002</v>
      </c>
      <c r="J291" s="2">
        <f>CA!J291+NV!J291+OR!J291+WA!J291+ID!J291+MT!J291+AZ!J291+UT!J291+CO!J291+NM!J291+WY!J291</f>
        <v>20.715389999999999</v>
      </c>
      <c r="K291" s="2">
        <f>CA!K291+NV!K291+OR!K291+WA!K291+ID!K291+MT!K291+AZ!K291+UT!K291+CO!K291+NM!K291+WY!K291</f>
        <v>0</v>
      </c>
      <c r="L291" s="2">
        <f>CA!L291+NV!L291+OR!L291+WA!L291+ID!L291+MT!L291+AZ!L291+UT!L291+CO!L291+NM!L291+WY!L291</f>
        <v>0</v>
      </c>
      <c r="M291" s="2">
        <f>CA!M291+NV!M291+OR!M291+WA!M291+ID!M291+MT!M291+AZ!M291+UT!M291+CO!M291+NM!M291+WY!M291</f>
        <v>-442.76601899999991</v>
      </c>
      <c r="N291" s="2">
        <f>CA!N291+NV!N291+OR!N291+WA!N291+ID!N291+MT!N291+AZ!N291+UT!N291+CO!N291+NM!N291+WY!N291</f>
        <v>25557.784832000001</v>
      </c>
      <c r="O291" s="2">
        <f>CA!O291+NV!O291+OR!O291+WA!O291+ID!O291+MT!O291+AZ!O291+UT!O291+CO!O291+NM!O291+WY!O291</f>
        <v>20206.001099999998</v>
      </c>
      <c r="P291" s="2">
        <f>CA!P291+NV!P291+OR!P291+WA!P291+ID!P291+MT!P291+AZ!P291+UT!P291+CO!P291+NM!P291+WY!P291</f>
        <v>1231.9506200000001</v>
      </c>
      <c r="Q291" s="2">
        <f>CA!Q291+NV!Q291+OR!Q291+WA!Q291+ID!Q291+MT!Q291+AZ!Q291+UT!Q291+CO!Q291+NM!Q291+WY!Q291</f>
        <v>88803.505941400013</v>
      </c>
      <c r="S291" s="8">
        <f t="shared" si="31"/>
        <v>0.8279131749315809</v>
      </c>
      <c r="U291" s="6">
        <f t="shared" si="32"/>
        <v>1450.59591</v>
      </c>
      <c r="V291" s="6">
        <f t="shared" si="33"/>
        <v>14274.083501399999</v>
      </c>
      <c r="W291" s="6">
        <f t="shared" si="34"/>
        <v>19829.537899999996</v>
      </c>
      <c r="X291" s="6">
        <f t="shared" si="35"/>
        <v>2675.366</v>
      </c>
      <c r="Y291" s="6">
        <f t="shared" si="36"/>
        <v>20206.001099999998</v>
      </c>
      <c r="Z291" s="6">
        <f t="shared" si="37"/>
        <v>25557.784832000001</v>
      </c>
      <c r="AA291" s="6">
        <f t="shared" si="38"/>
        <v>4810.1366980000003</v>
      </c>
      <c r="AB291" s="6">
        <f t="shared" si="18"/>
        <v>88803.505941399999</v>
      </c>
      <c r="AC291" s="4">
        <f>(Z291+AA291+Y291+W291)/AB291</f>
        <v>0.79280046191484943</v>
      </c>
    </row>
    <row r="293" spans="2:41" x14ac:dyDescent="0.2">
      <c r="C293" s="6"/>
      <c r="D293" s="6"/>
      <c r="G293" s="6"/>
      <c r="Q293" t="e">
        <f>Q291/Q267</f>
        <v>#DIV/0!</v>
      </c>
      <c r="U293" s="6">
        <f>U291-U264</f>
        <v>-14665.500779497715</v>
      </c>
      <c r="V293" s="6">
        <f t="shared" ref="V293:AB293" si="39">V291-V264</f>
        <v>-10796.970684292543</v>
      </c>
      <c r="W293" s="6">
        <f t="shared" si="39"/>
        <v>-575.96050182648833</v>
      </c>
      <c r="X293" s="6">
        <f t="shared" si="39"/>
        <v>-4061.987767123288</v>
      </c>
      <c r="Y293" s="6">
        <f t="shared" si="39"/>
        <v>13942.510118264838</v>
      </c>
      <c r="Z293" s="6">
        <f t="shared" si="39"/>
        <v>20704.502526063927</v>
      </c>
      <c r="AA293" s="6">
        <f t="shared" si="39"/>
        <v>1341.9974285936078</v>
      </c>
      <c r="AB293" s="6">
        <f t="shared" si="39"/>
        <v>5888.5903401823452</v>
      </c>
    </row>
    <row r="294" spans="2:41" x14ac:dyDescent="0.2">
      <c r="C294" s="6"/>
      <c r="D294" s="6"/>
      <c r="G294" s="6"/>
    </row>
    <row r="296" spans="2:41" s="3" customFormat="1" x14ac:dyDescent="0.2"/>
    <row r="304" spans="2:41" ht="51" x14ac:dyDescent="0.2">
      <c r="S304" s="3" t="s">
        <v>32</v>
      </c>
      <c r="T304" s="3" t="s">
        <v>428</v>
      </c>
      <c r="U304" s="3" t="s">
        <v>429</v>
      </c>
      <c r="V304" s="3" t="s">
        <v>430</v>
      </c>
      <c r="W304" s="3" t="s">
        <v>431</v>
      </c>
      <c r="X304" s="3" t="s">
        <v>432</v>
      </c>
      <c r="Y304" s="3" t="s">
        <v>433</v>
      </c>
      <c r="Z304" s="3" t="s">
        <v>434</v>
      </c>
      <c r="AA304" s="3" t="s">
        <v>435</v>
      </c>
      <c r="AB304" s="3" t="s">
        <v>436</v>
      </c>
      <c r="AC304" s="3" t="s">
        <v>460</v>
      </c>
      <c r="AD304" s="3" t="s">
        <v>437</v>
      </c>
      <c r="AE304" s="3" t="s">
        <v>438</v>
      </c>
      <c r="AF304" s="3" t="s">
        <v>439</v>
      </c>
      <c r="AG304" s="3" t="s">
        <v>440</v>
      </c>
      <c r="AH304" s="3" t="s">
        <v>441</v>
      </c>
      <c r="AI304" s="3" t="s">
        <v>442</v>
      </c>
      <c r="AJ304" s="3"/>
      <c r="AK304" s="3" t="s">
        <v>443</v>
      </c>
      <c r="AL304" s="3" t="s">
        <v>444</v>
      </c>
      <c r="AM304" s="3" t="s">
        <v>445</v>
      </c>
      <c r="AN304" s="3"/>
      <c r="AO304" s="3"/>
    </row>
    <row r="305" spans="19:41" x14ac:dyDescent="0.2">
      <c r="S305" t="s">
        <v>427</v>
      </c>
      <c r="T305" t="s">
        <v>461</v>
      </c>
      <c r="U305" t="s">
        <v>461</v>
      </c>
      <c r="V305" t="s">
        <v>461</v>
      </c>
      <c r="W305" t="s">
        <v>461</v>
      </c>
      <c r="X305" t="s">
        <v>461</v>
      </c>
      <c r="Y305" t="s">
        <v>461</v>
      </c>
      <c r="Z305" t="s">
        <v>461</v>
      </c>
      <c r="AA305" t="s">
        <v>461</v>
      </c>
      <c r="AB305" t="s">
        <v>461</v>
      </c>
      <c r="AC305" t="s">
        <v>461</v>
      </c>
      <c r="AD305" t="s">
        <v>461</v>
      </c>
      <c r="AE305" t="s">
        <v>461</v>
      </c>
      <c r="AF305" t="s">
        <v>461</v>
      </c>
      <c r="AG305" t="s">
        <v>461</v>
      </c>
      <c r="AH305" t="s">
        <v>461</v>
      </c>
      <c r="AI305" t="s">
        <v>461</v>
      </c>
    </row>
    <row r="306" spans="19:41" x14ac:dyDescent="0.2">
      <c r="S306">
        <v>2021</v>
      </c>
      <c r="T306" s="2">
        <v>10012.42</v>
      </c>
      <c r="U306" s="2">
        <v>10376.469999999999</v>
      </c>
      <c r="V306" s="2">
        <v>7689.6959999999999</v>
      </c>
      <c r="W306" s="2">
        <v>743.55790000000002</v>
      </c>
      <c r="X306" s="2">
        <v>13070.12</v>
      </c>
      <c r="Y306" s="2">
        <v>19273.669999999998</v>
      </c>
      <c r="Z306" s="2">
        <v>7244.5479999999998</v>
      </c>
      <c r="AA306" s="2">
        <v>2676.2890000000002</v>
      </c>
      <c r="AB306" s="2">
        <v>1429.1880000000001</v>
      </c>
      <c r="AC306" s="2">
        <v>0</v>
      </c>
      <c r="AD306" s="2">
        <v>1633.94</v>
      </c>
      <c r="AE306" s="2">
        <v>2780.9870000000001</v>
      </c>
      <c r="AF306" s="2">
        <v>3115.75</v>
      </c>
      <c r="AG306" s="2">
        <v>17989.73</v>
      </c>
      <c r="AH306" s="2">
        <v>3852.723</v>
      </c>
      <c r="AI306" s="2">
        <v>2201.9140000000002</v>
      </c>
      <c r="AK306" s="6">
        <f>AI306+AH306+AG306+AE306+AD306+AB306+AA306+Z306+Y306+X306+W306+U306</f>
        <v>83273.136899999998</v>
      </c>
      <c r="AL306" s="6">
        <f t="shared" ref="AL306:AL330" si="40">AB267</f>
        <v>0</v>
      </c>
      <c r="AM306" s="6">
        <f>AK306-AL306</f>
        <v>83273.136899999998</v>
      </c>
      <c r="AN306">
        <v>657.1028</v>
      </c>
      <c r="AO306" s="6">
        <f>AL306+AN306-AK306</f>
        <v>-82616.034100000004</v>
      </c>
    </row>
    <row r="307" spans="19:41" x14ac:dyDescent="0.2">
      <c r="S307">
        <v>2022</v>
      </c>
      <c r="T307" s="2">
        <v>10134.35</v>
      </c>
      <c r="U307" s="2">
        <v>10617.41</v>
      </c>
      <c r="V307" s="2">
        <v>7822.62</v>
      </c>
      <c r="W307" s="2">
        <v>742.07939999999996</v>
      </c>
      <c r="X307" s="2">
        <v>13090.82</v>
      </c>
      <c r="Y307" s="2">
        <v>19352.669999999998</v>
      </c>
      <c r="Z307" s="2">
        <v>7236.9430000000002</v>
      </c>
      <c r="AA307" s="2">
        <v>2705.2959999999998</v>
      </c>
      <c r="AB307" s="2">
        <v>1440.213</v>
      </c>
      <c r="AC307" s="2">
        <v>0</v>
      </c>
      <c r="AD307" s="2">
        <v>1670.47</v>
      </c>
      <c r="AE307" s="2">
        <v>2792.5279999999998</v>
      </c>
      <c r="AF307" s="2">
        <v>3188.7460000000001</v>
      </c>
      <c r="AG307" s="2">
        <v>18030.349999999999</v>
      </c>
      <c r="AH307" s="2">
        <v>3880.4769999999999</v>
      </c>
      <c r="AI307" s="2">
        <v>2218.431</v>
      </c>
      <c r="AK307" s="6">
        <f t="shared" ref="AK307:AK330" si="41">AI307+AH307+AG307+AE307+AD307+AB307+AA307+Z307+Y307+X307+W307+U307</f>
        <v>83777.68740000001</v>
      </c>
      <c r="AL307" s="6">
        <f t="shared" si="40"/>
        <v>81376.27973103871</v>
      </c>
      <c r="AM307" s="6">
        <f t="shared" ref="AM307:AM330" si="42">AK307-AL307</f>
        <v>2401.4076689612994</v>
      </c>
      <c r="AN307">
        <v>733.84829999999999</v>
      </c>
      <c r="AO307" s="6">
        <f t="shared" ref="AO307:AO330" si="43">AL307+AN307-AK307</f>
        <v>-1667.5593689613015</v>
      </c>
    </row>
    <row r="308" spans="19:41" x14ac:dyDescent="0.2">
      <c r="S308">
        <v>2023</v>
      </c>
      <c r="T308" s="2">
        <v>10240.75</v>
      </c>
      <c r="U308" s="2">
        <v>10793.82</v>
      </c>
      <c r="V308" s="2">
        <v>7949.8789999999999</v>
      </c>
      <c r="W308" s="2">
        <v>739.56709999999998</v>
      </c>
      <c r="X308" s="2">
        <v>13097.52</v>
      </c>
      <c r="Y308" s="2">
        <v>19408.96</v>
      </c>
      <c r="Z308" s="2">
        <v>7307.2209999999995</v>
      </c>
      <c r="AA308" s="2">
        <v>2743.2170000000001</v>
      </c>
      <c r="AB308" s="2">
        <v>1450.2449999999999</v>
      </c>
      <c r="AC308" s="2">
        <v>0</v>
      </c>
      <c r="AD308" s="2">
        <v>1566.086</v>
      </c>
      <c r="AE308" s="2">
        <v>2812.2979999999998</v>
      </c>
      <c r="AF308" s="2">
        <v>3226.0039999999999</v>
      </c>
      <c r="AG308" s="2">
        <v>18132.560000000001</v>
      </c>
      <c r="AH308" s="2">
        <v>3913.11</v>
      </c>
      <c r="AI308" s="2">
        <v>2237.9270000000001</v>
      </c>
      <c r="AK308" s="6">
        <f t="shared" si="41"/>
        <v>84202.531099999993</v>
      </c>
      <c r="AL308" s="6">
        <f t="shared" si="40"/>
        <v>81202.500625179993</v>
      </c>
      <c r="AM308" s="6">
        <f t="shared" si="42"/>
        <v>3000.0304748199997</v>
      </c>
      <c r="AN308">
        <v>812.15039999999999</v>
      </c>
      <c r="AO308" s="6">
        <f t="shared" si="43"/>
        <v>-2187.880074820001</v>
      </c>
    </row>
    <row r="309" spans="19:41" x14ac:dyDescent="0.2">
      <c r="S309">
        <v>2024</v>
      </c>
      <c r="T309" s="2">
        <v>10340.370000000001</v>
      </c>
      <c r="U309" s="2">
        <v>10976.76</v>
      </c>
      <c r="V309" s="2">
        <v>8113.4560000000001</v>
      </c>
      <c r="W309" s="2">
        <v>732.66819999999996</v>
      </c>
      <c r="X309" s="2">
        <v>13071.71</v>
      </c>
      <c r="Y309" s="2">
        <v>19438.2</v>
      </c>
      <c r="Z309" s="2">
        <v>7396.2370000000001</v>
      </c>
      <c r="AA309" s="2">
        <v>2770.4630000000002</v>
      </c>
      <c r="AB309" s="2">
        <v>1459.307</v>
      </c>
      <c r="AC309" s="2">
        <v>0</v>
      </c>
      <c r="AD309" s="2">
        <v>1488.69</v>
      </c>
      <c r="AE309" s="2">
        <v>2831.998</v>
      </c>
      <c r="AF309" s="2">
        <v>3246.2269999999999</v>
      </c>
      <c r="AG309" s="2">
        <v>18321.900000000001</v>
      </c>
      <c r="AH309" s="2">
        <v>3939.98</v>
      </c>
      <c r="AI309" s="2">
        <v>2255.8359999999998</v>
      </c>
      <c r="AK309" s="6">
        <f t="shared" si="41"/>
        <v>84683.749199999991</v>
      </c>
      <c r="AL309" s="6">
        <f t="shared" si="40"/>
        <v>80740.188800400007</v>
      </c>
      <c r="AM309" s="6">
        <f t="shared" si="42"/>
        <v>3943.5603995999845</v>
      </c>
      <c r="AN309">
        <v>890.31529999999998</v>
      </c>
      <c r="AO309" s="6">
        <f t="shared" si="43"/>
        <v>-3053.2450995999825</v>
      </c>
    </row>
    <row r="310" spans="19:41" x14ac:dyDescent="0.2">
      <c r="S310">
        <v>2025</v>
      </c>
      <c r="T310" s="2">
        <v>10498.09</v>
      </c>
      <c r="U310" s="2">
        <v>11079.27</v>
      </c>
      <c r="V310" s="2">
        <v>8226.18</v>
      </c>
      <c r="W310" s="2">
        <v>728.59900000000005</v>
      </c>
      <c r="X310" s="2">
        <v>13052.85</v>
      </c>
      <c r="Y310" s="2">
        <v>19468</v>
      </c>
      <c r="Z310" s="2">
        <v>7394.424</v>
      </c>
      <c r="AA310" s="2">
        <v>2791.5320000000002</v>
      </c>
      <c r="AB310" s="2">
        <v>1468.385</v>
      </c>
      <c r="AC310" s="2">
        <v>0</v>
      </c>
      <c r="AD310" s="2">
        <v>1488.31</v>
      </c>
      <c r="AE310" s="2">
        <v>2841.7820000000002</v>
      </c>
      <c r="AF310" s="2">
        <v>3265.4969999999998</v>
      </c>
      <c r="AG310" s="2">
        <v>18346.080000000002</v>
      </c>
      <c r="AH310" s="2">
        <v>3953.6979999999999</v>
      </c>
      <c r="AI310" s="2">
        <v>2264.7809999999999</v>
      </c>
      <c r="AK310" s="6">
        <f t="shared" si="41"/>
        <v>84877.71100000001</v>
      </c>
      <c r="AL310" s="6">
        <f t="shared" si="40"/>
        <v>80288.429522699997</v>
      </c>
      <c r="AM310" s="6">
        <f t="shared" si="42"/>
        <v>4589.2814773000136</v>
      </c>
      <c r="AN310">
        <v>973.22609999999997</v>
      </c>
      <c r="AO310" s="6">
        <f t="shared" si="43"/>
        <v>-3616.0553773000138</v>
      </c>
    </row>
    <row r="311" spans="19:41" x14ac:dyDescent="0.2">
      <c r="S311">
        <v>2026</v>
      </c>
      <c r="T311" s="2">
        <v>10632.62</v>
      </c>
      <c r="U311" s="2">
        <v>11225.16</v>
      </c>
      <c r="V311" s="2">
        <v>8323.4390000000003</v>
      </c>
      <c r="W311" s="2">
        <v>722.52160000000003</v>
      </c>
      <c r="X311" s="2">
        <v>13014.63</v>
      </c>
      <c r="Y311" s="2">
        <v>19480.46</v>
      </c>
      <c r="Z311" s="2">
        <v>7439.2849999999999</v>
      </c>
      <c r="AA311" s="2">
        <v>2808.7359999999999</v>
      </c>
      <c r="AB311" s="2">
        <v>1477.5150000000001</v>
      </c>
      <c r="AC311" s="2">
        <v>0</v>
      </c>
      <c r="AD311" s="2">
        <v>1489.933</v>
      </c>
      <c r="AE311" s="2">
        <v>2852.6149999999998</v>
      </c>
      <c r="AF311" s="2">
        <v>3281.817</v>
      </c>
      <c r="AG311" s="2">
        <v>18401.23</v>
      </c>
      <c r="AH311" s="2">
        <v>3937.6419999999998</v>
      </c>
      <c r="AI311" s="2">
        <v>2258.1410000000001</v>
      </c>
      <c r="AK311" s="6">
        <f t="shared" si="41"/>
        <v>85107.868599999987</v>
      </c>
      <c r="AL311" s="6">
        <f t="shared" si="40"/>
        <v>80415.472840599992</v>
      </c>
      <c r="AM311" s="6">
        <f t="shared" si="42"/>
        <v>4692.3957593999949</v>
      </c>
      <c r="AN311">
        <v>1060.8040000000001</v>
      </c>
      <c r="AO311" s="6">
        <f t="shared" si="43"/>
        <v>-3631.5917593999911</v>
      </c>
    </row>
    <row r="312" spans="19:41" x14ac:dyDescent="0.2">
      <c r="S312">
        <v>2027</v>
      </c>
      <c r="T312" s="2">
        <v>10770.07</v>
      </c>
      <c r="U312" s="2">
        <v>11363.88</v>
      </c>
      <c r="V312" s="2">
        <v>8420.3819999999996</v>
      </c>
      <c r="W312" s="2">
        <v>716.31399999999996</v>
      </c>
      <c r="X312" s="2">
        <v>12983.67</v>
      </c>
      <c r="Y312" s="2">
        <v>19498.919999999998</v>
      </c>
      <c r="Z312" s="2">
        <v>7494.6180000000004</v>
      </c>
      <c r="AA312" s="2">
        <v>2827.9029999999998</v>
      </c>
      <c r="AB312" s="2">
        <v>1486.704</v>
      </c>
      <c r="AC312" s="2">
        <v>0</v>
      </c>
      <c r="AD312" s="2">
        <v>1492.6510000000001</v>
      </c>
      <c r="AE312" s="2">
        <v>2863.576</v>
      </c>
      <c r="AF312" s="2">
        <v>3304.3249999999998</v>
      </c>
      <c r="AG312" s="2">
        <v>18432.77</v>
      </c>
      <c r="AH312" s="2">
        <v>3949.817</v>
      </c>
      <c r="AI312" s="2">
        <v>2266.6819999999998</v>
      </c>
      <c r="AK312" s="6">
        <f t="shared" si="41"/>
        <v>85377.505000000005</v>
      </c>
      <c r="AL312" s="6">
        <f t="shared" si="40"/>
        <v>80902.406729099996</v>
      </c>
      <c r="AM312" s="6">
        <f t="shared" si="42"/>
        <v>4475.0982709000091</v>
      </c>
      <c r="AN312">
        <v>1149.2840000000001</v>
      </c>
      <c r="AO312" s="6">
        <f t="shared" si="43"/>
        <v>-3325.8142709000094</v>
      </c>
    </row>
    <row r="313" spans="19:41" x14ac:dyDescent="0.2">
      <c r="S313">
        <v>2028</v>
      </c>
      <c r="T313" s="2">
        <v>10880.29</v>
      </c>
      <c r="U313" s="2">
        <v>11546.27</v>
      </c>
      <c r="V313" s="2">
        <v>8556.143</v>
      </c>
      <c r="W313" s="2">
        <v>712.25310000000002</v>
      </c>
      <c r="X313" s="2">
        <v>12977.04</v>
      </c>
      <c r="Y313" s="2">
        <v>19549.91</v>
      </c>
      <c r="Z313" s="2">
        <v>7552.6779999999999</v>
      </c>
      <c r="AA313" s="2">
        <v>2856.2779999999998</v>
      </c>
      <c r="AB313" s="2">
        <v>1497.942</v>
      </c>
      <c r="AC313" s="2">
        <v>0</v>
      </c>
      <c r="AD313" s="2">
        <v>1480.473</v>
      </c>
      <c r="AE313" s="2">
        <v>2884.6909999999998</v>
      </c>
      <c r="AF313" s="2">
        <v>3345.0329999999999</v>
      </c>
      <c r="AG313" s="2">
        <v>18513.740000000002</v>
      </c>
      <c r="AH313" s="2">
        <v>3968.3690000000001</v>
      </c>
      <c r="AI313" s="2">
        <v>2278.877</v>
      </c>
      <c r="AK313" s="6">
        <f t="shared" si="41"/>
        <v>85818.521099999998</v>
      </c>
      <c r="AL313" s="6">
        <f t="shared" si="40"/>
        <v>81057.311235999994</v>
      </c>
      <c r="AM313" s="6">
        <f t="shared" si="42"/>
        <v>4761.209864000004</v>
      </c>
      <c r="AN313">
        <v>1240.931</v>
      </c>
      <c r="AO313" s="6">
        <f t="shared" si="43"/>
        <v>-3520.2788640000072</v>
      </c>
    </row>
    <row r="314" spans="19:41" x14ac:dyDescent="0.2">
      <c r="S314">
        <v>2029</v>
      </c>
      <c r="T314" s="2">
        <v>11054.92</v>
      </c>
      <c r="U314" s="2">
        <v>11731.86</v>
      </c>
      <c r="V314" s="2">
        <v>8694.1139999999996</v>
      </c>
      <c r="W314" s="2">
        <v>707.89940000000001</v>
      </c>
      <c r="X314" s="2">
        <v>12976.09</v>
      </c>
      <c r="Y314" s="2">
        <v>19611.88</v>
      </c>
      <c r="Z314" s="2">
        <v>7612.3360000000002</v>
      </c>
      <c r="AA314" s="2">
        <v>2885.7620000000002</v>
      </c>
      <c r="AB314" s="2">
        <v>1508.3</v>
      </c>
      <c r="AC314" s="2">
        <v>0</v>
      </c>
      <c r="AD314" s="2">
        <v>1469.421</v>
      </c>
      <c r="AE314" s="2">
        <v>2902.0889999999999</v>
      </c>
      <c r="AF314" s="2">
        <v>3387.0880000000002</v>
      </c>
      <c r="AG314" s="2">
        <v>18594.37</v>
      </c>
      <c r="AH314" s="2">
        <v>3987.2020000000002</v>
      </c>
      <c r="AI314" s="2">
        <v>2292.6289999999999</v>
      </c>
      <c r="AK314" s="6">
        <f t="shared" si="41"/>
        <v>86279.838399999993</v>
      </c>
      <c r="AL314" s="6">
        <f t="shared" si="40"/>
        <v>81327.490799499996</v>
      </c>
      <c r="AM314" s="6">
        <f t="shared" si="42"/>
        <v>4952.3476004999975</v>
      </c>
      <c r="AN314">
        <v>1332.3009999999999</v>
      </c>
      <c r="AO314" s="6">
        <f t="shared" si="43"/>
        <v>-3620.0466004999907</v>
      </c>
    </row>
    <row r="315" spans="19:41" x14ac:dyDescent="0.2">
      <c r="S315">
        <v>2030</v>
      </c>
      <c r="T315" s="2">
        <v>11204.21</v>
      </c>
      <c r="U315" s="2">
        <v>11918.69</v>
      </c>
      <c r="V315" s="2">
        <v>8835.3799999999992</v>
      </c>
      <c r="W315" s="2">
        <v>702.68979999999999</v>
      </c>
      <c r="X315" s="2">
        <v>12981.49</v>
      </c>
      <c r="Y315" s="2">
        <v>19684.91</v>
      </c>
      <c r="Z315" s="2">
        <v>7677.3720000000003</v>
      </c>
      <c r="AA315" s="2">
        <v>2914.4050000000002</v>
      </c>
      <c r="AB315" s="2">
        <v>1519.75</v>
      </c>
      <c r="AC315" s="2">
        <v>0</v>
      </c>
      <c r="AD315" s="2">
        <v>1456.5170000000001</v>
      </c>
      <c r="AE315" s="2">
        <v>2921.9259999999999</v>
      </c>
      <c r="AF315" s="2">
        <v>3431.5230000000001</v>
      </c>
      <c r="AG315" s="2">
        <v>18682.54</v>
      </c>
      <c r="AH315" s="2">
        <v>4006.61</v>
      </c>
      <c r="AI315" s="2">
        <v>2307.2249999999999</v>
      </c>
      <c r="AK315" s="6">
        <f t="shared" si="41"/>
        <v>86774.124800000005</v>
      </c>
      <c r="AL315" s="6">
        <f t="shared" si="40"/>
        <v>81606.455559599999</v>
      </c>
      <c r="AM315" s="6">
        <f t="shared" si="42"/>
        <v>5167.6692404000059</v>
      </c>
      <c r="AN315">
        <v>1427.7729999999999</v>
      </c>
      <c r="AO315" s="6">
        <f t="shared" si="43"/>
        <v>-3739.8962404000049</v>
      </c>
    </row>
    <row r="316" spans="19:41" x14ac:dyDescent="0.2">
      <c r="S316">
        <v>2031</v>
      </c>
      <c r="T316" s="2">
        <v>11357.86</v>
      </c>
      <c r="U316" s="2">
        <v>12112.97</v>
      </c>
      <c r="V316" s="2">
        <v>8979.116</v>
      </c>
      <c r="W316" s="2">
        <v>698.58619999999996</v>
      </c>
      <c r="X316" s="2">
        <v>12987.65</v>
      </c>
      <c r="Y316" s="2">
        <v>19764.03</v>
      </c>
      <c r="Z316" s="2">
        <v>7744.0349999999999</v>
      </c>
      <c r="AA316" s="2">
        <v>2945.1379999999999</v>
      </c>
      <c r="AB316" s="2">
        <v>1532.296</v>
      </c>
      <c r="AC316" s="2">
        <v>0</v>
      </c>
      <c r="AD316" s="2">
        <v>1444.713</v>
      </c>
      <c r="AE316" s="2">
        <v>2941.9679999999998</v>
      </c>
      <c r="AF316" s="2">
        <v>3475.027</v>
      </c>
      <c r="AG316" s="2">
        <v>18775.72</v>
      </c>
      <c r="AH316" s="2">
        <v>4027.1559999999999</v>
      </c>
      <c r="AI316" s="2">
        <v>2321.3229999999999</v>
      </c>
      <c r="AK316" s="6">
        <f t="shared" si="41"/>
        <v>87295.585200000001</v>
      </c>
      <c r="AL316" s="6">
        <f t="shared" si="40"/>
        <v>82105.455909499986</v>
      </c>
      <c r="AM316" s="6">
        <f t="shared" si="42"/>
        <v>5190.1292905000155</v>
      </c>
      <c r="AN316">
        <v>1526.146</v>
      </c>
      <c r="AO316" s="6">
        <f t="shared" si="43"/>
        <v>-3663.9832905000221</v>
      </c>
    </row>
    <row r="317" spans="19:41" x14ac:dyDescent="0.2">
      <c r="S317">
        <v>2032</v>
      </c>
      <c r="T317" s="2">
        <v>11482.49</v>
      </c>
      <c r="U317" s="2">
        <v>12307.83</v>
      </c>
      <c r="V317" s="2">
        <v>9126.5130000000008</v>
      </c>
      <c r="W317" s="2">
        <v>695.07950000000005</v>
      </c>
      <c r="X317" s="2">
        <v>13000.79</v>
      </c>
      <c r="Y317" s="2">
        <v>19840.37</v>
      </c>
      <c r="Z317" s="2">
        <v>7814.0290000000005</v>
      </c>
      <c r="AA317" s="2">
        <v>2975.05</v>
      </c>
      <c r="AB317" s="2">
        <v>1543.9459999999999</v>
      </c>
      <c r="AC317" s="2">
        <v>0</v>
      </c>
      <c r="AD317" s="2">
        <v>1433.9549999999999</v>
      </c>
      <c r="AE317" s="2">
        <v>2961.2159999999999</v>
      </c>
      <c r="AF317" s="2">
        <v>3519.6590000000001</v>
      </c>
      <c r="AG317" s="2">
        <v>18871.07</v>
      </c>
      <c r="AH317" s="2">
        <v>4047.3119999999999</v>
      </c>
      <c r="AI317" s="2">
        <v>2337.0120000000002</v>
      </c>
      <c r="AK317" s="6">
        <f t="shared" si="41"/>
        <v>87827.659500000009</v>
      </c>
      <c r="AL317" s="6">
        <f t="shared" si="40"/>
        <v>82554.961268299972</v>
      </c>
      <c r="AM317" s="6">
        <f t="shared" si="42"/>
        <v>5272.6982317000366</v>
      </c>
      <c r="AN317">
        <v>1630.7280000000001</v>
      </c>
      <c r="AO317" s="6">
        <f t="shared" si="43"/>
        <v>-3641.9702317000338</v>
      </c>
    </row>
    <row r="318" spans="19:41" x14ac:dyDescent="0.2">
      <c r="S318">
        <v>2033</v>
      </c>
      <c r="T318" s="2">
        <v>11674.54</v>
      </c>
      <c r="U318" s="2">
        <v>12503.91</v>
      </c>
      <c r="V318" s="2">
        <v>9275.18</v>
      </c>
      <c r="W318" s="2">
        <v>691.28880000000004</v>
      </c>
      <c r="X318" s="2">
        <v>13013.07</v>
      </c>
      <c r="Y318" s="2">
        <v>19921.11</v>
      </c>
      <c r="Z318" s="2">
        <v>7884.8329999999996</v>
      </c>
      <c r="AA318" s="2">
        <v>3005.0880000000002</v>
      </c>
      <c r="AB318" s="2">
        <v>1555.675</v>
      </c>
      <c r="AC318" s="2">
        <v>0</v>
      </c>
      <c r="AD318" s="2">
        <v>1423.3</v>
      </c>
      <c r="AE318" s="2">
        <v>2981.44</v>
      </c>
      <c r="AF318" s="2">
        <v>3563.2930000000001</v>
      </c>
      <c r="AG318" s="2">
        <v>18973.53</v>
      </c>
      <c r="AH318" s="2">
        <v>4067.8679999999999</v>
      </c>
      <c r="AI318" s="2">
        <v>2353.2460000000001</v>
      </c>
      <c r="AK318" s="6">
        <f t="shared" si="41"/>
        <v>88374.358800000002</v>
      </c>
      <c r="AL318" s="6">
        <f t="shared" si="40"/>
        <v>82883.134820299994</v>
      </c>
      <c r="AM318" s="6">
        <f t="shared" si="42"/>
        <v>5491.2239797000075</v>
      </c>
      <c r="AN318">
        <v>1738.999</v>
      </c>
      <c r="AO318" s="6">
        <f t="shared" si="43"/>
        <v>-3752.2249797000113</v>
      </c>
    </row>
    <row r="319" spans="19:41" x14ac:dyDescent="0.2">
      <c r="S319">
        <v>2034</v>
      </c>
      <c r="T319" s="2">
        <v>11838.16</v>
      </c>
      <c r="U319" s="2">
        <v>12707.26</v>
      </c>
      <c r="V319" s="2">
        <v>9427.1689999999999</v>
      </c>
      <c r="W319" s="2">
        <v>687.43129999999996</v>
      </c>
      <c r="X319" s="2">
        <v>13028</v>
      </c>
      <c r="Y319" s="2">
        <v>20009.73</v>
      </c>
      <c r="Z319" s="2">
        <v>7955.7520000000004</v>
      </c>
      <c r="AA319" s="2">
        <v>3037.2779999999998</v>
      </c>
      <c r="AB319" s="2">
        <v>1567.4929999999999</v>
      </c>
      <c r="AC319" s="2">
        <v>0</v>
      </c>
      <c r="AD319" s="2">
        <v>1411.7139999999999</v>
      </c>
      <c r="AE319" s="2">
        <v>3002.87</v>
      </c>
      <c r="AF319" s="2">
        <v>3610.16</v>
      </c>
      <c r="AG319" s="2">
        <v>19077.43</v>
      </c>
      <c r="AH319" s="2">
        <v>4088.4960000000001</v>
      </c>
      <c r="AI319" s="2">
        <v>2370.174</v>
      </c>
      <c r="AK319" s="6">
        <f t="shared" si="41"/>
        <v>88943.628299999982</v>
      </c>
      <c r="AL319" s="6">
        <f t="shared" si="40"/>
        <v>83403.502039469997</v>
      </c>
      <c r="AM319" s="6">
        <f t="shared" si="42"/>
        <v>5540.1262605299853</v>
      </c>
      <c r="AN319">
        <v>1847.4559999999999</v>
      </c>
      <c r="AO319" s="6">
        <f t="shared" si="43"/>
        <v>-3692.6702605299797</v>
      </c>
    </row>
    <row r="320" spans="19:41" x14ac:dyDescent="0.2">
      <c r="S320">
        <v>2035</v>
      </c>
      <c r="T320" s="2">
        <v>12005.27</v>
      </c>
      <c r="U320" s="2">
        <v>12912.79</v>
      </c>
      <c r="V320" s="2">
        <v>9581.4210000000003</v>
      </c>
      <c r="W320" s="2">
        <v>683.39890000000003</v>
      </c>
      <c r="X320" s="2">
        <v>13042.46</v>
      </c>
      <c r="Y320" s="2">
        <v>20102.830000000002</v>
      </c>
      <c r="Z320" s="2">
        <v>8029.2889999999998</v>
      </c>
      <c r="AA320" s="2">
        <v>3068.6689999999999</v>
      </c>
      <c r="AB320" s="2">
        <v>1579.442</v>
      </c>
      <c r="AC320" s="2">
        <v>0</v>
      </c>
      <c r="AD320" s="2">
        <v>1401.1859999999999</v>
      </c>
      <c r="AE320" s="2">
        <v>3023.4189999999999</v>
      </c>
      <c r="AF320" s="2">
        <v>3656.058</v>
      </c>
      <c r="AG320" s="2">
        <v>19186.93</v>
      </c>
      <c r="AH320" s="2">
        <v>4110.47</v>
      </c>
      <c r="AI320" s="2">
        <v>2387.8310000000001</v>
      </c>
      <c r="AK320" s="6">
        <f t="shared" si="41"/>
        <v>89528.714899999992</v>
      </c>
      <c r="AL320" s="6">
        <f t="shared" si="40"/>
        <v>83865.5915408</v>
      </c>
      <c r="AM320" s="6">
        <f t="shared" si="42"/>
        <v>5663.1233591999917</v>
      </c>
      <c r="AN320">
        <v>1955.614</v>
      </c>
      <c r="AO320" s="6">
        <f t="shared" si="43"/>
        <v>-3707.5093591999903</v>
      </c>
    </row>
    <row r="321" spans="19:41" x14ac:dyDescent="0.2">
      <c r="S321">
        <v>2036</v>
      </c>
      <c r="T321" s="2">
        <v>12142.57</v>
      </c>
      <c r="U321" s="2">
        <v>13121.96</v>
      </c>
      <c r="V321" s="2">
        <v>9737.6329999999998</v>
      </c>
      <c r="W321" s="2">
        <v>679.03300000000002</v>
      </c>
      <c r="X321" s="2">
        <v>13052.19</v>
      </c>
      <c r="Y321" s="2">
        <v>20192.849999999999</v>
      </c>
      <c r="Z321" s="2">
        <v>8102.68</v>
      </c>
      <c r="AA321" s="2">
        <v>3101.2269999999999</v>
      </c>
      <c r="AB321" s="2">
        <v>1591.4780000000001</v>
      </c>
      <c r="AC321" s="2">
        <v>0</v>
      </c>
      <c r="AD321" s="2">
        <v>1390.7449999999999</v>
      </c>
      <c r="AE321" s="2">
        <v>3045.2469999999998</v>
      </c>
      <c r="AF321" s="2">
        <v>3703.9450000000002</v>
      </c>
      <c r="AG321" s="2">
        <v>19296.07</v>
      </c>
      <c r="AH321" s="2">
        <v>4131.6149999999998</v>
      </c>
      <c r="AI321" s="2">
        <v>2407.194</v>
      </c>
      <c r="AK321" s="6">
        <f t="shared" si="41"/>
        <v>90112.28899999999</v>
      </c>
      <c r="AL321" s="6">
        <f t="shared" si="40"/>
        <v>84392.352872699994</v>
      </c>
      <c r="AM321" s="6">
        <f t="shared" si="42"/>
        <v>5719.9361272999959</v>
      </c>
      <c r="AN321">
        <v>2067.8359999999998</v>
      </c>
      <c r="AO321" s="6">
        <f t="shared" si="43"/>
        <v>-3652.1001273000002</v>
      </c>
    </row>
    <row r="322" spans="19:41" x14ac:dyDescent="0.2">
      <c r="S322">
        <v>2037</v>
      </c>
      <c r="T322" s="2">
        <v>12348.89</v>
      </c>
      <c r="U322" s="2">
        <v>13333.53</v>
      </c>
      <c r="V322" s="2">
        <v>9896.634</v>
      </c>
      <c r="W322" s="2">
        <v>675.01930000000004</v>
      </c>
      <c r="X322" s="2">
        <v>13056.6</v>
      </c>
      <c r="Y322" s="2">
        <v>20270</v>
      </c>
      <c r="Z322" s="2">
        <v>8177.2520000000004</v>
      </c>
      <c r="AA322" s="2">
        <v>3132.9609999999998</v>
      </c>
      <c r="AB322" s="2">
        <v>1604.6130000000001</v>
      </c>
      <c r="AC322" s="2">
        <v>0</v>
      </c>
      <c r="AD322" s="2">
        <v>1380.2470000000001</v>
      </c>
      <c r="AE322" s="2">
        <v>3065.0659999999998</v>
      </c>
      <c r="AF322" s="2">
        <v>3750.692</v>
      </c>
      <c r="AG322" s="2">
        <v>19411.560000000001</v>
      </c>
      <c r="AH322" s="2">
        <v>4152.9780000000001</v>
      </c>
      <c r="AI322" s="2">
        <v>2426.277</v>
      </c>
      <c r="AK322" s="6">
        <f t="shared" si="41"/>
        <v>90686.103300000002</v>
      </c>
      <c r="AL322" s="6">
        <f t="shared" si="40"/>
        <v>84831.126223489991</v>
      </c>
      <c r="AM322" s="6">
        <f t="shared" si="42"/>
        <v>5854.9770765100111</v>
      </c>
      <c r="AN322">
        <v>2191.288</v>
      </c>
      <c r="AO322" s="6">
        <f t="shared" si="43"/>
        <v>-3663.6890765100106</v>
      </c>
    </row>
    <row r="323" spans="19:41" x14ac:dyDescent="0.2">
      <c r="S323">
        <v>2038</v>
      </c>
      <c r="T323" s="2">
        <v>12526.45</v>
      </c>
      <c r="U323" s="2">
        <v>13548.85</v>
      </c>
      <c r="V323" s="2">
        <v>10058.5</v>
      </c>
      <c r="W323" s="2">
        <v>670.56769999999995</v>
      </c>
      <c r="X323" s="2">
        <v>13068.79</v>
      </c>
      <c r="Y323" s="2">
        <v>20350.23</v>
      </c>
      <c r="Z323" s="2">
        <v>8255.2369999999992</v>
      </c>
      <c r="AA323" s="2">
        <v>3167.0059999999999</v>
      </c>
      <c r="AB323" s="2">
        <v>1617.9670000000001</v>
      </c>
      <c r="AC323" s="2">
        <v>0</v>
      </c>
      <c r="AD323" s="2">
        <v>1369.9110000000001</v>
      </c>
      <c r="AE323" s="2">
        <v>3087.1460000000002</v>
      </c>
      <c r="AF323" s="2">
        <v>3799.7139999999999</v>
      </c>
      <c r="AG323" s="2">
        <v>19530.900000000001</v>
      </c>
      <c r="AH323" s="2">
        <v>4175.9830000000002</v>
      </c>
      <c r="AI323" s="2">
        <v>2446.665</v>
      </c>
      <c r="AK323" s="6">
        <f t="shared" si="41"/>
        <v>91289.252699999997</v>
      </c>
      <c r="AL323" s="6">
        <f t="shared" si="40"/>
        <v>85135.429556099989</v>
      </c>
      <c r="AM323" s="6">
        <f t="shared" si="42"/>
        <v>6153.8231439000083</v>
      </c>
      <c r="AN323">
        <v>2314.1860000000001</v>
      </c>
      <c r="AO323" s="6">
        <f t="shared" si="43"/>
        <v>-3839.6371439000068</v>
      </c>
    </row>
    <row r="324" spans="19:41" x14ac:dyDescent="0.2">
      <c r="S324">
        <v>2039</v>
      </c>
      <c r="T324" s="2">
        <v>12707.01</v>
      </c>
      <c r="U324" s="2">
        <v>13770.55</v>
      </c>
      <c r="V324" s="2">
        <v>10222.99</v>
      </c>
      <c r="W324" s="2">
        <v>665.89340000000004</v>
      </c>
      <c r="X324" s="2">
        <v>13074.38</v>
      </c>
      <c r="Y324" s="2">
        <v>20432.68</v>
      </c>
      <c r="Z324" s="2">
        <v>8334.3279999999995</v>
      </c>
      <c r="AA324" s="2">
        <v>3201.306</v>
      </c>
      <c r="AB324" s="2">
        <v>1631.5170000000001</v>
      </c>
      <c r="AC324" s="2">
        <v>0</v>
      </c>
      <c r="AD324" s="2">
        <v>1359.741</v>
      </c>
      <c r="AE324" s="2">
        <v>3109.451</v>
      </c>
      <c r="AF324" s="2">
        <v>3848.8789999999999</v>
      </c>
      <c r="AG324" s="2">
        <v>19654.84</v>
      </c>
      <c r="AH324" s="2">
        <v>4199.6530000000002</v>
      </c>
      <c r="AI324" s="2">
        <v>2467.4520000000002</v>
      </c>
      <c r="AK324" s="6">
        <f t="shared" si="41"/>
        <v>91901.791400000002</v>
      </c>
      <c r="AL324" s="6">
        <f t="shared" si="40"/>
        <v>85531.151572729999</v>
      </c>
      <c r="AM324" s="6">
        <f t="shared" si="42"/>
        <v>6370.6398272700026</v>
      </c>
      <c r="AN324">
        <v>2442.605</v>
      </c>
      <c r="AO324" s="6">
        <f t="shared" si="43"/>
        <v>-3928.0348272700066</v>
      </c>
    </row>
    <row r="325" spans="19:41" x14ac:dyDescent="0.2">
      <c r="S325">
        <v>2040</v>
      </c>
      <c r="T325" s="2">
        <v>12858.4</v>
      </c>
      <c r="U325" s="2">
        <v>13993.13</v>
      </c>
      <c r="V325" s="2">
        <v>10390.799999999999</v>
      </c>
      <c r="W325" s="2">
        <v>660.98410000000001</v>
      </c>
      <c r="X325" s="2">
        <v>13082.67</v>
      </c>
      <c r="Y325" s="2">
        <v>20524.240000000002</v>
      </c>
      <c r="Z325" s="2">
        <v>8418.1880000000001</v>
      </c>
      <c r="AA325" s="2">
        <v>3236.0529999999999</v>
      </c>
      <c r="AB325" s="2">
        <v>1644.336</v>
      </c>
      <c r="AC325" s="2">
        <v>0</v>
      </c>
      <c r="AD325" s="2">
        <v>1349.835</v>
      </c>
      <c r="AE325" s="2">
        <v>3132.259</v>
      </c>
      <c r="AF325" s="2">
        <v>3897.6489999999999</v>
      </c>
      <c r="AG325" s="2">
        <v>19785.330000000002</v>
      </c>
      <c r="AH325" s="2">
        <v>4222.951</v>
      </c>
      <c r="AI325" s="2">
        <v>2491.17</v>
      </c>
      <c r="AK325" s="6">
        <f t="shared" si="41"/>
        <v>92541.146099999998</v>
      </c>
      <c r="AL325" s="6">
        <f t="shared" si="40"/>
        <v>86042.447892599987</v>
      </c>
      <c r="AM325" s="6">
        <f t="shared" si="42"/>
        <v>6498.6982074000116</v>
      </c>
      <c r="AN325">
        <v>2566.3409999999999</v>
      </c>
      <c r="AO325" s="6">
        <f t="shared" si="43"/>
        <v>-3932.3572074000112</v>
      </c>
    </row>
    <row r="326" spans="19:41" x14ac:dyDescent="0.2">
      <c r="S326">
        <v>2041</v>
      </c>
      <c r="T326" s="2">
        <v>13047.76</v>
      </c>
      <c r="U326" s="2">
        <v>14222.26</v>
      </c>
      <c r="V326" s="2">
        <v>10562.9</v>
      </c>
      <c r="W326" s="2">
        <v>655.73249999999996</v>
      </c>
      <c r="X326" s="2">
        <v>13091.65</v>
      </c>
      <c r="Y326" s="2">
        <v>20614.72</v>
      </c>
      <c r="Z326" s="2">
        <v>8506.6149999999998</v>
      </c>
      <c r="AA326" s="2">
        <v>3271.3139999999999</v>
      </c>
      <c r="AB326" s="2">
        <v>1658.4659999999999</v>
      </c>
      <c r="AC326" s="2">
        <v>0</v>
      </c>
      <c r="AD326" s="2">
        <v>1340.1389999999999</v>
      </c>
      <c r="AE326" s="2">
        <v>3156.51</v>
      </c>
      <c r="AF326" s="2">
        <v>3948.3539999999998</v>
      </c>
      <c r="AG326" s="2">
        <v>19922.63</v>
      </c>
      <c r="AH326" s="2">
        <v>4248.9870000000001</v>
      </c>
      <c r="AI326" s="2">
        <v>2518.0430000000001</v>
      </c>
      <c r="AK326" s="6">
        <f t="shared" si="41"/>
        <v>93207.066499999986</v>
      </c>
      <c r="AL326" s="6">
        <f t="shared" si="40"/>
        <v>86573.321694699989</v>
      </c>
      <c r="AM326" s="6">
        <f t="shared" si="42"/>
        <v>6633.7448052999971</v>
      </c>
      <c r="AN326">
        <v>2699.3090000000002</v>
      </c>
      <c r="AO326" s="6">
        <f t="shared" si="43"/>
        <v>-3934.4358053000033</v>
      </c>
    </row>
    <row r="327" spans="19:41" x14ac:dyDescent="0.2">
      <c r="S327">
        <v>2042</v>
      </c>
      <c r="T327" s="2">
        <v>13243.21</v>
      </c>
      <c r="U327" s="2">
        <v>14453.79</v>
      </c>
      <c r="V327" s="2">
        <v>10739.64</v>
      </c>
      <c r="W327" s="2">
        <v>649.80730000000005</v>
      </c>
      <c r="X327" s="2">
        <v>13106.84</v>
      </c>
      <c r="Y327" s="2">
        <v>20720.77</v>
      </c>
      <c r="Z327" s="2">
        <v>8600.0210000000006</v>
      </c>
      <c r="AA327" s="2">
        <v>3309.078</v>
      </c>
      <c r="AB327" s="2">
        <v>1672.942</v>
      </c>
      <c r="AC327" s="2">
        <v>0</v>
      </c>
      <c r="AD327" s="2">
        <v>1331.7470000000001</v>
      </c>
      <c r="AE327" s="2">
        <v>3181.009</v>
      </c>
      <c r="AF327" s="2">
        <v>4002.4009999999998</v>
      </c>
      <c r="AG327" s="2">
        <v>20069.89</v>
      </c>
      <c r="AH327" s="2">
        <v>4275.1019999999999</v>
      </c>
      <c r="AI327" s="2">
        <v>2546.3690000000001</v>
      </c>
      <c r="AK327" s="6">
        <f t="shared" si="41"/>
        <v>93917.365300000005</v>
      </c>
      <c r="AL327" s="6">
        <f t="shared" si="40"/>
        <v>87063.593823599993</v>
      </c>
      <c r="AM327" s="6">
        <f t="shared" si="42"/>
        <v>6853.771476400012</v>
      </c>
      <c r="AN327">
        <v>2835.2950000000001</v>
      </c>
      <c r="AO327" s="6">
        <f t="shared" si="43"/>
        <v>-4018.4764764000138</v>
      </c>
    </row>
    <row r="328" spans="19:41" x14ac:dyDescent="0.2">
      <c r="S328">
        <v>2043</v>
      </c>
      <c r="T328" s="2">
        <v>13444.27</v>
      </c>
      <c r="U328" s="2">
        <v>14687.15</v>
      </c>
      <c r="V328" s="2">
        <v>10920.28</v>
      </c>
      <c r="W328" s="2">
        <v>644.30899999999997</v>
      </c>
      <c r="X328" s="2">
        <v>13127.77</v>
      </c>
      <c r="Y328" s="2">
        <v>20826.490000000002</v>
      </c>
      <c r="Z328" s="2">
        <v>8700.1509999999998</v>
      </c>
      <c r="AA328" s="2">
        <v>3345.5140000000001</v>
      </c>
      <c r="AB328" s="2">
        <v>1687.875</v>
      </c>
      <c r="AC328" s="2">
        <v>0</v>
      </c>
      <c r="AD328" s="2">
        <v>1322.6410000000001</v>
      </c>
      <c r="AE328" s="2">
        <v>3206.933</v>
      </c>
      <c r="AF328" s="2">
        <v>4054.5540000000001</v>
      </c>
      <c r="AG328" s="2">
        <v>20220.16</v>
      </c>
      <c r="AH328" s="2">
        <v>4302.598</v>
      </c>
      <c r="AI328" s="2">
        <v>2577.6819999999998</v>
      </c>
      <c r="AK328" s="6">
        <f t="shared" si="41"/>
        <v>94649.272999999986</v>
      </c>
      <c r="AL328" s="6">
        <f t="shared" si="40"/>
        <v>87555.445178599999</v>
      </c>
      <c r="AM328" s="6">
        <f t="shared" si="42"/>
        <v>7093.8278213999874</v>
      </c>
      <c r="AN328">
        <v>2982.9119999999998</v>
      </c>
      <c r="AO328" s="6">
        <f t="shared" si="43"/>
        <v>-4110.9158213999908</v>
      </c>
    </row>
    <row r="329" spans="19:41" x14ac:dyDescent="0.2">
      <c r="S329">
        <v>2044</v>
      </c>
      <c r="T329" s="2">
        <v>13652.29</v>
      </c>
      <c r="U329" s="2">
        <v>14928.04</v>
      </c>
      <c r="V329" s="2">
        <v>11104.99</v>
      </c>
      <c r="W329" s="2">
        <v>639.83109999999999</v>
      </c>
      <c r="X329" s="2">
        <v>13160.62</v>
      </c>
      <c r="Y329" s="2">
        <v>20940.82</v>
      </c>
      <c r="Z329" s="2">
        <v>8807.9490000000005</v>
      </c>
      <c r="AA329" s="2">
        <v>3383.63</v>
      </c>
      <c r="AB329" s="2">
        <v>1704.277</v>
      </c>
      <c r="AC329" s="2">
        <v>0</v>
      </c>
      <c r="AD329" s="2">
        <v>1314.9190000000001</v>
      </c>
      <c r="AE329" s="2">
        <v>3232.625</v>
      </c>
      <c r="AF329" s="2">
        <v>4110.3329999999996</v>
      </c>
      <c r="AG329" s="2">
        <v>20381.060000000001</v>
      </c>
      <c r="AH329" s="2">
        <v>4331.8829999999998</v>
      </c>
      <c r="AI329" s="2">
        <v>2613.395</v>
      </c>
      <c r="AK329" s="6">
        <f t="shared" si="41"/>
        <v>95439.049100000004</v>
      </c>
      <c r="AL329" s="6">
        <f t="shared" si="40"/>
        <v>88070.491576000015</v>
      </c>
      <c r="AM329" s="6">
        <f t="shared" si="42"/>
        <v>7368.5575239999889</v>
      </c>
      <c r="AN329">
        <v>3132.2060000000001</v>
      </c>
      <c r="AO329" s="6">
        <f t="shared" si="43"/>
        <v>-4236.3515239999833</v>
      </c>
    </row>
    <row r="330" spans="19:41" x14ac:dyDescent="0.2">
      <c r="S330">
        <v>2045</v>
      </c>
      <c r="T330" s="2">
        <v>13862.03</v>
      </c>
      <c r="U330" s="2">
        <v>15171.19</v>
      </c>
      <c r="V330" s="2">
        <v>11294.14</v>
      </c>
      <c r="W330" s="2">
        <v>635.11680000000001</v>
      </c>
      <c r="X330" s="2">
        <v>13192.95</v>
      </c>
      <c r="Y330" s="2">
        <v>21069.040000000001</v>
      </c>
      <c r="Z330" s="2">
        <v>8919.5609999999997</v>
      </c>
      <c r="AA330" s="2">
        <v>3423.576</v>
      </c>
      <c r="AB330" s="2">
        <v>1720.2059999999999</v>
      </c>
      <c r="AC330" s="2">
        <v>0</v>
      </c>
      <c r="AD330" s="2">
        <v>1306.627</v>
      </c>
      <c r="AE330" s="2">
        <v>3259.0410000000002</v>
      </c>
      <c r="AF330" s="2">
        <v>4165.7860000000001</v>
      </c>
      <c r="AG330" s="2">
        <v>20552.54</v>
      </c>
      <c r="AH330" s="2">
        <v>4361.951</v>
      </c>
      <c r="AI330" s="2">
        <v>2652.7829999999999</v>
      </c>
      <c r="AK330" s="6">
        <f t="shared" si="41"/>
        <v>96264.581800000014</v>
      </c>
      <c r="AL330" s="6">
        <f t="shared" si="40"/>
        <v>88803.505941399999</v>
      </c>
      <c r="AM330" s="6">
        <f t="shared" si="42"/>
        <v>7461.0758586000156</v>
      </c>
      <c r="AN330">
        <v>3283.317</v>
      </c>
      <c r="AO330" s="6">
        <f t="shared" si="43"/>
        <v>-4177.7588586000202</v>
      </c>
    </row>
  </sheetData>
  <autoFilter ref="B1:Q217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30" sqref="F30"/>
    </sheetView>
  </sheetViews>
  <sheetFormatPr defaultRowHeight="12.75" x14ac:dyDescent="0.2"/>
  <sheetData>
    <row r="1" spans="1:4" x14ac:dyDescent="0.2">
      <c r="A1" t="s">
        <v>519</v>
      </c>
    </row>
    <row r="2" spans="1:4" x14ac:dyDescent="0.2">
      <c r="A2" t="s">
        <v>520</v>
      </c>
    </row>
    <row r="3" spans="1:4" x14ac:dyDescent="0.2">
      <c r="C3" t="s">
        <v>517</v>
      </c>
      <c r="D3" t="s">
        <v>518</v>
      </c>
    </row>
    <row r="4" spans="1:4" x14ac:dyDescent="0.2">
      <c r="B4">
        <v>2001</v>
      </c>
      <c r="C4">
        <v>1702.5921232876713</v>
      </c>
      <c r="D4">
        <v>320.98985286656517</v>
      </c>
    </row>
    <row r="5" spans="1:4" x14ac:dyDescent="0.2">
      <c r="B5">
        <v>2002</v>
      </c>
      <c r="C5">
        <v>1659.6123287671232</v>
      </c>
      <c r="D5">
        <v>267.96499238964992</v>
      </c>
    </row>
    <row r="6" spans="1:4" x14ac:dyDescent="0.2">
      <c r="B6">
        <v>2003</v>
      </c>
      <c r="C6">
        <v>1770.7085616438355</v>
      </c>
      <c r="D6">
        <v>259.28614916286148</v>
      </c>
    </row>
    <row r="7" spans="1:4" x14ac:dyDescent="0.2">
      <c r="B7">
        <v>2004</v>
      </c>
      <c r="C7">
        <v>1783.3262750455374</v>
      </c>
      <c r="D7">
        <v>287.60347095729611</v>
      </c>
    </row>
    <row r="8" spans="1:4" x14ac:dyDescent="0.2">
      <c r="B8">
        <v>2005</v>
      </c>
      <c r="C8">
        <v>1801.2386986301369</v>
      </c>
      <c r="D8">
        <v>304.15702688990359</v>
      </c>
    </row>
    <row r="9" spans="1:4" x14ac:dyDescent="0.2">
      <c r="B9">
        <v>2006</v>
      </c>
      <c r="C9">
        <v>1798.1356164383562</v>
      </c>
      <c r="D9">
        <v>326.61846778285133</v>
      </c>
    </row>
    <row r="10" spans="1:4" x14ac:dyDescent="0.2">
      <c r="B10">
        <v>2007</v>
      </c>
      <c r="C10">
        <v>1767.1023972602741</v>
      </c>
      <c r="D10">
        <v>318.34830035514966</v>
      </c>
    </row>
    <row r="11" spans="1:4" x14ac:dyDescent="0.2">
      <c r="B11">
        <v>2008</v>
      </c>
      <c r="C11">
        <v>1728.548383424408</v>
      </c>
      <c r="D11">
        <v>382.17339607366927</v>
      </c>
    </row>
    <row r="12" spans="1:4" x14ac:dyDescent="0.2">
      <c r="B12">
        <v>2009</v>
      </c>
      <c r="C12">
        <v>1578.141095890411</v>
      </c>
      <c r="D12">
        <v>574.31329274479958</v>
      </c>
    </row>
    <row r="13" spans="1:4" x14ac:dyDescent="0.2">
      <c r="B13">
        <v>2010</v>
      </c>
      <c r="C13">
        <v>1800.8937214611872</v>
      </c>
      <c r="D13">
        <v>562.05098934550995</v>
      </c>
    </row>
    <row r="14" spans="1:4" x14ac:dyDescent="0.2">
      <c r="B14">
        <v>2011</v>
      </c>
      <c r="C14">
        <v>2012.5312785388128</v>
      </c>
      <c r="D14">
        <v>609.43049213597158</v>
      </c>
    </row>
    <row r="15" spans="1:4" x14ac:dyDescent="0.2">
      <c r="B15">
        <v>2012</v>
      </c>
      <c r="C15">
        <v>2074.1323998178505</v>
      </c>
      <c r="D15">
        <v>579.90057680631458</v>
      </c>
    </row>
    <row r="16" spans="1:4" x14ac:dyDescent="0.2">
      <c r="B16">
        <v>2013</v>
      </c>
      <c r="C16">
        <v>2178.2470319634704</v>
      </c>
      <c r="D16">
        <v>560.3767123287671</v>
      </c>
    </row>
    <row r="17" spans="2:4" x14ac:dyDescent="0.2">
      <c r="B17">
        <v>2014</v>
      </c>
      <c r="C17">
        <v>1960.5221461187214</v>
      </c>
      <c r="D17">
        <v>549.37924911212576</v>
      </c>
    </row>
    <row r="18" spans="2:4" x14ac:dyDescent="0.2">
      <c r="B18">
        <v>2015</v>
      </c>
      <c r="C18">
        <v>2035.3269406392694</v>
      </c>
      <c r="D18">
        <v>628.38787417554545</v>
      </c>
    </row>
    <row r="19" spans="2:4" x14ac:dyDescent="0.2">
      <c r="B19">
        <v>2016</v>
      </c>
      <c r="C19">
        <v>1941.1732695810565</v>
      </c>
      <c r="D19">
        <v>658.6541185994738</v>
      </c>
    </row>
    <row r="20" spans="2:4" x14ac:dyDescent="0.2">
      <c r="B20">
        <v>2017</v>
      </c>
      <c r="C20">
        <v>1968.5246575342467</v>
      </c>
      <c r="D20">
        <v>580.02917300862498</v>
      </c>
    </row>
    <row r="21" spans="2:4" x14ac:dyDescent="0.2">
      <c r="B21">
        <v>2018</v>
      </c>
      <c r="C21">
        <v>2022.4526255707763</v>
      </c>
      <c r="D21">
        <v>762.95814307458136</v>
      </c>
    </row>
    <row r="22" spans="2:4" x14ac:dyDescent="0.2">
      <c r="B22">
        <v>2019</v>
      </c>
      <c r="C22">
        <v>1817.5401826484019</v>
      </c>
      <c r="D22">
        <v>788.50710299340437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497"/>
  <sheetViews>
    <sheetView workbookViewId="0">
      <pane xSplit="3" ySplit="2" topLeftCell="D442" activePane="bottomRight" state="frozen"/>
      <selection pane="topRight" activeCell="B1" sqref="B1"/>
      <selection pane="bottomLeft" activeCell="A3" sqref="A3"/>
      <selection pane="bottomRight" activeCell="C1" sqref="C1:AB450"/>
    </sheetView>
  </sheetViews>
  <sheetFormatPr defaultRowHeight="12.75" x14ac:dyDescent="0.2"/>
  <cols>
    <col min="3" max="3" width="32.7109375" bestFit="1" customWidth="1"/>
    <col min="4" max="28" width="11.28515625" bestFit="1" customWidth="1"/>
    <col min="29" max="29" width="8.7109375" bestFit="1" customWidth="1"/>
  </cols>
  <sheetData>
    <row r="1" spans="3:29" x14ac:dyDescent="0.2">
      <c r="C1" t="s">
        <v>32</v>
      </c>
      <c r="D1">
        <v>2022</v>
      </c>
      <c r="E1">
        <v>2023</v>
      </c>
      <c r="F1">
        <v>2024</v>
      </c>
      <c r="G1">
        <v>2025</v>
      </c>
      <c r="H1">
        <v>2026</v>
      </c>
      <c r="I1">
        <v>2027</v>
      </c>
      <c r="J1">
        <v>2028</v>
      </c>
      <c r="K1">
        <v>2029</v>
      </c>
      <c r="L1">
        <v>2030</v>
      </c>
      <c r="M1">
        <v>2031</v>
      </c>
      <c r="N1">
        <v>2032</v>
      </c>
      <c r="O1">
        <v>2033</v>
      </c>
      <c r="P1">
        <v>2034</v>
      </c>
      <c r="Q1">
        <v>2035</v>
      </c>
      <c r="R1">
        <v>2036</v>
      </c>
      <c r="S1">
        <v>2037</v>
      </c>
      <c r="T1">
        <v>2038</v>
      </c>
      <c r="U1">
        <v>2039</v>
      </c>
      <c r="V1">
        <v>2040</v>
      </c>
      <c r="W1">
        <v>2041</v>
      </c>
      <c r="X1">
        <v>2042</v>
      </c>
      <c r="Y1">
        <v>2043</v>
      </c>
      <c r="Z1">
        <v>2044</v>
      </c>
      <c r="AA1">
        <v>2045</v>
      </c>
    </row>
    <row r="2" spans="3:29" x14ac:dyDescent="0.2">
      <c r="D2" t="s">
        <v>521</v>
      </c>
      <c r="E2" t="s">
        <v>521</v>
      </c>
      <c r="F2" t="s">
        <v>521</v>
      </c>
      <c r="G2" t="s">
        <v>521</v>
      </c>
      <c r="H2" t="s">
        <v>521</v>
      </c>
      <c r="I2" t="s">
        <v>521</v>
      </c>
      <c r="J2" t="s">
        <v>521</v>
      </c>
      <c r="K2" t="s">
        <v>521</v>
      </c>
      <c r="L2" t="s">
        <v>521</v>
      </c>
      <c r="M2" t="s">
        <v>521</v>
      </c>
      <c r="N2" t="s">
        <v>521</v>
      </c>
      <c r="O2" t="s">
        <v>521</v>
      </c>
      <c r="P2" t="s">
        <v>521</v>
      </c>
      <c r="Q2" t="s">
        <v>521</v>
      </c>
      <c r="R2" t="s">
        <v>521</v>
      </c>
      <c r="S2" t="s">
        <v>521</v>
      </c>
      <c r="T2" t="s">
        <v>521</v>
      </c>
      <c r="U2" t="s">
        <v>521</v>
      </c>
      <c r="V2" t="s">
        <v>521</v>
      </c>
      <c r="W2" t="s">
        <v>521</v>
      </c>
      <c r="X2" t="s">
        <v>521</v>
      </c>
      <c r="Y2" t="s">
        <v>521</v>
      </c>
      <c r="Z2" t="s">
        <v>521</v>
      </c>
      <c r="AA2" t="s">
        <v>521</v>
      </c>
    </row>
    <row r="3" spans="3:29" x14ac:dyDescent="0.2">
      <c r="C3" t="s">
        <v>33</v>
      </c>
      <c r="D3" s="2">
        <v>1874.3620000000001</v>
      </c>
      <c r="E3" s="2">
        <v>2305.8049999999998</v>
      </c>
      <c r="F3" s="2">
        <v>2513.924</v>
      </c>
      <c r="G3" s="2">
        <v>2415.8229999999999</v>
      </c>
      <c r="H3" s="2">
        <v>2422.1379999999999</v>
      </c>
      <c r="I3" s="2">
        <v>2782.8330000000001</v>
      </c>
      <c r="J3" s="2">
        <v>3396.5140000000001</v>
      </c>
      <c r="K3" s="2">
        <v>3667.2260000000001</v>
      </c>
      <c r="L3" s="2">
        <v>4984.1450000000004</v>
      </c>
      <c r="M3" s="2">
        <v>5256.5469999999996</v>
      </c>
      <c r="N3" s="2">
        <v>5210.1509999999998</v>
      </c>
      <c r="O3" s="2">
        <v>5152.741</v>
      </c>
      <c r="P3" s="2">
        <v>5065.7380000000003</v>
      </c>
      <c r="Q3" s="2">
        <v>4952.58</v>
      </c>
      <c r="R3" s="2">
        <v>4873.8630000000003</v>
      </c>
      <c r="S3" s="2">
        <v>4855.1210000000001</v>
      </c>
      <c r="T3" s="2">
        <v>4906.1329999999998</v>
      </c>
      <c r="U3" s="2">
        <v>4934.3459999999995</v>
      </c>
      <c r="V3" s="2">
        <v>4982.62</v>
      </c>
      <c r="W3" s="2">
        <v>5044.4870000000001</v>
      </c>
      <c r="X3" s="2">
        <v>5212.6970000000001</v>
      </c>
      <c r="Y3" s="2">
        <v>5370.4160000000002</v>
      </c>
      <c r="Z3" s="2">
        <v>5453.9089999999997</v>
      </c>
      <c r="AA3" s="2">
        <v>5482.3540000000003</v>
      </c>
      <c r="AB3" s="2">
        <v>4296.5197083333296</v>
      </c>
      <c r="AC3" s="2"/>
    </row>
    <row r="4" spans="3:29" x14ac:dyDescent="0.2">
      <c r="C4" t="s">
        <v>34</v>
      </c>
      <c r="D4" s="2">
        <v>262.93869999999998</v>
      </c>
      <c r="E4" s="2">
        <v>262.93799999999999</v>
      </c>
      <c r="F4" s="2">
        <v>262.72469999999998</v>
      </c>
      <c r="G4" s="2">
        <v>262.93680000000001</v>
      </c>
      <c r="H4" s="2">
        <v>262.93419999999998</v>
      </c>
      <c r="I4" s="2">
        <v>262.9323</v>
      </c>
      <c r="J4" s="2">
        <v>262.72190000000001</v>
      </c>
      <c r="K4" s="2">
        <v>262.92829999999998</v>
      </c>
      <c r="L4" s="2">
        <v>262.93150000000003</v>
      </c>
      <c r="M4" s="2">
        <v>262.93279999999999</v>
      </c>
      <c r="N4" s="2">
        <v>262.7158</v>
      </c>
      <c r="O4" s="2">
        <v>262.9264</v>
      </c>
      <c r="P4" s="2">
        <v>262.92419999999998</v>
      </c>
      <c r="Q4" s="2">
        <v>262.9171</v>
      </c>
      <c r="R4" s="2">
        <v>262.70030000000003</v>
      </c>
      <c r="S4" s="2">
        <v>262.91050000000001</v>
      </c>
      <c r="T4" s="2">
        <v>262.91210000000001</v>
      </c>
      <c r="U4" s="2">
        <v>262.91199999999998</v>
      </c>
      <c r="V4" s="2">
        <v>262.70190000000002</v>
      </c>
      <c r="W4" s="2">
        <v>262.91890000000001</v>
      </c>
      <c r="X4" s="2">
        <v>262.91930000000002</v>
      </c>
      <c r="Y4" s="2">
        <v>262.91809999999998</v>
      </c>
      <c r="Z4" s="2">
        <v>262.70580000000001</v>
      </c>
      <c r="AA4" s="2">
        <v>262.92129999999997</v>
      </c>
      <c r="AB4" s="2">
        <v>262.87178749999998</v>
      </c>
      <c r="AC4" s="2"/>
    </row>
    <row r="5" spans="3:29" x14ac:dyDescent="0.2">
      <c r="C5" t="s">
        <v>35</v>
      </c>
      <c r="D5" s="2">
        <v>9.8671229999999994</v>
      </c>
      <c r="E5" s="2">
        <v>6.0177719999999999</v>
      </c>
      <c r="F5" s="2">
        <v>5.7051170000000004</v>
      </c>
      <c r="G5" s="2">
        <v>6.4099830000000004</v>
      </c>
      <c r="H5" s="2">
        <v>7.2206869999999999</v>
      </c>
      <c r="I5" s="2">
        <v>7.1773300000000004</v>
      </c>
      <c r="J5" s="2">
        <v>6.1490349999999996</v>
      </c>
      <c r="K5" s="2">
        <v>5.9942799999999998</v>
      </c>
      <c r="L5" s="2">
        <v>1.789971</v>
      </c>
      <c r="M5" s="2">
        <v>3.059342</v>
      </c>
      <c r="N5" s="2">
        <v>3.5342090000000002</v>
      </c>
      <c r="O5" s="2">
        <v>3.89106</v>
      </c>
      <c r="P5" s="2">
        <v>4.1661900000000003</v>
      </c>
      <c r="Q5" s="2">
        <v>3.5871409999999999</v>
      </c>
      <c r="R5" s="2">
        <v>4.0660800000000004</v>
      </c>
      <c r="S5" s="2">
        <v>4.1998049999999996</v>
      </c>
      <c r="T5" s="2">
        <v>4.7489239999999997</v>
      </c>
      <c r="U5" s="2">
        <v>5.1628790000000002</v>
      </c>
      <c r="V5" s="2">
        <v>5.2968929999999999</v>
      </c>
      <c r="W5" s="2">
        <v>5.5735650000000003</v>
      </c>
      <c r="X5" s="2">
        <v>4.9076820000000003</v>
      </c>
      <c r="Y5" s="2">
        <v>4.0870240000000004</v>
      </c>
      <c r="Z5" s="2">
        <v>4.5435220000000003</v>
      </c>
      <c r="AA5" s="2">
        <v>4.860868</v>
      </c>
      <c r="AB5" s="2">
        <v>5.0840200833333302</v>
      </c>
      <c r="AC5" s="2"/>
    </row>
    <row r="6" spans="3:29" x14ac:dyDescent="0.2">
      <c r="C6" t="s">
        <v>36</v>
      </c>
      <c r="D6" s="2">
        <v>0.29754199999999997</v>
      </c>
      <c r="E6" s="2">
        <v>0.29754199999999997</v>
      </c>
      <c r="F6" s="2">
        <v>0.29754199999999997</v>
      </c>
      <c r="G6" s="2">
        <v>0.29754199999999997</v>
      </c>
      <c r="H6" s="2">
        <v>0.29754199999999997</v>
      </c>
      <c r="I6" s="2">
        <v>0.29754199999999997</v>
      </c>
      <c r="J6" s="2">
        <v>0.29754199999999997</v>
      </c>
      <c r="K6" s="2">
        <v>0.29754199999999997</v>
      </c>
      <c r="L6" s="2">
        <v>0.29754199999999997</v>
      </c>
      <c r="M6" s="2">
        <v>0.29754199999999997</v>
      </c>
      <c r="N6" s="2">
        <v>0.29754199999999997</v>
      </c>
      <c r="O6" s="2">
        <v>0.29754199999999997</v>
      </c>
      <c r="P6" s="2">
        <v>0.29754199999999997</v>
      </c>
      <c r="Q6" s="2">
        <v>0.29754199999999997</v>
      </c>
      <c r="R6" s="2">
        <v>0.29754199999999997</v>
      </c>
      <c r="S6" s="2">
        <v>0.29754199999999997</v>
      </c>
      <c r="T6" s="2">
        <v>0.29754199999999997</v>
      </c>
      <c r="U6" s="2">
        <v>0.29754199999999997</v>
      </c>
      <c r="V6" s="2">
        <v>0.29754199999999997</v>
      </c>
      <c r="W6" s="2">
        <v>0.29754199999999997</v>
      </c>
      <c r="X6" s="2">
        <v>0.29754199999999997</v>
      </c>
      <c r="Y6" s="2">
        <v>0.29754199999999997</v>
      </c>
      <c r="Z6" s="2">
        <v>0.29754199999999997</v>
      </c>
      <c r="AA6" s="2">
        <v>0.29754199999999997</v>
      </c>
      <c r="AB6" s="2">
        <v>0.29754199999999997</v>
      </c>
      <c r="AC6" s="2"/>
    </row>
    <row r="7" spans="3:29" x14ac:dyDescent="0.2">
      <c r="C7" t="s">
        <v>37</v>
      </c>
      <c r="D7" s="2">
        <v>38.675289999999997</v>
      </c>
      <c r="E7" s="2">
        <v>35.15775</v>
      </c>
      <c r="F7" s="2">
        <v>35.804490000000001</v>
      </c>
      <c r="G7" s="2">
        <v>36.469920000000002</v>
      </c>
      <c r="H7" s="2">
        <v>38.126820000000002</v>
      </c>
      <c r="I7" s="2">
        <v>37.847320000000003</v>
      </c>
      <c r="J7" s="2">
        <v>35.231679999999997</v>
      </c>
      <c r="K7" s="2">
        <v>33.204349999999998</v>
      </c>
      <c r="L7" s="2">
        <v>18.16695</v>
      </c>
      <c r="M7" s="2">
        <v>23.266269999999999</v>
      </c>
      <c r="N7" s="2">
        <v>23.891639999999999</v>
      </c>
      <c r="O7" s="2">
        <v>25.219010000000001</v>
      </c>
      <c r="P7" s="2">
        <v>24.946539999999999</v>
      </c>
      <c r="Q7" s="2">
        <v>23.872630000000001</v>
      </c>
      <c r="R7" s="2">
        <v>24.151679999999999</v>
      </c>
      <c r="S7" s="2">
        <v>24.37856</v>
      </c>
      <c r="T7" s="2">
        <v>25.854379999999999</v>
      </c>
      <c r="U7" s="2">
        <v>27.030529999999999</v>
      </c>
      <c r="V7" s="2">
        <v>27.42456</v>
      </c>
      <c r="W7" s="2">
        <v>28.165759999999999</v>
      </c>
      <c r="X7" s="2">
        <v>25.490120000000001</v>
      </c>
      <c r="Y7" s="2">
        <v>23.456990000000001</v>
      </c>
      <c r="Z7" s="2">
        <v>25.76623</v>
      </c>
      <c r="AA7" s="2">
        <v>25.9222</v>
      </c>
      <c r="AB7" s="2">
        <v>28.64673625</v>
      </c>
      <c r="AC7" s="2"/>
    </row>
    <row r="8" spans="3:29" x14ac:dyDescent="0.2">
      <c r="C8" t="s">
        <v>455</v>
      </c>
      <c r="D8" s="2">
        <v>44.184179999999998</v>
      </c>
      <c r="E8" s="2">
        <v>50.457320000000003</v>
      </c>
      <c r="F8" s="2">
        <v>57.426690000000001</v>
      </c>
      <c r="G8" s="2">
        <v>63.986809999999998</v>
      </c>
      <c r="H8" s="2">
        <v>70.206280000000007</v>
      </c>
      <c r="I8" s="2">
        <v>76.619</v>
      </c>
      <c r="J8" s="2">
        <v>82.601839999999996</v>
      </c>
      <c r="K8" s="2">
        <v>89.550420000000003</v>
      </c>
      <c r="L8" s="2">
        <v>96.530289999999994</v>
      </c>
      <c r="M8" s="2">
        <v>101.11499999999999</v>
      </c>
      <c r="N8" s="2">
        <v>105.6939</v>
      </c>
      <c r="O8" s="2">
        <v>110.06829999999999</v>
      </c>
      <c r="P8" s="2">
        <v>119.7381</v>
      </c>
      <c r="Q8" s="2">
        <v>136.29519999999999</v>
      </c>
      <c r="R8" s="2">
        <v>152.28299999999999</v>
      </c>
      <c r="S8" s="2">
        <v>168.28469999999999</v>
      </c>
      <c r="T8" s="2">
        <v>183.67570000000001</v>
      </c>
      <c r="U8" s="2">
        <v>198.95949999999999</v>
      </c>
      <c r="V8" s="2">
        <v>223.54929999999999</v>
      </c>
      <c r="W8" s="2">
        <v>248.4468</v>
      </c>
      <c r="X8" s="2">
        <v>272.00979999999998</v>
      </c>
      <c r="Y8" s="2">
        <v>295.28710000000001</v>
      </c>
      <c r="Z8" s="2">
        <v>317.4436</v>
      </c>
      <c r="AA8" s="2">
        <v>341.17509999999999</v>
      </c>
      <c r="AB8" s="2">
        <v>150.23283041666599</v>
      </c>
      <c r="AC8" s="2"/>
    </row>
    <row r="9" spans="3:29" x14ac:dyDescent="0.2">
      <c r="C9" t="s">
        <v>38</v>
      </c>
      <c r="D9" s="2">
        <v>1281.21</v>
      </c>
      <c r="E9" s="2">
        <v>1204.56</v>
      </c>
      <c r="F9" s="2">
        <v>1236.7439999999999</v>
      </c>
      <c r="G9" s="2">
        <v>1359.373</v>
      </c>
      <c r="H9" s="2">
        <v>1454.21</v>
      </c>
      <c r="I9" s="2">
        <v>1541.921</v>
      </c>
      <c r="J9" s="2">
        <v>1417.4349999999999</v>
      </c>
      <c r="K9" s="2">
        <v>1410.26</v>
      </c>
      <c r="L9" s="2">
        <v>861.49329999999998</v>
      </c>
      <c r="M9" s="2">
        <v>1051.1880000000001</v>
      </c>
      <c r="N9" s="2">
        <v>1112.4649999999999</v>
      </c>
      <c r="O9" s="2">
        <v>1159.4749999999999</v>
      </c>
      <c r="P9" s="2">
        <v>1197.6510000000001</v>
      </c>
      <c r="Q9" s="2">
        <v>1310.4970000000001</v>
      </c>
      <c r="R9" s="2">
        <v>1374.2829999999999</v>
      </c>
      <c r="S9" s="2">
        <v>1402.048</v>
      </c>
      <c r="T9" s="2">
        <v>1458.3209999999999</v>
      </c>
      <c r="U9" s="2">
        <v>1515.22</v>
      </c>
      <c r="V9" s="2">
        <v>1557.644</v>
      </c>
      <c r="W9" s="2">
        <v>1594.51</v>
      </c>
      <c r="X9" s="2">
        <v>1513.0139999999999</v>
      </c>
      <c r="Y9" s="2">
        <v>1391.721</v>
      </c>
      <c r="Z9" s="2">
        <v>1466.7380000000001</v>
      </c>
      <c r="AA9" s="2">
        <v>1518.7809999999999</v>
      </c>
      <c r="AB9" s="2">
        <v>1349.6150958333301</v>
      </c>
      <c r="AC9" s="2"/>
    </row>
    <row r="10" spans="3:29" x14ac:dyDescent="0.2">
      <c r="C10" t="s">
        <v>39</v>
      </c>
      <c r="D10" s="2">
        <v>69.333560000000006</v>
      </c>
      <c r="E10" s="2">
        <v>91.863050000000001</v>
      </c>
      <c r="F10" s="2">
        <v>91.828699999999998</v>
      </c>
      <c r="G10" s="2">
        <v>114.3398</v>
      </c>
      <c r="H10" s="2">
        <v>114.2683</v>
      </c>
      <c r="I10" s="2">
        <v>114.22620000000001</v>
      </c>
      <c r="J10" s="2">
        <v>136.7645</v>
      </c>
      <c r="K10" s="2">
        <v>136.55760000000001</v>
      </c>
      <c r="L10" s="2">
        <v>136.68020000000001</v>
      </c>
      <c r="M10" s="2">
        <v>159.18979999999999</v>
      </c>
      <c r="N10" s="2">
        <v>159.00890000000001</v>
      </c>
      <c r="O10" s="2">
        <v>158.93469999999999</v>
      </c>
      <c r="P10" s="2">
        <v>181.23159999999999</v>
      </c>
      <c r="Q10" s="2">
        <v>180.89590000000001</v>
      </c>
      <c r="R10" s="2">
        <v>180.6378</v>
      </c>
      <c r="S10" s="2">
        <v>202.84620000000001</v>
      </c>
      <c r="T10" s="2">
        <v>202.8716</v>
      </c>
      <c r="U10" s="2">
        <v>202.94110000000001</v>
      </c>
      <c r="V10" s="2">
        <v>225.42269999999999</v>
      </c>
      <c r="W10" s="2">
        <v>225.5984</v>
      </c>
      <c r="X10" s="2">
        <v>225.6952</v>
      </c>
      <c r="Y10" s="2">
        <v>248.0548</v>
      </c>
      <c r="Z10" s="2">
        <v>248.00069999999999</v>
      </c>
      <c r="AA10" s="2">
        <v>248.33349999999999</v>
      </c>
      <c r="AB10" s="2">
        <v>168.98020041666601</v>
      </c>
      <c r="AC10" s="2"/>
    </row>
    <row r="11" spans="3:29" x14ac:dyDescent="0.2">
      <c r="C11" t="s">
        <v>40</v>
      </c>
      <c r="D11" s="2">
        <v>2129.4870000000001</v>
      </c>
      <c r="E11" s="2">
        <v>2034.9739999999999</v>
      </c>
      <c r="F11" s="2">
        <v>2090.846</v>
      </c>
      <c r="G11" s="2">
        <v>2249.7089999999998</v>
      </c>
      <c r="H11" s="2">
        <v>2197.1350000000002</v>
      </c>
      <c r="I11" s="2">
        <v>1767.03</v>
      </c>
      <c r="J11" s="2">
        <v>1326.0650000000001</v>
      </c>
      <c r="K11" s="2">
        <v>1099.5160000000001</v>
      </c>
      <c r="L11" s="2">
        <v>456.16950000000003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639.62214583333298</v>
      </c>
      <c r="AC11" s="2"/>
    </row>
    <row r="12" spans="3:29" x14ac:dyDescent="0.2">
      <c r="C12" t="s">
        <v>41</v>
      </c>
      <c r="D12" s="2">
        <v>21.284770000000002</v>
      </c>
      <c r="E12" s="2">
        <v>15.76576</v>
      </c>
      <c r="F12" s="2">
        <v>15.01651</v>
      </c>
      <c r="G12" s="2">
        <v>14.80489</v>
      </c>
      <c r="H12" s="2">
        <v>15.10234</v>
      </c>
      <c r="I12" s="2">
        <v>14.73461</v>
      </c>
      <c r="J12" s="2">
        <v>12.7553</v>
      </c>
      <c r="K12" s="2">
        <v>12.267139999999999</v>
      </c>
      <c r="L12" s="2">
        <v>5.0023669999999996</v>
      </c>
      <c r="M12" s="2">
        <v>7.5180129999999998</v>
      </c>
      <c r="N12" s="2">
        <v>8.1765290000000004</v>
      </c>
      <c r="O12" s="2">
        <v>8.2621269999999996</v>
      </c>
      <c r="P12" s="2">
        <v>8.2201810000000002</v>
      </c>
      <c r="Q12" s="2">
        <v>8.0511900000000001</v>
      </c>
      <c r="R12" s="2">
        <v>7.9052069999999999</v>
      </c>
      <c r="S12" s="2">
        <v>8.2407439999999994</v>
      </c>
      <c r="T12" s="2">
        <v>8.3103719999999992</v>
      </c>
      <c r="U12" s="2">
        <v>8.9917879999999997</v>
      </c>
      <c r="V12" s="2">
        <v>9.2796350000000007</v>
      </c>
      <c r="W12" s="2">
        <v>9.6994410000000002</v>
      </c>
      <c r="X12" s="2">
        <v>8.7349560000000004</v>
      </c>
      <c r="Y12" s="2">
        <v>7.7363239999999998</v>
      </c>
      <c r="Z12" s="2">
        <v>8.0205269999999995</v>
      </c>
      <c r="AA12" s="2">
        <v>8.2876220000000007</v>
      </c>
      <c r="AB12" s="2">
        <v>10.5070142916666</v>
      </c>
      <c r="AC12" s="2"/>
    </row>
    <row r="13" spans="3:29" x14ac:dyDescent="0.2">
      <c r="C13" t="s">
        <v>42</v>
      </c>
      <c r="D13" s="2">
        <v>300.9742</v>
      </c>
      <c r="E13" s="2">
        <v>300.95319999999998</v>
      </c>
      <c r="F13" s="2">
        <v>300.86509999999998</v>
      </c>
      <c r="G13" s="2">
        <v>300.8322</v>
      </c>
      <c r="H13" s="2">
        <v>300.78550000000001</v>
      </c>
      <c r="I13" s="2">
        <v>300.71300000000002</v>
      </c>
      <c r="J13" s="2">
        <v>300.74790000000002</v>
      </c>
      <c r="K13" s="2">
        <v>300.55270000000002</v>
      </c>
      <c r="L13" s="2">
        <v>300.65300000000002</v>
      </c>
      <c r="M13" s="2">
        <v>300.6651</v>
      </c>
      <c r="N13" s="2">
        <v>300.50990000000002</v>
      </c>
      <c r="O13" s="2">
        <v>300.38670000000002</v>
      </c>
      <c r="P13" s="2">
        <v>300.26330000000002</v>
      </c>
      <c r="Q13" s="2">
        <v>300.01170000000002</v>
      </c>
      <c r="R13" s="2">
        <v>299.74400000000003</v>
      </c>
      <c r="S13" s="2">
        <v>299.65219999999999</v>
      </c>
      <c r="T13" s="2">
        <v>299.69740000000002</v>
      </c>
      <c r="U13" s="2">
        <v>299.74110000000002</v>
      </c>
      <c r="V13" s="2">
        <v>299.8587</v>
      </c>
      <c r="W13" s="2">
        <v>300.00810000000001</v>
      </c>
      <c r="X13" s="2">
        <v>300.08879999999999</v>
      </c>
      <c r="Y13" s="2">
        <v>300.06270000000001</v>
      </c>
      <c r="Z13" s="2">
        <v>300.05669999999998</v>
      </c>
      <c r="AA13" s="2">
        <v>300.18709999999999</v>
      </c>
      <c r="AB13" s="2">
        <v>300.33376249999998</v>
      </c>
      <c r="AC13" s="2"/>
    </row>
    <row r="14" spans="3:29" x14ac:dyDescent="0.2">
      <c r="C14" t="s">
        <v>510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-0.50053749999999997</v>
      </c>
      <c r="W14" s="2">
        <v>-0.50302539999999996</v>
      </c>
      <c r="X14" s="2">
        <v>-0.50497939999999997</v>
      </c>
      <c r="Y14" s="2">
        <v>-0.5102833</v>
      </c>
      <c r="Z14" s="2">
        <v>-0.49496980000000002</v>
      </c>
      <c r="AA14" s="2">
        <v>-0.46785270000000001</v>
      </c>
      <c r="AB14" s="2">
        <v>-0.1242353375</v>
      </c>
      <c r="AC14" s="2"/>
    </row>
    <row r="15" spans="3:29" x14ac:dyDescent="0.2">
      <c r="C15" t="s">
        <v>43</v>
      </c>
      <c r="D15" s="2">
        <v>2039.873</v>
      </c>
      <c r="E15" s="2">
        <v>2071.1439999999998</v>
      </c>
      <c r="F15" s="2">
        <v>2136.7530000000002</v>
      </c>
      <c r="G15" s="2">
        <v>2197.1559999999999</v>
      </c>
      <c r="H15" s="2">
        <v>2259.866</v>
      </c>
      <c r="I15" s="2">
        <v>2321.3420000000001</v>
      </c>
      <c r="J15" s="2">
        <v>2387.7669999999998</v>
      </c>
      <c r="K15" s="2">
        <v>2445.3809999999999</v>
      </c>
      <c r="L15" s="2">
        <v>2498.0129999999999</v>
      </c>
      <c r="M15" s="2">
        <v>2561.5320000000002</v>
      </c>
      <c r="N15" s="2">
        <v>2688.4340000000002</v>
      </c>
      <c r="O15" s="2">
        <v>2811.404</v>
      </c>
      <c r="P15" s="2">
        <v>2935.7660000000001</v>
      </c>
      <c r="Q15" s="2">
        <v>3056.4789999999998</v>
      </c>
      <c r="R15" s="2">
        <v>3187.5079999999998</v>
      </c>
      <c r="S15" s="2">
        <v>3244.1840000000002</v>
      </c>
      <c r="T15" s="2">
        <v>3261.0630000000001</v>
      </c>
      <c r="U15" s="2">
        <v>3278.19</v>
      </c>
      <c r="V15" s="2">
        <v>3285.143</v>
      </c>
      <c r="W15" s="2">
        <v>3286.39</v>
      </c>
      <c r="X15" s="2">
        <v>3335.2240000000002</v>
      </c>
      <c r="Y15" s="2">
        <v>3381.029</v>
      </c>
      <c r="Z15" s="2">
        <v>3405.971</v>
      </c>
      <c r="AA15" s="2">
        <v>3435.674</v>
      </c>
      <c r="AB15" s="2">
        <v>2812.9702499999999</v>
      </c>
      <c r="AC15" s="2"/>
    </row>
    <row r="16" spans="3:29" x14ac:dyDescent="0.2">
      <c r="C16" t="s">
        <v>44</v>
      </c>
      <c r="D16" s="2">
        <v>8072.04</v>
      </c>
      <c r="E16" s="2">
        <v>8379.2970000000005</v>
      </c>
      <c r="F16" s="2">
        <v>8746.93</v>
      </c>
      <c r="G16" s="2">
        <v>9020.7860000000001</v>
      </c>
      <c r="H16" s="2">
        <v>9140.6039999999994</v>
      </c>
      <c r="I16" s="2">
        <v>9225.5460000000003</v>
      </c>
      <c r="J16" s="2">
        <v>9362.35</v>
      </c>
      <c r="K16" s="2">
        <v>9460.5220000000008</v>
      </c>
      <c r="L16" s="2">
        <v>9618.4740000000002</v>
      </c>
      <c r="M16" s="2">
        <v>9723.232</v>
      </c>
      <c r="N16" s="2">
        <v>9870.1530000000002</v>
      </c>
      <c r="O16" s="2">
        <v>9988.2150000000001</v>
      </c>
      <c r="P16" s="2">
        <v>10094.82</v>
      </c>
      <c r="Q16" s="2">
        <v>10228.57</v>
      </c>
      <c r="R16" s="2">
        <v>10359.49</v>
      </c>
      <c r="S16" s="2">
        <v>10463.290000000001</v>
      </c>
      <c r="T16" s="2">
        <v>10603.92</v>
      </c>
      <c r="U16" s="2">
        <v>10722.95</v>
      </c>
      <c r="V16" s="2">
        <v>10867.08</v>
      </c>
      <c r="W16" s="2">
        <v>10991.78</v>
      </c>
      <c r="X16" s="2">
        <v>11145.08</v>
      </c>
      <c r="Y16" s="2">
        <v>11267.22</v>
      </c>
      <c r="Z16" s="2">
        <v>11473.47</v>
      </c>
      <c r="AA16" s="2">
        <v>11606.71</v>
      </c>
      <c r="AB16" s="2">
        <v>10018.0220416666</v>
      </c>
      <c r="AC16" s="2"/>
    </row>
    <row r="17" spans="3:29" x14ac:dyDescent="0.2">
      <c r="C17" t="s">
        <v>45</v>
      </c>
      <c r="D17" s="2">
        <v>10218.200000000001</v>
      </c>
      <c r="E17" s="2">
        <v>10221.17</v>
      </c>
      <c r="F17" s="2">
        <v>10394.23</v>
      </c>
      <c r="G17" s="2">
        <v>10720.91</v>
      </c>
      <c r="H17" s="2">
        <v>10696.43</v>
      </c>
      <c r="I17" s="2">
        <v>10845.75</v>
      </c>
      <c r="J17" s="2">
        <v>11155.22</v>
      </c>
      <c r="K17" s="2">
        <v>11288.53</v>
      </c>
      <c r="L17" s="2">
        <v>11132.37</v>
      </c>
      <c r="M17" s="2">
        <v>11850.95</v>
      </c>
      <c r="N17" s="2">
        <v>11900.9</v>
      </c>
      <c r="O17" s="2">
        <v>11736.77</v>
      </c>
      <c r="P17" s="2">
        <v>12074.47</v>
      </c>
      <c r="Q17" s="2">
        <v>12019.21</v>
      </c>
      <c r="R17" s="2">
        <v>12237.33</v>
      </c>
      <c r="S17" s="2">
        <v>12511.31</v>
      </c>
      <c r="T17" s="2">
        <v>12411.04</v>
      </c>
      <c r="U17" s="2">
        <v>12466.54</v>
      </c>
      <c r="V17" s="2">
        <v>12647.96</v>
      </c>
      <c r="W17" s="2">
        <v>12435.87</v>
      </c>
      <c r="X17" s="2">
        <v>12471.4</v>
      </c>
      <c r="Y17" s="2">
        <v>12563.07</v>
      </c>
      <c r="Z17" s="2">
        <v>12559.91</v>
      </c>
      <c r="AA17" s="2">
        <v>12621.72</v>
      </c>
      <c r="AB17" s="2">
        <v>11715.885833333299</v>
      </c>
      <c r="AC17" s="2"/>
    </row>
    <row r="18" spans="3:29" x14ac:dyDescent="0.2">
      <c r="C18" t="s">
        <v>46</v>
      </c>
      <c r="D18" s="2">
        <v>2273.3620000000001</v>
      </c>
      <c r="E18" s="2">
        <v>2817.08</v>
      </c>
      <c r="F18" s="2">
        <v>2763.9349999999999</v>
      </c>
      <c r="G18" s="2">
        <v>2582.1779999999999</v>
      </c>
      <c r="H18" s="2">
        <v>2873.6390000000001</v>
      </c>
      <c r="I18" s="2">
        <v>2935.5239999999999</v>
      </c>
      <c r="J18" s="2">
        <v>2921.1370000000002</v>
      </c>
      <c r="K18" s="2">
        <v>3323.4870000000001</v>
      </c>
      <c r="L18" s="2">
        <v>3077.848</v>
      </c>
      <c r="M18" s="2">
        <v>3420.1509999999998</v>
      </c>
      <c r="N18" s="2">
        <v>3613.7170000000001</v>
      </c>
      <c r="O18" s="2">
        <v>3864.1350000000002</v>
      </c>
      <c r="P18" s="2">
        <v>3800.36</v>
      </c>
      <c r="Q18" s="2">
        <v>3801.3649999999998</v>
      </c>
      <c r="R18" s="2">
        <v>3942.3829999999998</v>
      </c>
      <c r="S18" s="2">
        <v>3718.049</v>
      </c>
      <c r="T18" s="2">
        <v>3617.9050000000002</v>
      </c>
      <c r="U18" s="2">
        <v>3530.8890000000001</v>
      </c>
      <c r="V18" s="2">
        <v>3355.8969999999999</v>
      </c>
      <c r="W18" s="2">
        <v>3168.674</v>
      </c>
      <c r="X18" s="2">
        <v>3023.6990000000001</v>
      </c>
      <c r="Y18" s="2">
        <v>2570.402</v>
      </c>
      <c r="Z18" s="2">
        <v>2579.1970000000001</v>
      </c>
      <c r="AA18" s="2">
        <v>2941.1970000000001</v>
      </c>
      <c r="AB18" s="2">
        <v>3188.1754166666601</v>
      </c>
      <c r="AC18" s="2"/>
    </row>
    <row r="19" spans="3:29" x14ac:dyDescent="0.2">
      <c r="C19" t="s">
        <v>47</v>
      </c>
      <c r="D19" s="2">
        <v>783.24199999999996</v>
      </c>
      <c r="E19" s="2">
        <v>783.24199999999996</v>
      </c>
      <c r="F19" s="2">
        <v>782.92070000000001</v>
      </c>
      <c r="G19" s="2">
        <v>783.24199999999996</v>
      </c>
      <c r="H19" s="2">
        <v>783.24199999999996</v>
      </c>
      <c r="I19" s="2">
        <v>783.24199999999996</v>
      </c>
      <c r="J19" s="2">
        <v>782.92070000000001</v>
      </c>
      <c r="K19" s="2">
        <v>783.24199999999996</v>
      </c>
      <c r="L19" s="2">
        <v>783.24199999999996</v>
      </c>
      <c r="M19" s="2">
        <v>783.24199999999996</v>
      </c>
      <c r="N19" s="2">
        <v>782.92070000000001</v>
      </c>
      <c r="O19" s="2">
        <v>783.24199999999996</v>
      </c>
      <c r="P19" s="2">
        <v>783.24199999999996</v>
      </c>
      <c r="Q19" s="2">
        <v>783.24199999999996</v>
      </c>
      <c r="R19" s="2">
        <v>782.92070000000001</v>
      </c>
      <c r="S19" s="2">
        <v>783.24199999999996</v>
      </c>
      <c r="T19" s="2">
        <v>783.24199999999996</v>
      </c>
      <c r="U19" s="2">
        <v>783.24199999999996</v>
      </c>
      <c r="V19" s="2">
        <v>782.92070000000001</v>
      </c>
      <c r="W19" s="2">
        <v>783.24199999999996</v>
      </c>
      <c r="X19" s="2">
        <v>783.24199999999996</v>
      </c>
      <c r="Y19" s="2">
        <v>783.24199999999996</v>
      </c>
      <c r="Z19" s="2">
        <v>782.92070000000001</v>
      </c>
      <c r="AA19" s="2">
        <v>783.24199999999996</v>
      </c>
      <c r="AB19" s="2">
        <v>783.16167499999995</v>
      </c>
      <c r="AC19" s="2"/>
    </row>
    <row r="20" spans="3:29" x14ac:dyDescent="0.2">
      <c r="C20" t="s">
        <v>465</v>
      </c>
      <c r="D20" s="2">
        <v>0</v>
      </c>
      <c r="E20" s="2">
        <v>0</v>
      </c>
      <c r="F20" s="2">
        <v>1.168033E-3</v>
      </c>
      <c r="G20" s="2">
        <v>6.9041090000000003E-3</v>
      </c>
      <c r="H20" s="2">
        <v>1.342603E-2</v>
      </c>
      <c r="I20" s="2">
        <v>1.6203840000000001E-2</v>
      </c>
      <c r="J20" s="2">
        <v>1.7141529999999999E-2</v>
      </c>
      <c r="K20" s="2">
        <v>1.236986E-2</v>
      </c>
      <c r="L20" s="2">
        <v>2.4613969999999999E-2</v>
      </c>
      <c r="M20" s="2">
        <v>1.9950140000000002E-2</v>
      </c>
      <c r="N20" s="2">
        <v>1.418934E-2</v>
      </c>
      <c r="O20" s="2">
        <v>2.141726E-2</v>
      </c>
      <c r="P20" s="2">
        <v>2.2128490000000001E-2</v>
      </c>
      <c r="Q20" s="2">
        <v>2.3962190000000001E-2</v>
      </c>
      <c r="R20" s="2">
        <v>2.3654370000000001E-2</v>
      </c>
      <c r="S20" s="2">
        <v>2.8486029999999999E-2</v>
      </c>
      <c r="T20" s="2">
        <v>3.7860270000000001E-2</v>
      </c>
      <c r="U20" s="2">
        <v>3.6283709999999997E-2</v>
      </c>
      <c r="V20" s="2">
        <v>3.5243440000000001E-2</v>
      </c>
      <c r="W20" s="2">
        <v>3.4838899999999999E-2</v>
      </c>
      <c r="X20" s="2">
        <v>3.2564929999999999E-2</v>
      </c>
      <c r="Y20" s="2">
        <v>4.4692049999999997E-2</v>
      </c>
      <c r="Z20" s="2">
        <v>4.7977869999999999E-2</v>
      </c>
      <c r="AA20" s="2">
        <v>4.4442740000000001E-2</v>
      </c>
      <c r="AB20" s="2">
        <v>2.3313295916666602E-2</v>
      </c>
      <c r="AC20" s="2"/>
    </row>
    <row r="21" spans="3:29" x14ac:dyDescent="0.2">
      <c r="C21" t="s">
        <v>466</v>
      </c>
      <c r="D21" s="2">
        <v>0.14543310000000001</v>
      </c>
      <c r="E21" s="2">
        <v>0.16356219999999999</v>
      </c>
      <c r="F21" s="2">
        <v>0.2204158</v>
      </c>
      <c r="G21" s="2">
        <v>0.30115839999999999</v>
      </c>
      <c r="H21" s="2">
        <v>0.34104109999999999</v>
      </c>
      <c r="I21" s="2">
        <v>0.3452712</v>
      </c>
      <c r="J21" s="2">
        <v>0.3698206</v>
      </c>
      <c r="K21" s="2">
        <v>0.35496159999999999</v>
      </c>
      <c r="L21" s="2">
        <v>0.42657260000000002</v>
      </c>
      <c r="M21" s="2">
        <v>0.39623120000000001</v>
      </c>
      <c r="N21" s="2">
        <v>0.37900270000000003</v>
      </c>
      <c r="O21" s="2">
        <v>0.38524659999999999</v>
      </c>
      <c r="P21" s="2">
        <v>0.39586850000000001</v>
      </c>
      <c r="Q21" s="2">
        <v>0.45598929999999999</v>
      </c>
      <c r="R21" s="2">
        <v>0.4630148</v>
      </c>
      <c r="S21" s="2">
        <v>0.5106849</v>
      </c>
      <c r="T21" s="2">
        <v>0.54240480000000002</v>
      </c>
      <c r="U21" s="2">
        <v>0.57098859999999996</v>
      </c>
      <c r="V21" s="2">
        <v>0.54608369999999995</v>
      </c>
      <c r="W21" s="2">
        <v>0.57094619999999996</v>
      </c>
      <c r="X21" s="2">
        <v>0.59296110000000002</v>
      </c>
      <c r="Y21" s="2">
        <v>0.65962810000000005</v>
      </c>
      <c r="Z21" s="2">
        <v>0.65798959999999995</v>
      </c>
      <c r="AA21" s="2">
        <v>0.66344190000000003</v>
      </c>
      <c r="AB21" s="2">
        <v>0.435779941666666</v>
      </c>
      <c r="AC21" s="2"/>
    </row>
    <row r="22" spans="3:29" x14ac:dyDescent="0.2">
      <c r="C22" t="s">
        <v>467</v>
      </c>
      <c r="D22" s="2">
        <v>7.6712499999999997</v>
      </c>
      <c r="E22" s="2">
        <v>7.6712499999999997</v>
      </c>
      <c r="F22" s="2">
        <v>7.6644829999999997</v>
      </c>
      <c r="G22" s="2">
        <v>7.6575889999999998</v>
      </c>
      <c r="H22" s="2">
        <v>7.6621949999999996</v>
      </c>
      <c r="I22" s="2">
        <v>7.6607409999999998</v>
      </c>
      <c r="J22" s="2">
        <v>7.6534339999999998</v>
      </c>
      <c r="K22" s="2">
        <v>7.657063</v>
      </c>
      <c r="L22" s="2">
        <v>7.6184519999999996</v>
      </c>
      <c r="M22" s="2">
        <v>7.614579</v>
      </c>
      <c r="N22" s="2">
        <v>7.6476699999999997</v>
      </c>
      <c r="O22" s="2">
        <v>7.5948219999999997</v>
      </c>
      <c r="P22" s="2">
        <v>7.5846619999999998</v>
      </c>
      <c r="Q22" s="2">
        <v>7.6342439999999998</v>
      </c>
      <c r="R22" s="2">
        <v>7.5161480000000003</v>
      </c>
      <c r="S22" s="2">
        <v>7.4279770000000003</v>
      </c>
      <c r="T22" s="2">
        <v>7.4153529999999996</v>
      </c>
      <c r="U22" s="2">
        <v>7.2760040000000004</v>
      </c>
      <c r="V22" s="2">
        <v>7.2473400000000003</v>
      </c>
      <c r="W22" s="2">
        <v>7.3302199999999997</v>
      </c>
      <c r="X22" s="2">
        <v>7.2178050000000002</v>
      </c>
      <c r="Y22" s="2">
        <v>7.1125049999999996</v>
      </c>
      <c r="Z22" s="2">
        <v>7.1381959999999998</v>
      </c>
      <c r="AA22" s="2">
        <v>7.1347880000000004</v>
      </c>
      <c r="AB22" s="2">
        <v>7.4920320833333296</v>
      </c>
      <c r="AC22" s="2"/>
    </row>
    <row r="23" spans="3:29" x14ac:dyDescent="0.2">
      <c r="C23" t="s">
        <v>48</v>
      </c>
      <c r="D23" s="2">
        <v>546.89469999999994</v>
      </c>
      <c r="E23" s="2">
        <v>753.90589999999997</v>
      </c>
      <c r="F23" s="2">
        <v>932.79459999999995</v>
      </c>
      <c r="G23" s="2">
        <v>1049.4290000000001</v>
      </c>
      <c r="H23" s="2">
        <v>1155.1890000000001</v>
      </c>
      <c r="I23" s="2">
        <v>1221.53</v>
      </c>
      <c r="J23" s="2">
        <v>1287.587</v>
      </c>
      <c r="K23" s="2">
        <v>1338.23</v>
      </c>
      <c r="L23" s="2">
        <v>1418.7170000000001</v>
      </c>
      <c r="M23" s="2">
        <v>1500.788</v>
      </c>
      <c r="N23" s="2">
        <v>1584.4860000000001</v>
      </c>
      <c r="O23" s="2">
        <v>1668.6079999999999</v>
      </c>
      <c r="P23" s="2">
        <v>1748.3489999999999</v>
      </c>
      <c r="Q23" s="2">
        <v>1823.4259999999999</v>
      </c>
      <c r="R23" s="2">
        <v>1988.731</v>
      </c>
      <c r="S23" s="2">
        <v>2175.31</v>
      </c>
      <c r="T23" s="2">
        <v>2364.777</v>
      </c>
      <c r="U23" s="2">
        <v>2501.835</v>
      </c>
      <c r="V23" s="2">
        <v>2543.8620000000001</v>
      </c>
      <c r="W23" s="2">
        <v>2750.3220000000001</v>
      </c>
      <c r="X23" s="2">
        <v>2807.6120000000001</v>
      </c>
      <c r="Y23" s="2">
        <v>2891.944</v>
      </c>
      <c r="Z23" s="2">
        <v>3025.6770000000001</v>
      </c>
      <c r="AA23" s="2">
        <v>3086.3359999999998</v>
      </c>
      <c r="AB23" s="2">
        <v>1840.264175</v>
      </c>
      <c r="AC23" s="2"/>
    </row>
    <row r="24" spans="3:29" x14ac:dyDescent="0.2">
      <c r="C24" t="s">
        <v>49</v>
      </c>
      <c r="D24" s="2">
        <v>523.88049999999998</v>
      </c>
      <c r="E24" s="2">
        <v>523.39700000000005</v>
      </c>
      <c r="F24" s="2">
        <v>522.30380000000002</v>
      </c>
      <c r="G24" s="2">
        <v>522.53210000000001</v>
      </c>
      <c r="H24" s="2">
        <v>523.4683</v>
      </c>
      <c r="I24" s="2">
        <v>523.43539999999996</v>
      </c>
      <c r="J24" s="2">
        <v>523.02760000000001</v>
      </c>
      <c r="K24" s="2">
        <v>521.82839999999999</v>
      </c>
      <c r="L24" s="2">
        <v>521.67359999999996</v>
      </c>
      <c r="M24" s="2">
        <v>522.50030000000004</v>
      </c>
      <c r="N24" s="2">
        <v>522.49180000000001</v>
      </c>
      <c r="O24" s="2">
        <v>523.33540000000005</v>
      </c>
      <c r="P24" s="2">
        <v>522.46770000000004</v>
      </c>
      <c r="Q24" s="2">
        <v>521.56079999999997</v>
      </c>
      <c r="R24" s="2">
        <v>520.13239999999996</v>
      </c>
      <c r="S24" s="2">
        <v>516.13049999999998</v>
      </c>
      <c r="T24" s="2">
        <v>519.00750000000005</v>
      </c>
      <c r="U24" s="2">
        <v>511.25630000000001</v>
      </c>
      <c r="V24" s="2">
        <v>510.89690000000002</v>
      </c>
      <c r="W24" s="2">
        <v>518.63580000000002</v>
      </c>
      <c r="X24" s="2">
        <v>511.92169999999999</v>
      </c>
      <c r="Y24" s="2">
        <v>512.67340000000002</v>
      </c>
      <c r="Z24" s="2">
        <v>517.54589999999996</v>
      </c>
      <c r="AA24" s="2">
        <v>518.01790000000005</v>
      </c>
      <c r="AB24" s="2">
        <v>519.75504166666599</v>
      </c>
      <c r="AC24" s="2"/>
    </row>
    <row r="25" spans="3:29" x14ac:dyDescent="0.2">
      <c r="C25" t="s">
        <v>50</v>
      </c>
      <c r="D25" s="2">
        <v>0</v>
      </c>
      <c r="E25" s="2">
        <v>0</v>
      </c>
      <c r="F25" s="2">
        <v>1.834411E-2</v>
      </c>
      <c r="G25" s="2">
        <v>0.1195634</v>
      </c>
      <c r="H25" s="2">
        <v>0.16554369999999999</v>
      </c>
      <c r="I25" s="2">
        <v>0.30813010000000002</v>
      </c>
      <c r="J25" s="2">
        <v>9.1373670000000004E-2</v>
      </c>
      <c r="K25" s="2">
        <v>0</v>
      </c>
      <c r="L25" s="2">
        <v>1.456286E-2</v>
      </c>
      <c r="M25" s="2">
        <v>0</v>
      </c>
      <c r="N25" s="2">
        <v>1.449602E-2</v>
      </c>
      <c r="O25" s="2">
        <v>5.7788249999999999E-2</v>
      </c>
      <c r="P25" s="2">
        <v>7.0340420000000001E-2</v>
      </c>
      <c r="Q25" s="2">
        <v>6.6916820000000002E-2</v>
      </c>
      <c r="R25" s="2">
        <v>7.170965E-2</v>
      </c>
      <c r="S25" s="2">
        <v>6.1987529999999999E-2</v>
      </c>
      <c r="T25" s="2">
        <v>0.16549130000000001</v>
      </c>
      <c r="U25" s="2">
        <v>0.17010400000000001</v>
      </c>
      <c r="V25" s="2">
        <v>0.4560729</v>
      </c>
      <c r="W25" s="2">
        <v>0.26264349999999997</v>
      </c>
      <c r="X25" s="2">
        <v>0.24360689999999999</v>
      </c>
      <c r="Y25" s="2">
        <v>0.33090740000000002</v>
      </c>
      <c r="Z25" s="2">
        <v>0.3735445</v>
      </c>
      <c r="AA25" s="2">
        <v>0.33188970000000001</v>
      </c>
      <c r="AB25" s="2">
        <v>0.14145903041666599</v>
      </c>
      <c r="AC25" s="2"/>
    </row>
    <row r="26" spans="3:29" x14ac:dyDescent="0.2">
      <c r="C26" t="s">
        <v>51</v>
      </c>
      <c r="D26" s="2">
        <v>99.298360000000002</v>
      </c>
      <c r="E26" s="2">
        <v>116.6108</v>
      </c>
      <c r="F26" s="2">
        <v>200.52500000000001</v>
      </c>
      <c r="G26" s="2">
        <v>244.49780000000001</v>
      </c>
      <c r="H26" s="2">
        <v>303.56290000000001</v>
      </c>
      <c r="I26" s="2">
        <v>305.64299999999997</v>
      </c>
      <c r="J26" s="2">
        <v>346.48739999999998</v>
      </c>
      <c r="K26" s="2">
        <v>328.58030000000002</v>
      </c>
      <c r="L26" s="2">
        <v>409.14089999999999</v>
      </c>
      <c r="M26" s="2">
        <v>349.1112</v>
      </c>
      <c r="N26" s="2">
        <v>347.04969999999997</v>
      </c>
      <c r="O26" s="2">
        <v>320.47359999999998</v>
      </c>
      <c r="P26" s="2">
        <v>335.74579999999997</v>
      </c>
      <c r="Q26" s="2">
        <v>441.77190000000002</v>
      </c>
      <c r="R26" s="2">
        <v>410.67140000000001</v>
      </c>
      <c r="S26" s="2">
        <v>458.00990000000002</v>
      </c>
      <c r="T26" s="2">
        <v>504.85</v>
      </c>
      <c r="U26" s="2">
        <v>535.2441</v>
      </c>
      <c r="V26" s="2">
        <v>514.15920000000006</v>
      </c>
      <c r="W26" s="2">
        <v>542.20129999999995</v>
      </c>
      <c r="X26" s="2">
        <v>565.99860000000001</v>
      </c>
      <c r="Y26" s="2">
        <v>649.53570000000002</v>
      </c>
      <c r="Z26" s="2">
        <v>648.17520000000002</v>
      </c>
      <c r="AA26" s="2">
        <v>850.22170000000006</v>
      </c>
      <c r="AB26" s="2">
        <v>409.48190666666602</v>
      </c>
      <c r="AC26" s="2"/>
    </row>
    <row r="27" spans="3:29" x14ac:dyDescent="0.2">
      <c r="C27" t="s">
        <v>52</v>
      </c>
      <c r="D27" s="2">
        <v>1620.242</v>
      </c>
      <c r="E27" s="2">
        <v>1163.191</v>
      </c>
      <c r="F27" s="2">
        <v>1098.6369999999999</v>
      </c>
      <c r="G27" s="2">
        <v>1087.039</v>
      </c>
      <c r="H27" s="2">
        <v>954.85649999999998</v>
      </c>
      <c r="I27" s="2">
        <v>958.36329999999998</v>
      </c>
      <c r="J27" s="2">
        <v>803.85709999999995</v>
      </c>
      <c r="K27" s="2">
        <v>811.01070000000004</v>
      </c>
      <c r="L27" s="2">
        <v>769.5652</v>
      </c>
      <c r="M27" s="2">
        <v>763.91150000000005</v>
      </c>
      <c r="N27" s="2">
        <v>788.52290000000005</v>
      </c>
      <c r="O27" s="2">
        <v>342.00319999999999</v>
      </c>
      <c r="P27" s="2">
        <v>320.93740000000003</v>
      </c>
      <c r="Q27" s="2">
        <v>314.52789999999999</v>
      </c>
      <c r="R27" s="2">
        <v>286.76549999999997</v>
      </c>
      <c r="S27" s="2">
        <v>268.96100000000001</v>
      </c>
      <c r="T27" s="2">
        <v>256.72640000000001</v>
      </c>
      <c r="U27" s="2">
        <v>242.7998</v>
      </c>
      <c r="V27" s="2">
        <v>244.40719999999999</v>
      </c>
      <c r="W27" s="2">
        <v>234.11109999999999</v>
      </c>
      <c r="X27" s="2">
        <v>229.2423</v>
      </c>
      <c r="Y27" s="2">
        <v>193.92330000000001</v>
      </c>
      <c r="Z27" s="2">
        <v>209.07749999999999</v>
      </c>
      <c r="AA27" s="2">
        <v>207.6797</v>
      </c>
      <c r="AB27" s="2">
        <v>590.43160416666603</v>
      </c>
      <c r="AC27" s="2"/>
    </row>
    <row r="28" spans="3:29" x14ac:dyDescent="0.2">
      <c r="C28" t="s">
        <v>53</v>
      </c>
      <c r="D28" s="2">
        <v>37.987789999999997</v>
      </c>
      <c r="E28" s="2">
        <v>44.96219</v>
      </c>
      <c r="F28" s="2">
        <v>54.801079999999999</v>
      </c>
      <c r="G28" s="2">
        <v>61.650019999999998</v>
      </c>
      <c r="H28" s="2">
        <v>56.551859999999998</v>
      </c>
      <c r="I28" s="2">
        <v>68.9268</v>
      </c>
      <c r="J28" s="2">
        <v>72.549970000000002</v>
      </c>
      <c r="K28" s="2">
        <v>77.900390000000002</v>
      </c>
      <c r="L28" s="2">
        <v>65.626310000000004</v>
      </c>
      <c r="M28" s="2">
        <v>53.085259999999998</v>
      </c>
      <c r="N28" s="2">
        <v>75.072990000000004</v>
      </c>
      <c r="O28" s="2">
        <v>39.812710000000003</v>
      </c>
      <c r="P28" s="2">
        <v>31.7271</v>
      </c>
      <c r="Q28" s="2">
        <v>61.689149999999998</v>
      </c>
      <c r="R28" s="2">
        <v>32.786909999999999</v>
      </c>
      <c r="S28" s="2">
        <v>29.241879999999998</v>
      </c>
      <c r="T28" s="2">
        <v>31.82612</v>
      </c>
      <c r="U28" s="2">
        <v>35.350999999999999</v>
      </c>
      <c r="V28" s="2">
        <v>40.280450000000002</v>
      </c>
      <c r="W28" s="2">
        <v>41.214269999999999</v>
      </c>
      <c r="X28" s="2">
        <v>44.445920000000001</v>
      </c>
      <c r="Y28" s="2">
        <v>49.835709999999999</v>
      </c>
      <c r="Z28" s="2">
        <v>45.82479</v>
      </c>
      <c r="AA28" s="2">
        <v>57.63409</v>
      </c>
      <c r="AB28" s="2">
        <v>50.449365</v>
      </c>
      <c r="AC28" s="2"/>
    </row>
    <row r="29" spans="3:29" x14ac:dyDescent="0.2">
      <c r="C29" t="s">
        <v>54</v>
      </c>
      <c r="D29" s="2">
        <v>3881.335</v>
      </c>
      <c r="E29" s="2">
        <v>3527.4</v>
      </c>
      <c r="F29" s="2">
        <v>3504.9380000000001</v>
      </c>
      <c r="G29" s="2">
        <v>3850.8670000000002</v>
      </c>
      <c r="H29" s="2">
        <v>3501.098</v>
      </c>
      <c r="I29" s="2">
        <v>3490.5819999999999</v>
      </c>
      <c r="J29" s="2">
        <v>3837.26</v>
      </c>
      <c r="K29" s="2">
        <v>3500.7489999999998</v>
      </c>
      <c r="L29" s="2">
        <v>3456.2570000000001</v>
      </c>
      <c r="M29" s="2">
        <v>3808.355</v>
      </c>
      <c r="N29" s="2">
        <v>3497.5250000000001</v>
      </c>
      <c r="O29" s="2">
        <v>3477.8670000000002</v>
      </c>
      <c r="P29" s="2">
        <v>3772.9180000000001</v>
      </c>
      <c r="Q29" s="2">
        <v>3477.1770000000001</v>
      </c>
      <c r="R29" s="2">
        <v>3453.627</v>
      </c>
      <c r="S29" s="2">
        <v>3708.511</v>
      </c>
      <c r="T29" s="2">
        <v>3416.422</v>
      </c>
      <c r="U29" s="2">
        <v>3382.2629999999999</v>
      </c>
      <c r="V29" s="2">
        <v>3676.7089999999998</v>
      </c>
      <c r="W29" s="2">
        <v>3383.1579999999999</v>
      </c>
      <c r="X29" s="2">
        <v>3353.81</v>
      </c>
      <c r="Y29" s="2">
        <v>3601.0619999999999</v>
      </c>
      <c r="Z29" s="2">
        <v>3325.4810000000002</v>
      </c>
      <c r="AA29" s="2">
        <v>2675.366</v>
      </c>
      <c r="AB29" s="2">
        <v>3523.3640416666599</v>
      </c>
      <c r="AC29" s="2"/>
    </row>
    <row r="30" spans="3:29" x14ac:dyDescent="0.2">
      <c r="C30" t="s">
        <v>55</v>
      </c>
      <c r="D30" s="2">
        <v>19.583469999999998</v>
      </c>
      <c r="E30" s="2">
        <v>19.106819999999999</v>
      </c>
      <c r="F30" s="2">
        <v>17.32901</v>
      </c>
      <c r="G30" s="2">
        <v>12.01055</v>
      </c>
      <c r="H30" s="2">
        <v>12.640840000000001</v>
      </c>
      <c r="I30" s="2">
        <v>12.935689999999999</v>
      </c>
      <c r="J30" s="2">
        <v>13.10412</v>
      </c>
      <c r="K30" s="2">
        <v>12.93769</v>
      </c>
      <c r="L30" s="2">
        <v>13.338649999999999</v>
      </c>
      <c r="M30" s="2">
        <v>12.98574</v>
      </c>
      <c r="N30" s="2">
        <v>12.755570000000001</v>
      </c>
      <c r="O30" s="2">
        <v>12.81897</v>
      </c>
      <c r="P30" s="2">
        <v>12.689920000000001</v>
      </c>
      <c r="Q30" s="2">
        <v>13.067170000000001</v>
      </c>
      <c r="R30" s="2">
        <v>13.04285</v>
      </c>
      <c r="S30" s="2">
        <v>13.19337</v>
      </c>
      <c r="T30" s="2">
        <v>13.32005</v>
      </c>
      <c r="U30" s="2">
        <v>13.490270000000001</v>
      </c>
      <c r="V30" s="2">
        <v>13.240539999999999</v>
      </c>
      <c r="W30" s="2">
        <v>13.295260000000001</v>
      </c>
      <c r="X30" s="2">
        <v>13.431100000000001</v>
      </c>
      <c r="Y30" s="2">
        <v>13.71527</v>
      </c>
      <c r="Z30" s="2">
        <v>13.814819999999999</v>
      </c>
      <c r="AA30" s="2">
        <v>13.87336</v>
      </c>
      <c r="AB30" s="2">
        <v>13.8217125</v>
      </c>
      <c r="AC30" s="2"/>
    </row>
    <row r="31" spans="3:29" x14ac:dyDescent="0.2">
      <c r="C31" t="s">
        <v>56</v>
      </c>
      <c r="D31" s="2">
        <v>89.424800000000005</v>
      </c>
      <c r="E31" s="2">
        <v>89.350980000000007</v>
      </c>
      <c r="F31" s="2">
        <v>88.837140000000005</v>
      </c>
      <c r="G31" s="2">
        <v>88.969650000000001</v>
      </c>
      <c r="H31" s="2">
        <v>89.166510000000002</v>
      </c>
      <c r="I31" s="2">
        <v>89.195179999999993</v>
      </c>
      <c r="J31" s="2">
        <v>89.304599999999994</v>
      </c>
      <c r="K31" s="2">
        <v>88.786339999999996</v>
      </c>
      <c r="L31" s="2">
        <v>88.81335</v>
      </c>
      <c r="M31" s="2">
        <v>88.969650000000001</v>
      </c>
      <c r="N31" s="2">
        <v>88.989699999999999</v>
      </c>
      <c r="O31" s="2">
        <v>89.424800000000005</v>
      </c>
      <c r="P31" s="2">
        <v>89.350980000000007</v>
      </c>
      <c r="Q31" s="2">
        <v>88.725960000000001</v>
      </c>
      <c r="R31" s="2">
        <v>88.91686</v>
      </c>
      <c r="S31" s="2">
        <v>89.036190000000005</v>
      </c>
      <c r="T31" s="2">
        <v>88.962969999999999</v>
      </c>
      <c r="U31" s="2">
        <v>88.391139999999993</v>
      </c>
      <c r="V31" s="2">
        <v>87.582310000000007</v>
      </c>
      <c r="W31" s="2">
        <v>88.669610000000006</v>
      </c>
      <c r="X31" s="2">
        <v>87.864400000000003</v>
      </c>
      <c r="Y31" s="2">
        <v>87.928039999999996</v>
      </c>
      <c r="Z31" s="2">
        <v>89.049310000000006</v>
      </c>
      <c r="AA31" s="2">
        <v>89.063590000000005</v>
      </c>
      <c r="AB31" s="2">
        <v>88.865585833333299</v>
      </c>
      <c r="AC31" s="2"/>
    </row>
    <row r="32" spans="3:29" x14ac:dyDescent="0.2">
      <c r="C32" t="s">
        <v>57</v>
      </c>
      <c r="D32" s="2">
        <v>-0.110411</v>
      </c>
      <c r="E32" s="2">
        <v>-0.23935239999999999</v>
      </c>
      <c r="F32" s="2">
        <v>-6.0940560000000001</v>
      </c>
      <c r="G32" s="2">
        <v>-6.2975209999999997</v>
      </c>
      <c r="H32" s="2">
        <v>-15.280430000000001</v>
      </c>
      <c r="I32" s="2">
        <v>-15.32405</v>
      </c>
      <c r="J32" s="2">
        <v>-15.204890000000001</v>
      </c>
      <c r="K32" s="2">
        <v>-14.912710000000001</v>
      </c>
      <c r="L32" s="2">
        <v>-13.653969999999999</v>
      </c>
      <c r="M32" s="2">
        <v>-19.4374</v>
      </c>
      <c r="N32" s="2">
        <v>-19.926819999999999</v>
      </c>
      <c r="O32" s="2">
        <v>-23.979399999999998</v>
      </c>
      <c r="P32" s="2">
        <v>-26.54345</v>
      </c>
      <c r="Q32" s="2">
        <v>-35.423560000000002</v>
      </c>
      <c r="R32" s="2">
        <v>-35.632190000000001</v>
      </c>
      <c r="S32" s="2">
        <v>-35.601469999999999</v>
      </c>
      <c r="T32" s="2">
        <v>-36.310540000000003</v>
      </c>
      <c r="U32" s="2">
        <v>-35.922840000000001</v>
      </c>
      <c r="V32" s="2">
        <v>-34.763620000000003</v>
      </c>
      <c r="W32" s="2">
        <v>-47.387210000000003</v>
      </c>
      <c r="X32" s="2">
        <v>-50.539369999999998</v>
      </c>
      <c r="Y32" s="2">
        <v>-50.450409999999998</v>
      </c>
      <c r="Z32" s="2">
        <v>-50.732430000000001</v>
      </c>
      <c r="AA32" s="2">
        <v>-62.349249999999998</v>
      </c>
      <c r="AB32" s="2">
        <v>-27.171556266666599</v>
      </c>
      <c r="AC32" s="2"/>
    </row>
    <row r="33" spans="3:29" x14ac:dyDescent="0.2">
      <c r="C33" t="s">
        <v>58</v>
      </c>
      <c r="D33" s="2">
        <v>-0.53696809999999995</v>
      </c>
      <c r="E33" s="2">
        <v>-0.83676589999999995</v>
      </c>
      <c r="F33" s="2">
        <v>-2.1680779999999999</v>
      </c>
      <c r="G33" s="2">
        <v>-3.7595909999999999</v>
      </c>
      <c r="H33" s="2">
        <v>-3.174947</v>
      </c>
      <c r="I33" s="2">
        <v>-5.1746860000000003</v>
      </c>
      <c r="J33" s="2">
        <v>-4.7504239999999998</v>
      </c>
      <c r="K33" s="2">
        <v>-5.3113190000000001</v>
      </c>
      <c r="L33" s="2">
        <v>-5.3832250000000004</v>
      </c>
      <c r="M33" s="2">
        <v>-5.4705279999999998</v>
      </c>
      <c r="N33" s="2">
        <v>-6.2572729999999996</v>
      </c>
      <c r="O33" s="2">
        <v>-6.2349629999999996</v>
      </c>
      <c r="P33" s="2">
        <v>-6.9157250000000001</v>
      </c>
      <c r="Q33" s="2">
        <v>-7.5530039999999996</v>
      </c>
      <c r="R33" s="2">
        <v>-7.891553</v>
      </c>
      <c r="S33" s="2">
        <v>-8.7307380000000006</v>
      </c>
      <c r="T33" s="2">
        <v>-9.4390219999999996</v>
      </c>
      <c r="U33" s="2">
        <v>-9.5367320000000007</v>
      </c>
      <c r="V33" s="2">
        <v>-10.44435</v>
      </c>
      <c r="W33" s="2">
        <v>-10.86332</v>
      </c>
      <c r="X33" s="2">
        <v>-11.11543</v>
      </c>
      <c r="Y33" s="2">
        <v>-11.456630000000001</v>
      </c>
      <c r="Z33" s="2">
        <v>-11.5154</v>
      </c>
      <c r="AA33" s="2">
        <v>-11.81048</v>
      </c>
      <c r="AB33" s="2">
        <v>-6.9304646666666603</v>
      </c>
      <c r="AC33" s="2"/>
    </row>
    <row r="34" spans="3:29" x14ac:dyDescent="0.2">
      <c r="C34" t="s">
        <v>59</v>
      </c>
      <c r="D34" s="2">
        <v>337.14830000000001</v>
      </c>
      <c r="E34" s="2">
        <v>379.29329999999999</v>
      </c>
      <c r="F34" s="2">
        <v>431.0172</v>
      </c>
      <c r="G34" s="2">
        <v>444.53469999999999</v>
      </c>
      <c r="H34" s="2">
        <v>457.93520000000001</v>
      </c>
      <c r="I34" s="2">
        <v>473.7799</v>
      </c>
      <c r="J34" s="2">
        <v>495.77</v>
      </c>
      <c r="K34" s="2">
        <v>520.50350000000003</v>
      </c>
      <c r="L34" s="2">
        <v>545.54740000000004</v>
      </c>
      <c r="M34" s="2">
        <v>572.07929999999999</v>
      </c>
      <c r="N34" s="2">
        <v>613.68320000000006</v>
      </c>
      <c r="O34" s="2">
        <v>646.11239999999998</v>
      </c>
      <c r="P34" s="2">
        <v>691.62699999999995</v>
      </c>
      <c r="Q34" s="2">
        <v>737.95410000000004</v>
      </c>
      <c r="R34" s="2">
        <v>764.47</v>
      </c>
      <c r="S34" s="2">
        <v>800.6096</v>
      </c>
      <c r="T34" s="2">
        <v>865.52509999999995</v>
      </c>
      <c r="U34" s="2">
        <v>893.92809999999997</v>
      </c>
      <c r="V34" s="2">
        <v>930.32209999999998</v>
      </c>
      <c r="W34" s="2">
        <v>980.2405</v>
      </c>
      <c r="X34" s="2">
        <v>1122.8440000000001</v>
      </c>
      <c r="Y34" s="2">
        <v>1282.98</v>
      </c>
      <c r="Z34" s="2">
        <v>1399.289</v>
      </c>
      <c r="AA34" s="2">
        <v>1488.819</v>
      </c>
      <c r="AB34" s="2">
        <v>744.83387083333298</v>
      </c>
      <c r="AC34" s="2"/>
    </row>
    <row r="35" spans="3:29" x14ac:dyDescent="0.2">
      <c r="C35" t="s">
        <v>60</v>
      </c>
      <c r="D35" s="2">
        <v>8.6116680000000001E-2</v>
      </c>
      <c r="E35" s="2">
        <v>0.43261739999999999</v>
      </c>
      <c r="F35" s="2">
        <v>5.5317999999999996</v>
      </c>
      <c r="G35" s="2">
        <v>26.485220000000002</v>
      </c>
      <c r="H35" s="2">
        <v>29.478120000000001</v>
      </c>
      <c r="I35" s="2">
        <v>28.626919999999998</v>
      </c>
      <c r="J35" s="2">
        <v>25.937419999999999</v>
      </c>
      <c r="K35" s="2">
        <v>24.02431</v>
      </c>
      <c r="L35" s="2">
        <v>17.789239999999999</v>
      </c>
      <c r="M35" s="2">
        <v>18.714099999999998</v>
      </c>
      <c r="N35" s="2">
        <v>17.783380000000001</v>
      </c>
      <c r="O35" s="2">
        <v>15.71285</v>
      </c>
      <c r="P35" s="2">
        <v>14.80491</v>
      </c>
      <c r="Q35" s="2">
        <v>12.220560000000001</v>
      </c>
      <c r="R35" s="2">
        <v>12.01075</v>
      </c>
      <c r="S35" s="2">
        <v>10.947760000000001</v>
      </c>
      <c r="T35" s="2">
        <v>11.202719999999999</v>
      </c>
      <c r="U35" s="2">
        <v>9.4610620000000001</v>
      </c>
      <c r="V35" s="2">
        <v>10.102040000000001</v>
      </c>
      <c r="W35" s="2">
        <v>9.8258139999999994</v>
      </c>
      <c r="X35" s="2">
        <v>7.471025</v>
      </c>
      <c r="Y35" s="2">
        <v>6.3253640000000004</v>
      </c>
      <c r="Z35" s="2">
        <v>8.156231</v>
      </c>
      <c r="AA35" s="2">
        <v>7.435632</v>
      </c>
      <c r="AB35" s="2">
        <v>13.7735817533333</v>
      </c>
      <c r="AC35" s="2"/>
    </row>
    <row r="36" spans="3:29" x14ac:dyDescent="0.2">
      <c r="C36" t="s">
        <v>61</v>
      </c>
      <c r="D36" s="2">
        <v>8126.2929999999997</v>
      </c>
      <c r="E36" s="2">
        <v>8152.7669999999998</v>
      </c>
      <c r="F36" s="2">
        <v>8161.3329999999996</v>
      </c>
      <c r="G36" s="2">
        <v>8669.0509999999995</v>
      </c>
      <c r="H36" s="2">
        <v>8698.607</v>
      </c>
      <c r="I36" s="2">
        <v>8688.3250000000007</v>
      </c>
      <c r="J36" s="2">
        <v>8719.41</v>
      </c>
      <c r="K36" s="2">
        <v>8758.6849999999995</v>
      </c>
      <c r="L36" s="2">
        <v>8729.0319999999992</v>
      </c>
      <c r="M36" s="2">
        <v>8738.4459999999999</v>
      </c>
      <c r="N36" s="2">
        <v>8767.5519999999997</v>
      </c>
      <c r="O36" s="2">
        <v>8761.86</v>
      </c>
      <c r="P36" s="2">
        <v>8773.1869999999999</v>
      </c>
      <c r="Q36" s="2">
        <v>8782.24</v>
      </c>
      <c r="R36" s="2">
        <v>8787.5239999999994</v>
      </c>
      <c r="S36" s="2">
        <v>8801.1270000000004</v>
      </c>
      <c r="T36" s="2">
        <v>8826.2420000000002</v>
      </c>
      <c r="U36" s="2">
        <v>8833.4259999999995</v>
      </c>
      <c r="V36" s="2">
        <v>8857.518</v>
      </c>
      <c r="W36" s="2">
        <v>8879.75</v>
      </c>
      <c r="X36" s="2">
        <v>8898.2630000000008</v>
      </c>
      <c r="Y36" s="2">
        <v>8903.375</v>
      </c>
      <c r="Z36" s="2">
        <v>8953.0349999999999</v>
      </c>
      <c r="AA36" s="2">
        <v>8946.0360000000001</v>
      </c>
      <c r="AB36" s="2">
        <v>8717.2118333333292</v>
      </c>
      <c r="AC36" s="2"/>
    </row>
    <row r="37" spans="3:29" x14ac:dyDescent="0.2">
      <c r="C37" t="s">
        <v>62</v>
      </c>
      <c r="D37" s="2">
        <v>14.57015</v>
      </c>
      <c r="E37" s="2">
        <v>14.64095</v>
      </c>
      <c r="F37" s="2">
        <v>14.4498</v>
      </c>
      <c r="G37" s="2">
        <v>13.65024</v>
      </c>
      <c r="H37" s="2">
        <v>13.625679999999999</v>
      </c>
      <c r="I37" s="2">
        <v>13.454800000000001</v>
      </c>
      <c r="J37" s="2">
        <v>13.390700000000001</v>
      </c>
      <c r="K37" s="2">
        <v>13.28281</v>
      </c>
      <c r="L37" s="2">
        <v>12.99527</v>
      </c>
      <c r="M37" s="2">
        <v>12.981780000000001</v>
      </c>
      <c r="N37" s="2">
        <v>12.964930000000001</v>
      </c>
      <c r="O37" s="2">
        <v>12.82339</v>
      </c>
      <c r="P37" s="2">
        <v>12.771649999999999</v>
      </c>
      <c r="Q37" s="2">
        <v>12.58587</v>
      </c>
      <c r="R37" s="2">
        <v>12.55611</v>
      </c>
      <c r="S37" s="2">
        <v>12.45205</v>
      </c>
      <c r="T37" s="2">
        <v>12.43995</v>
      </c>
      <c r="U37" s="2">
        <v>12.33305</v>
      </c>
      <c r="V37" s="2">
        <v>12.243980000000001</v>
      </c>
      <c r="W37" s="2">
        <v>12.0848</v>
      </c>
      <c r="X37" s="2">
        <v>11.98049</v>
      </c>
      <c r="Y37" s="2">
        <v>11.789350000000001</v>
      </c>
      <c r="Z37" s="2">
        <v>11.81392</v>
      </c>
      <c r="AA37" s="2">
        <v>11.5832</v>
      </c>
      <c r="AB37" s="2">
        <v>12.894371666666601</v>
      </c>
      <c r="AC37" s="2"/>
    </row>
    <row r="38" spans="3:29" x14ac:dyDescent="0.2">
      <c r="C38" t="s">
        <v>456</v>
      </c>
      <c r="D38" s="2">
        <v>1246.0139999999999</v>
      </c>
      <c r="E38" s="2">
        <v>1257.2570000000001</v>
      </c>
      <c r="F38" s="2">
        <v>1275.04</v>
      </c>
      <c r="G38" s="2">
        <v>1279.643</v>
      </c>
      <c r="H38" s="2">
        <v>1287.9749999999999</v>
      </c>
      <c r="I38" s="2">
        <v>1290.665</v>
      </c>
      <c r="J38" s="2">
        <v>1293.7619999999999</v>
      </c>
      <c r="K38" s="2">
        <v>1306.3910000000001</v>
      </c>
      <c r="L38" s="2">
        <v>1316.375</v>
      </c>
      <c r="M38" s="2">
        <v>1319.729</v>
      </c>
      <c r="N38" s="2">
        <v>1321.807</v>
      </c>
      <c r="O38" s="2">
        <v>1319.8040000000001</v>
      </c>
      <c r="P38" s="2">
        <v>1329.1210000000001</v>
      </c>
      <c r="Q38" s="2">
        <v>1350.2550000000001</v>
      </c>
      <c r="R38" s="2">
        <v>1369.423</v>
      </c>
      <c r="S38" s="2">
        <v>1385.09</v>
      </c>
      <c r="T38" s="2">
        <v>1399.403</v>
      </c>
      <c r="U38" s="2">
        <v>1410.0419999999999</v>
      </c>
      <c r="V38" s="2">
        <v>1436.77</v>
      </c>
      <c r="W38" s="2">
        <v>1472.184</v>
      </c>
      <c r="X38" s="2">
        <v>1490.0260000000001</v>
      </c>
      <c r="Y38" s="2">
        <v>1499.5530000000001</v>
      </c>
      <c r="Z38" s="2">
        <v>1522.0619999999999</v>
      </c>
      <c r="AA38" s="2">
        <v>1528.404</v>
      </c>
      <c r="AB38" s="2">
        <v>1362.7831249999999</v>
      </c>
      <c r="AC38" s="2"/>
    </row>
    <row r="39" spans="3:29" x14ac:dyDescent="0.2">
      <c r="C39" t="s">
        <v>63</v>
      </c>
      <c r="D39" s="2">
        <v>0</v>
      </c>
      <c r="E39" s="2">
        <v>0</v>
      </c>
      <c r="F39" s="2">
        <v>0</v>
      </c>
      <c r="G39" s="2">
        <v>8.3137420000000004E-2</v>
      </c>
      <c r="H39" s="2">
        <v>0.1422233</v>
      </c>
      <c r="I39" s="2">
        <v>0.1025541</v>
      </c>
      <c r="J39" s="2">
        <v>9.9234920000000004E-2</v>
      </c>
      <c r="K39" s="2">
        <v>5.7528610000000001E-2</v>
      </c>
      <c r="L39" s="2">
        <v>4.4272470000000001E-2</v>
      </c>
      <c r="M39" s="2">
        <v>3.104929E-2</v>
      </c>
      <c r="N39" s="2">
        <v>1.748541E-2</v>
      </c>
      <c r="O39" s="2">
        <v>1.5987990000000001E-2</v>
      </c>
      <c r="P39" s="2">
        <v>0</v>
      </c>
      <c r="Q39" s="2">
        <v>2.256447E-2</v>
      </c>
      <c r="R39" s="2">
        <v>2.666879E-3</v>
      </c>
      <c r="S39" s="2">
        <v>5.939262E-2</v>
      </c>
      <c r="T39" s="2">
        <v>4.4531979999999999E-2</v>
      </c>
      <c r="U39" s="2">
        <v>0.15934680000000001</v>
      </c>
      <c r="V39" s="2">
        <v>8.4614320000000007E-2</v>
      </c>
      <c r="W39" s="2">
        <v>4.2774260000000001E-2</v>
      </c>
      <c r="X39" s="2">
        <v>8.5056729999999997E-2</v>
      </c>
      <c r="Y39" s="2">
        <v>6.8053500000000003E-2</v>
      </c>
      <c r="Z39" s="2">
        <v>3.8483499999999997E-2</v>
      </c>
      <c r="AA39" s="2">
        <v>5.0306959999999998E-2</v>
      </c>
      <c r="AB39" s="2">
        <v>5.2136063708333298E-2</v>
      </c>
      <c r="AC39" s="2"/>
    </row>
    <row r="40" spans="3:29" x14ac:dyDescent="0.2">
      <c r="C40" t="s">
        <v>64</v>
      </c>
      <c r="D40" s="2">
        <v>0</v>
      </c>
      <c r="E40" s="2">
        <v>0</v>
      </c>
      <c r="F40" s="2">
        <v>1.1856089999999999</v>
      </c>
      <c r="G40" s="2">
        <v>3.825812</v>
      </c>
      <c r="H40" s="2">
        <v>5.8887999999999998</v>
      </c>
      <c r="I40" s="2">
        <v>5.3142069999999997</v>
      </c>
      <c r="J40" s="2">
        <v>5.0558709999999998</v>
      </c>
      <c r="K40" s="2">
        <v>5.1750410000000002</v>
      </c>
      <c r="L40" s="2">
        <v>4.3841729999999997</v>
      </c>
      <c r="M40" s="2">
        <v>5.1238029999999997</v>
      </c>
      <c r="N40" s="2">
        <v>5.2724489999999999</v>
      </c>
      <c r="O40" s="2">
        <v>6.3101659999999997</v>
      </c>
      <c r="P40" s="2">
        <v>4.7347250000000001</v>
      </c>
      <c r="Q40" s="2">
        <v>4.5758010000000002</v>
      </c>
      <c r="R40" s="2">
        <v>6.854635</v>
      </c>
      <c r="S40" s="2">
        <v>7.4223379999999999</v>
      </c>
      <c r="T40" s="2">
        <v>9.7155629999999995</v>
      </c>
      <c r="U40" s="2">
        <v>8.3069550000000003</v>
      </c>
      <c r="V40" s="2">
        <v>10.33404</v>
      </c>
      <c r="W40" s="2">
        <v>7.6135869999999999</v>
      </c>
      <c r="X40" s="2">
        <v>5.0969850000000001</v>
      </c>
      <c r="Y40" s="2">
        <v>4.141724</v>
      </c>
      <c r="Z40" s="2">
        <v>4.9393840000000004</v>
      </c>
      <c r="AA40" s="2">
        <v>5.9673939999999996</v>
      </c>
      <c r="AB40" s="2">
        <v>5.30162758333333</v>
      </c>
      <c r="AC40" s="2"/>
    </row>
    <row r="41" spans="3:29" x14ac:dyDescent="0.2">
      <c r="C41" t="s">
        <v>65</v>
      </c>
      <c r="D41" s="2">
        <v>530.60059999999999</v>
      </c>
      <c r="E41" s="2">
        <v>540.46370000000002</v>
      </c>
      <c r="F41" s="2">
        <v>535.1694</v>
      </c>
      <c r="G41" s="2">
        <v>519.9597</v>
      </c>
      <c r="H41" s="2">
        <v>520.81020000000001</v>
      </c>
      <c r="I41" s="2">
        <v>531.2944</v>
      </c>
      <c r="J41" s="2">
        <v>528.07219999999995</v>
      </c>
      <c r="K41" s="2">
        <v>542.34799999999996</v>
      </c>
      <c r="L41" s="2">
        <v>527.69349999999997</v>
      </c>
      <c r="M41" s="2">
        <v>527.49519999999995</v>
      </c>
      <c r="N41" s="2">
        <v>528.03779999999995</v>
      </c>
      <c r="O41" s="2">
        <v>538.81449999999995</v>
      </c>
      <c r="P41" s="2">
        <v>535.67949999999996</v>
      </c>
      <c r="Q41" s="2">
        <v>543.17200000000003</v>
      </c>
      <c r="R41" s="2">
        <v>541.17999999999995</v>
      </c>
      <c r="S41" s="2">
        <v>552.47789999999998</v>
      </c>
      <c r="T41" s="2">
        <v>550.99329999999998</v>
      </c>
      <c r="U41" s="2">
        <v>561.35239999999999</v>
      </c>
      <c r="V41" s="2">
        <v>555.60590000000002</v>
      </c>
      <c r="W41" s="2">
        <v>566.01030000000003</v>
      </c>
      <c r="X41" s="2">
        <v>559.05190000000005</v>
      </c>
      <c r="Y41" s="2">
        <v>563.30510000000004</v>
      </c>
      <c r="Z41" s="2">
        <v>566.74789999999996</v>
      </c>
      <c r="AA41" s="2">
        <v>568.61189999999999</v>
      </c>
      <c r="AB41" s="2">
        <v>543.12280416666601</v>
      </c>
      <c r="AC41" s="2"/>
    </row>
    <row r="42" spans="3:29" x14ac:dyDescent="0.2">
      <c r="C42" t="s">
        <v>66</v>
      </c>
      <c r="D42" s="2">
        <v>173.3811</v>
      </c>
      <c r="E42" s="2">
        <v>174.4325</v>
      </c>
      <c r="F42" s="2">
        <v>171.85390000000001</v>
      </c>
      <c r="G42" s="2">
        <v>150.6429</v>
      </c>
      <c r="H42" s="2">
        <v>155.34280000000001</v>
      </c>
      <c r="I42" s="2">
        <v>157.66849999999999</v>
      </c>
      <c r="J42" s="2">
        <v>161.73570000000001</v>
      </c>
      <c r="K42" s="2">
        <v>165.70509999999999</v>
      </c>
      <c r="L42" s="2">
        <v>164.1978</v>
      </c>
      <c r="M42" s="2">
        <v>166.2901</v>
      </c>
      <c r="N42" s="2">
        <v>172.9648</v>
      </c>
      <c r="O42" s="2">
        <v>180.9639</v>
      </c>
      <c r="P42" s="2">
        <v>190.79519999999999</v>
      </c>
      <c r="Q42" s="2">
        <v>198.3836</v>
      </c>
      <c r="R42" s="2">
        <v>206.18170000000001</v>
      </c>
      <c r="S42" s="2">
        <v>216.4222</v>
      </c>
      <c r="T42" s="2">
        <v>228.5855</v>
      </c>
      <c r="U42" s="2">
        <v>224.21080000000001</v>
      </c>
      <c r="V42" s="2">
        <v>234.17240000000001</v>
      </c>
      <c r="W42" s="2">
        <v>233.54849999999999</v>
      </c>
      <c r="X42" s="2">
        <v>233.63409999999999</v>
      </c>
      <c r="Y42" s="2">
        <v>231.8372</v>
      </c>
      <c r="Z42" s="2">
        <v>241.3509</v>
      </c>
      <c r="AA42" s="2">
        <v>238.87889999999999</v>
      </c>
      <c r="AB42" s="2">
        <v>194.71583749999999</v>
      </c>
      <c r="AC42" s="2"/>
    </row>
    <row r="43" spans="3:29" x14ac:dyDescent="0.2">
      <c r="C43" t="s">
        <v>67</v>
      </c>
      <c r="D43" s="2">
        <v>10090.950000000001</v>
      </c>
      <c r="E43" s="2">
        <v>10139.99</v>
      </c>
      <c r="F43" s="2">
        <v>10164.56</v>
      </c>
      <c r="G43" s="2">
        <v>10663.34</v>
      </c>
      <c r="H43" s="2">
        <v>10711.87</v>
      </c>
      <c r="I43" s="2">
        <v>10715.45</v>
      </c>
      <c r="J43" s="2">
        <v>10747.46</v>
      </c>
      <c r="K43" s="2">
        <v>10815.67</v>
      </c>
      <c r="L43" s="2">
        <v>10772.51</v>
      </c>
      <c r="M43" s="2">
        <v>10788.81</v>
      </c>
      <c r="N43" s="2">
        <v>10826.4</v>
      </c>
      <c r="O43" s="2">
        <v>10836.31</v>
      </c>
      <c r="P43" s="2">
        <v>10861.09</v>
      </c>
      <c r="Q43" s="2">
        <v>10903.46</v>
      </c>
      <c r="R43" s="2">
        <v>10935.73</v>
      </c>
      <c r="S43" s="2">
        <v>10986</v>
      </c>
      <c r="T43" s="2">
        <v>11038.63</v>
      </c>
      <c r="U43" s="2">
        <v>11059.29</v>
      </c>
      <c r="V43" s="2">
        <v>11116.83</v>
      </c>
      <c r="W43" s="2">
        <v>11181.06</v>
      </c>
      <c r="X43" s="2">
        <v>11205.61</v>
      </c>
      <c r="Y43" s="2">
        <v>11220.4</v>
      </c>
      <c r="Z43" s="2">
        <v>11308.14</v>
      </c>
      <c r="AA43" s="2">
        <v>11306.97</v>
      </c>
      <c r="AB43" s="2">
        <v>10849.8554166666</v>
      </c>
      <c r="AC43" s="2"/>
    </row>
    <row r="44" spans="3:29" x14ac:dyDescent="0.2">
      <c r="C44" t="s">
        <v>68</v>
      </c>
      <c r="D44" s="2">
        <v>9217.7459999999992</v>
      </c>
      <c r="E44" s="2">
        <v>9517.991</v>
      </c>
      <c r="F44" s="2">
        <v>8724.4130000000005</v>
      </c>
      <c r="G44" s="2">
        <v>8806.1880000000001</v>
      </c>
      <c r="H44" s="2">
        <v>8775.2800000000007</v>
      </c>
      <c r="I44" s="2">
        <v>8337.2000000000007</v>
      </c>
      <c r="J44" s="2">
        <v>7551.6490000000003</v>
      </c>
      <c r="K44" s="2">
        <v>7063.4970000000003</v>
      </c>
      <c r="L44" s="2">
        <v>6652.6220000000003</v>
      </c>
      <c r="M44" s="2">
        <v>6510.8469999999998</v>
      </c>
      <c r="N44" s="2">
        <v>6250.3810000000003</v>
      </c>
      <c r="O44" s="2">
        <v>6259.4229999999998</v>
      </c>
      <c r="P44" s="2">
        <v>5827.5619999999999</v>
      </c>
      <c r="Q44" s="2">
        <v>5425.5550000000003</v>
      </c>
      <c r="R44" s="2">
        <v>5127.1419999999998</v>
      </c>
      <c r="S44" s="2">
        <v>4492.3429999999998</v>
      </c>
      <c r="T44" s="2">
        <v>4085.1179999999999</v>
      </c>
      <c r="U44" s="2">
        <v>3861.692</v>
      </c>
      <c r="V44" s="2">
        <v>3875.221</v>
      </c>
      <c r="W44" s="2">
        <v>3658.4929999999999</v>
      </c>
      <c r="X44" s="2">
        <v>3417.683</v>
      </c>
      <c r="Y44" s="2">
        <v>2960.489</v>
      </c>
      <c r="Z44" s="2">
        <v>3129.3069999999998</v>
      </c>
      <c r="AA44" s="2">
        <v>2762.6869999999999</v>
      </c>
      <c r="AB44" s="2">
        <v>5928.7720416666598</v>
      </c>
      <c r="AC44" s="2"/>
    </row>
    <row r="45" spans="3:29" x14ac:dyDescent="0.2">
      <c r="C45" t="s">
        <v>69</v>
      </c>
      <c r="D45" s="2">
        <v>54.682670000000002</v>
      </c>
      <c r="E45" s="2">
        <v>54.252949999999998</v>
      </c>
      <c r="F45" s="2">
        <v>52.959330000000001</v>
      </c>
      <c r="G45" s="2">
        <v>52.383380000000002</v>
      </c>
      <c r="H45" s="2">
        <v>52.853459999999998</v>
      </c>
      <c r="I45" s="2">
        <v>52.20861</v>
      </c>
      <c r="J45" s="2">
        <v>51.981549999999999</v>
      </c>
      <c r="K45" s="2">
        <v>51.589759999999998</v>
      </c>
      <c r="L45" s="2">
        <v>51.00027</v>
      </c>
      <c r="M45" s="2">
        <v>50.687010000000001</v>
      </c>
      <c r="N45" s="2">
        <v>50.517429999999997</v>
      </c>
      <c r="O45" s="2">
        <v>50.469909999999999</v>
      </c>
      <c r="P45" s="2">
        <v>49.876559999999998</v>
      </c>
      <c r="Q45" s="2">
        <v>49.368690000000001</v>
      </c>
      <c r="R45" s="2">
        <v>48.941740000000003</v>
      </c>
      <c r="S45" s="2">
        <v>48.410769999999999</v>
      </c>
      <c r="T45" s="2">
        <v>48.273609999999998</v>
      </c>
      <c r="U45" s="2">
        <v>47.711080000000003</v>
      </c>
      <c r="V45" s="2">
        <v>47.590150000000001</v>
      </c>
      <c r="W45" s="2">
        <v>47.079120000000003</v>
      </c>
      <c r="X45" s="2">
        <v>46.622219999999999</v>
      </c>
      <c r="Y45" s="2">
        <v>45.831670000000003</v>
      </c>
      <c r="Z45" s="2">
        <v>45.938400000000001</v>
      </c>
      <c r="AA45" s="2">
        <v>45.761600000000001</v>
      </c>
      <c r="AB45" s="2">
        <v>49.874664166666598</v>
      </c>
      <c r="AC45" s="2"/>
    </row>
    <row r="46" spans="3:29" x14ac:dyDescent="0.2">
      <c r="C46" t="s">
        <v>70</v>
      </c>
      <c r="D46" s="2">
        <v>3486.3470000000002</v>
      </c>
      <c r="E46" s="2">
        <v>3488.377</v>
      </c>
      <c r="F46" s="2">
        <v>3489.6950000000002</v>
      </c>
      <c r="G46" s="2">
        <v>3496.1579999999999</v>
      </c>
      <c r="H46" s="2">
        <v>3478.8719999999998</v>
      </c>
      <c r="I46" s="2">
        <v>3482.5940000000001</v>
      </c>
      <c r="J46" s="2">
        <v>3486.95</v>
      </c>
      <c r="K46" s="2">
        <v>3493.0819999999999</v>
      </c>
      <c r="L46" s="2">
        <v>3497.1410000000001</v>
      </c>
      <c r="M46" s="2">
        <v>3504.585</v>
      </c>
      <c r="N46" s="2">
        <v>3508.9369999999999</v>
      </c>
      <c r="O46" s="2">
        <v>3516.4259999999999</v>
      </c>
      <c r="P46" s="2">
        <v>3523.1930000000002</v>
      </c>
      <c r="Q46" s="2">
        <v>3535.7109999999998</v>
      </c>
      <c r="R46" s="2">
        <v>3545.8069999999998</v>
      </c>
      <c r="S46" s="2">
        <v>3558.7170000000001</v>
      </c>
      <c r="T46" s="2">
        <v>3569.8820000000001</v>
      </c>
      <c r="U46" s="2">
        <v>3580.7080000000001</v>
      </c>
      <c r="V46" s="2">
        <v>3592.4549999999999</v>
      </c>
      <c r="W46" s="2">
        <v>3605.4059999999999</v>
      </c>
      <c r="X46" s="2">
        <v>3617.5859999999998</v>
      </c>
      <c r="Y46" s="2">
        <v>3629.7649999999999</v>
      </c>
      <c r="Z46" s="2">
        <v>3641.1950000000002</v>
      </c>
      <c r="AA46" s="2">
        <v>3654.125</v>
      </c>
      <c r="AB46" s="2">
        <v>3540.98808333333</v>
      </c>
      <c r="AC46" s="2"/>
    </row>
    <row r="47" spans="3:29" x14ac:dyDescent="0.2">
      <c r="C47" t="s">
        <v>468</v>
      </c>
      <c r="D47" s="2">
        <v>0.24964210000000001</v>
      </c>
      <c r="E47" s="2">
        <v>2.962973E-2</v>
      </c>
      <c r="F47" s="2">
        <v>0.40422720000000001</v>
      </c>
      <c r="G47" s="2">
        <v>1.5114350000000001</v>
      </c>
      <c r="H47" s="2">
        <v>2.7721589999999998</v>
      </c>
      <c r="I47" s="2">
        <v>2.8070930000000001</v>
      </c>
      <c r="J47" s="2">
        <v>3.0925029999999998</v>
      </c>
      <c r="K47" s="2">
        <v>2.3105120000000001</v>
      </c>
      <c r="L47" s="2">
        <v>4.1657970000000004</v>
      </c>
      <c r="M47" s="2">
        <v>3.1338360000000001</v>
      </c>
      <c r="N47" s="2">
        <v>2.3890880000000001</v>
      </c>
      <c r="O47" s="2">
        <v>3.4077679999999999</v>
      </c>
      <c r="P47" s="2">
        <v>3.4434369999999999</v>
      </c>
      <c r="Q47" s="2">
        <v>3.9512580000000002</v>
      </c>
      <c r="R47" s="2">
        <v>3.860967</v>
      </c>
      <c r="S47" s="2">
        <v>4.5855699999999997</v>
      </c>
      <c r="T47" s="2">
        <v>5.3025669999999998</v>
      </c>
      <c r="U47" s="2">
        <v>5.2560820000000001</v>
      </c>
      <c r="V47" s="2">
        <v>4.8828040000000001</v>
      </c>
      <c r="W47" s="2">
        <v>3.8380190000000001</v>
      </c>
      <c r="X47" s="2">
        <v>3.9944549999999999</v>
      </c>
      <c r="Y47" s="2">
        <v>5.9711290000000004</v>
      </c>
      <c r="Z47" s="2">
        <v>5.6466070000000004</v>
      </c>
      <c r="AA47" s="2">
        <v>6.0560669999999996</v>
      </c>
      <c r="AB47" s="2">
        <v>3.4609438345833299</v>
      </c>
      <c r="AC47" s="2"/>
    </row>
    <row r="48" spans="3:29" x14ac:dyDescent="0.2">
      <c r="C48" t="s">
        <v>71</v>
      </c>
      <c r="D48" s="2">
        <v>0.50768599999999997</v>
      </c>
      <c r="E48" s="2">
        <v>0.76971460000000003</v>
      </c>
      <c r="F48" s="2">
        <v>1.603513</v>
      </c>
      <c r="G48" s="2">
        <v>3.462666</v>
      </c>
      <c r="H48" s="2">
        <v>5.8619180000000002</v>
      </c>
      <c r="I48" s="2">
        <v>4.8533480000000004</v>
      </c>
      <c r="J48" s="2">
        <v>4.3232160000000004</v>
      </c>
      <c r="K48" s="2">
        <v>3.1335120000000001</v>
      </c>
      <c r="L48" s="2">
        <v>4.1937300000000004</v>
      </c>
      <c r="M48" s="2">
        <v>2.6863090000000001</v>
      </c>
      <c r="N48" s="2">
        <v>2.2362639999999998</v>
      </c>
      <c r="O48" s="2">
        <v>1.9803649999999999</v>
      </c>
      <c r="P48" s="2">
        <v>2.1386539999999998</v>
      </c>
      <c r="Q48" s="2">
        <v>2.9563030000000001</v>
      </c>
      <c r="R48" s="2">
        <v>2.3504559999999999</v>
      </c>
      <c r="S48" s="2">
        <v>2.0403730000000002</v>
      </c>
      <c r="T48" s="2">
        <v>2.0829409999999999</v>
      </c>
      <c r="U48" s="2">
        <v>2.4151289999999999</v>
      </c>
      <c r="V48" s="2">
        <v>1.8650040000000001</v>
      </c>
      <c r="W48" s="2">
        <v>1.234553</v>
      </c>
      <c r="X48" s="2">
        <v>1.7967789999999999</v>
      </c>
      <c r="Y48" s="2">
        <v>2.6271089999999999</v>
      </c>
      <c r="Z48" s="2">
        <v>1.95278</v>
      </c>
      <c r="AA48" s="2">
        <v>1.915306</v>
      </c>
      <c r="AB48" s="2">
        <v>2.54115119166666</v>
      </c>
      <c r="AC48" s="2"/>
    </row>
    <row r="49" spans="3:29" x14ac:dyDescent="0.2">
      <c r="C49" t="s">
        <v>469</v>
      </c>
      <c r="D49" s="2">
        <v>36.208210000000001</v>
      </c>
      <c r="E49" s="2">
        <v>39.530529999999999</v>
      </c>
      <c r="F49" s="2">
        <v>49.801229999999997</v>
      </c>
      <c r="G49" s="2">
        <v>58.325130000000001</v>
      </c>
      <c r="H49" s="2">
        <v>66.473920000000007</v>
      </c>
      <c r="I49" s="2">
        <v>64.549099999999996</v>
      </c>
      <c r="J49" s="2">
        <v>68.833690000000004</v>
      </c>
      <c r="K49" s="2">
        <v>67.525279999999995</v>
      </c>
      <c r="L49" s="2">
        <v>77.997410000000002</v>
      </c>
      <c r="M49" s="2">
        <v>73.477549999999994</v>
      </c>
      <c r="N49" s="2">
        <v>69.019850000000005</v>
      </c>
      <c r="O49" s="2">
        <v>71.912750000000003</v>
      </c>
      <c r="P49" s="2">
        <v>74.273820000000001</v>
      </c>
      <c r="Q49" s="2">
        <v>82.515810000000002</v>
      </c>
      <c r="R49" s="2">
        <v>83.943389999999994</v>
      </c>
      <c r="S49" s="2">
        <v>91.121049999999997</v>
      </c>
      <c r="T49" s="2">
        <v>94.334819999999993</v>
      </c>
      <c r="U49" s="2">
        <v>96.968649999999997</v>
      </c>
      <c r="V49" s="2">
        <v>92.346220000000002</v>
      </c>
      <c r="W49" s="2">
        <v>93.227869999999996</v>
      </c>
      <c r="X49" s="2">
        <v>98.236710000000002</v>
      </c>
      <c r="Y49" s="2">
        <v>108.3541</v>
      </c>
      <c r="Z49" s="2">
        <v>106.6681</v>
      </c>
      <c r="AA49" s="2">
        <v>111.0128</v>
      </c>
      <c r="AB49" s="2">
        <v>78.194082916666602</v>
      </c>
      <c r="AC49" s="2"/>
    </row>
    <row r="50" spans="3:29" x14ac:dyDescent="0.2">
      <c r="C50" t="s">
        <v>470</v>
      </c>
      <c r="D50" s="2">
        <v>306.11399999999998</v>
      </c>
      <c r="E50" s="2">
        <v>305.98739999999998</v>
      </c>
      <c r="F50" s="2">
        <v>305.46609999999998</v>
      </c>
      <c r="G50" s="2">
        <v>305.52929999999998</v>
      </c>
      <c r="H50" s="2">
        <v>304.69170000000003</v>
      </c>
      <c r="I50" s="2">
        <v>305.0086</v>
      </c>
      <c r="J50" s="2">
        <v>304.52659999999997</v>
      </c>
      <c r="K50" s="2">
        <v>303.90410000000003</v>
      </c>
      <c r="L50" s="2">
        <v>302.92399999999998</v>
      </c>
      <c r="M50" s="2">
        <v>302.41680000000002</v>
      </c>
      <c r="N50" s="2">
        <v>303.41140000000001</v>
      </c>
      <c r="O50" s="2">
        <v>301.66860000000003</v>
      </c>
      <c r="P50" s="2">
        <v>300.928</v>
      </c>
      <c r="Q50" s="2">
        <v>299.45420000000001</v>
      </c>
      <c r="R50" s="2">
        <v>298.52609999999999</v>
      </c>
      <c r="S50" s="2">
        <v>295.84019999999998</v>
      </c>
      <c r="T50" s="2">
        <v>292.79079999999999</v>
      </c>
      <c r="U50" s="2">
        <v>290.47579999999999</v>
      </c>
      <c r="V50" s="2">
        <v>287.95060000000001</v>
      </c>
      <c r="W50" s="2">
        <v>289.88810000000001</v>
      </c>
      <c r="X50" s="2">
        <v>286.57749999999999</v>
      </c>
      <c r="Y50" s="2">
        <v>283.44630000000001</v>
      </c>
      <c r="Z50" s="2">
        <v>284.66770000000002</v>
      </c>
      <c r="AA50" s="2">
        <v>281.94420000000002</v>
      </c>
      <c r="AB50" s="2">
        <v>297.67242083333298</v>
      </c>
      <c r="AC50" s="2"/>
    </row>
    <row r="51" spans="3:29" x14ac:dyDescent="0.2">
      <c r="C51" t="s">
        <v>72</v>
      </c>
      <c r="D51" s="2">
        <v>1789.4870000000001</v>
      </c>
      <c r="E51" s="2">
        <v>2456.308</v>
      </c>
      <c r="F51" s="2">
        <v>2942.6489999999999</v>
      </c>
      <c r="G51" s="2">
        <v>3432.87</v>
      </c>
      <c r="H51" s="2">
        <v>3759.4879999999998</v>
      </c>
      <c r="I51" s="2">
        <v>4043.9160000000002</v>
      </c>
      <c r="J51" s="2">
        <v>4317.1220000000003</v>
      </c>
      <c r="K51" s="2">
        <v>4605.2020000000002</v>
      </c>
      <c r="L51" s="2">
        <v>4885.8760000000002</v>
      </c>
      <c r="M51" s="2">
        <v>5053.0190000000002</v>
      </c>
      <c r="N51" s="2">
        <v>5224.2610000000004</v>
      </c>
      <c r="O51" s="2">
        <v>5393.6040000000003</v>
      </c>
      <c r="P51" s="2">
        <v>5561.2539999999999</v>
      </c>
      <c r="Q51" s="2">
        <v>5732.6350000000002</v>
      </c>
      <c r="R51" s="2">
        <v>5868.1589999999997</v>
      </c>
      <c r="S51" s="2">
        <v>6014.5</v>
      </c>
      <c r="T51" s="2">
        <v>6165.9740000000002</v>
      </c>
      <c r="U51" s="2">
        <v>6310.9120000000003</v>
      </c>
      <c r="V51" s="2">
        <v>6390.4939999999997</v>
      </c>
      <c r="W51" s="2">
        <v>6616.4340000000002</v>
      </c>
      <c r="X51" s="2">
        <v>6748.875</v>
      </c>
      <c r="Y51" s="2">
        <v>6884.6959999999999</v>
      </c>
      <c r="Z51" s="2">
        <v>6871.7049999999999</v>
      </c>
      <c r="AA51" s="2">
        <v>6990.6229999999996</v>
      </c>
      <c r="AB51" s="2">
        <v>5169.1692916666598</v>
      </c>
      <c r="AC51" s="2"/>
    </row>
    <row r="52" spans="3:29" x14ac:dyDescent="0.2">
      <c r="C52" t="s">
        <v>73</v>
      </c>
      <c r="D52" s="2">
        <v>2910.6419999999998</v>
      </c>
      <c r="E52" s="2">
        <v>2908.924</v>
      </c>
      <c r="F52" s="2">
        <v>2906.6570000000002</v>
      </c>
      <c r="G52" s="2">
        <v>2908.0569999999998</v>
      </c>
      <c r="H52" s="2">
        <v>2910.0309999999999</v>
      </c>
      <c r="I52" s="2">
        <v>2912.049</v>
      </c>
      <c r="J52" s="2">
        <v>2905.81</v>
      </c>
      <c r="K52" s="2">
        <v>2907.6790000000001</v>
      </c>
      <c r="L52" s="2">
        <v>2907.306</v>
      </c>
      <c r="M52" s="2">
        <v>2907.12</v>
      </c>
      <c r="N52" s="2">
        <v>2910.163</v>
      </c>
      <c r="O52" s="2">
        <v>2908.5859999999998</v>
      </c>
      <c r="P52" s="2">
        <v>2906.3009999999999</v>
      </c>
      <c r="Q52" s="2">
        <v>2904.1979999999999</v>
      </c>
      <c r="R52" s="2">
        <v>2901.681</v>
      </c>
      <c r="S52" s="2">
        <v>2904.9870000000001</v>
      </c>
      <c r="T52" s="2">
        <v>2902.3670000000002</v>
      </c>
      <c r="U52" s="2">
        <v>2898.9949999999999</v>
      </c>
      <c r="V52" s="2">
        <v>2881.6419999999998</v>
      </c>
      <c r="W52" s="2">
        <v>2895.2359999999999</v>
      </c>
      <c r="X52" s="2">
        <v>2891.8409999999999</v>
      </c>
      <c r="Y52" s="2">
        <v>2889.9119999999998</v>
      </c>
      <c r="Z52" s="2">
        <v>2882.8560000000002</v>
      </c>
      <c r="AA52" s="2">
        <v>2881.7550000000001</v>
      </c>
      <c r="AB52" s="2">
        <v>2901.8664583333298</v>
      </c>
      <c r="AC52" s="2"/>
    </row>
    <row r="53" spans="3:29" x14ac:dyDescent="0.2">
      <c r="C53" t="s">
        <v>74</v>
      </c>
      <c r="D53" s="2">
        <v>0.19231419999999999</v>
      </c>
      <c r="E53" s="2">
        <v>0</v>
      </c>
      <c r="F53" s="2">
        <v>1.6812460000000001E-2</v>
      </c>
      <c r="G53" s="2">
        <v>0.10958039999999999</v>
      </c>
      <c r="H53" s="2">
        <v>0.14329739999999999</v>
      </c>
      <c r="I53" s="2">
        <v>0.2643122</v>
      </c>
      <c r="J53" s="2">
        <v>0.12235749999999999</v>
      </c>
      <c r="K53" s="2">
        <v>8.1449639999999993E-3</v>
      </c>
      <c r="L53" s="2">
        <v>2.5287779999999999E-2</v>
      </c>
      <c r="M53" s="2">
        <v>1.440815E-2</v>
      </c>
      <c r="N53" s="2">
        <v>1.39899E-2</v>
      </c>
      <c r="O53" s="2">
        <v>3.0572459999999999E-2</v>
      </c>
      <c r="P53" s="2">
        <v>2.799482E-2</v>
      </c>
      <c r="Q53" s="2">
        <v>4.4914969999999999E-2</v>
      </c>
      <c r="R53" s="2">
        <v>2.5623710000000001E-2</v>
      </c>
      <c r="S53" s="2">
        <v>2.150527E-2</v>
      </c>
      <c r="T53" s="2">
        <v>4.8836879999999999E-2</v>
      </c>
      <c r="U53" s="2">
        <v>2.7574290000000001E-2</v>
      </c>
      <c r="V53" s="2">
        <v>0.3052436</v>
      </c>
      <c r="W53" s="2">
        <v>4.5003649999999999E-2</v>
      </c>
      <c r="X53" s="2">
        <v>4.1808049999999999E-2</v>
      </c>
      <c r="Y53" s="2">
        <v>0.14559279999999999</v>
      </c>
      <c r="Z53" s="2">
        <v>8.5456690000000002E-2</v>
      </c>
      <c r="AA53" s="2">
        <v>5.7111189999999999E-2</v>
      </c>
      <c r="AB53" s="2">
        <v>7.5739305583333305E-2</v>
      </c>
      <c r="AC53" s="2"/>
    </row>
    <row r="54" spans="3:29" x14ac:dyDescent="0.2">
      <c r="C54" t="s">
        <v>75</v>
      </c>
      <c r="D54" s="2">
        <v>190.7199</v>
      </c>
      <c r="E54" s="2">
        <v>218.04640000000001</v>
      </c>
      <c r="F54" s="2">
        <v>318.32729999999998</v>
      </c>
      <c r="G54" s="2">
        <v>405.86970000000002</v>
      </c>
      <c r="H54" s="2">
        <v>554.69539999999995</v>
      </c>
      <c r="I54" s="2">
        <v>466.69600000000003</v>
      </c>
      <c r="J54" s="2">
        <v>497.21190000000001</v>
      </c>
      <c r="K54" s="2">
        <v>462.23090000000002</v>
      </c>
      <c r="L54" s="2">
        <v>528.36099999999999</v>
      </c>
      <c r="M54" s="2">
        <v>437.53190000000001</v>
      </c>
      <c r="N54" s="2">
        <v>423.06330000000003</v>
      </c>
      <c r="O54" s="2">
        <v>375.56299999999999</v>
      </c>
      <c r="P54" s="2">
        <v>383.51870000000002</v>
      </c>
      <c r="Q54" s="2">
        <v>472.52539999999999</v>
      </c>
      <c r="R54" s="2">
        <v>428.44569999999999</v>
      </c>
      <c r="S54" s="2">
        <v>456.5967</v>
      </c>
      <c r="T54" s="2">
        <v>464.70929999999998</v>
      </c>
      <c r="U54" s="2">
        <v>460.41640000000001</v>
      </c>
      <c r="V54" s="2">
        <v>432.68549999999999</v>
      </c>
      <c r="W54" s="2">
        <v>436.2604</v>
      </c>
      <c r="X54" s="2">
        <v>465.09460000000001</v>
      </c>
      <c r="Y54" s="2">
        <v>529.32489999999996</v>
      </c>
      <c r="Z54" s="2">
        <v>520.63599999999997</v>
      </c>
      <c r="AA54" s="2">
        <v>507.24250000000001</v>
      </c>
      <c r="AB54" s="2">
        <v>434.82386666666599</v>
      </c>
      <c r="AC54" s="2"/>
    </row>
    <row r="55" spans="3:29" x14ac:dyDescent="0.2">
      <c r="C55" t="s">
        <v>76</v>
      </c>
      <c r="D55" s="2">
        <v>8.8998550000000005</v>
      </c>
      <c r="E55" s="2">
        <v>8.773498</v>
      </c>
      <c r="F55" s="2">
        <v>8.4258279999999992</v>
      </c>
      <c r="G55" s="2">
        <v>8.2124050000000004</v>
      </c>
      <c r="H55" s="2">
        <v>8.3621169999999996</v>
      </c>
      <c r="I55" s="2">
        <v>8.1887190000000007</v>
      </c>
      <c r="J55" s="2">
        <v>8.1308589999999992</v>
      </c>
      <c r="K55" s="2">
        <v>8.0002980000000008</v>
      </c>
      <c r="L55" s="2">
        <v>7.8549850000000001</v>
      </c>
      <c r="M55" s="2">
        <v>7.7453880000000002</v>
      </c>
      <c r="N55" s="2">
        <v>7.7062629999999999</v>
      </c>
      <c r="O55" s="2">
        <v>7.681203</v>
      </c>
      <c r="P55" s="2">
        <v>7.5314719999999999</v>
      </c>
      <c r="Q55" s="2">
        <v>7.403689</v>
      </c>
      <c r="R55" s="2">
        <v>7.3042379999999998</v>
      </c>
      <c r="S55" s="2">
        <v>7.1667259999999997</v>
      </c>
      <c r="T55" s="2">
        <v>7.1343550000000002</v>
      </c>
      <c r="U55" s="2">
        <v>6.990875</v>
      </c>
      <c r="V55" s="2">
        <v>6.9667219999999999</v>
      </c>
      <c r="W55" s="2">
        <v>6.8164090000000002</v>
      </c>
      <c r="X55" s="2">
        <v>6.707408</v>
      </c>
      <c r="Y55" s="2">
        <v>6.5022690000000001</v>
      </c>
      <c r="Z55" s="2">
        <v>6.5283860000000002</v>
      </c>
      <c r="AA55" s="2">
        <v>6.4913480000000003</v>
      </c>
      <c r="AB55" s="2">
        <v>7.5635547916666601</v>
      </c>
      <c r="AC55" s="2"/>
    </row>
    <row r="56" spans="3:29" x14ac:dyDescent="0.2">
      <c r="C56" t="s">
        <v>77</v>
      </c>
      <c r="D56" s="2">
        <v>25.715969999999999</v>
      </c>
      <c r="E56" s="2">
        <v>25.748249999999999</v>
      </c>
      <c r="F56" s="2">
        <v>25.136379999999999</v>
      </c>
      <c r="G56" s="2">
        <v>24.967379999999999</v>
      </c>
      <c r="H56" s="2">
        <v>25.263000000000002</v>
      </c>
      <c r="I56" s="2">
        <v>24.903700000000001</v>
      </c>
      <c r="J56" s="2">
        <v>24.78389</v>
      </c>
      <c r="K56" s="2">
        <v>24.543620000000001</v>
      </c>
      <c r="L56" s="2">
        <v>24.018709999999999</v>
      </c>
      <c r="M56" s="2">
        <v>23.898610000000001</v>
      </c>
      <c r="N56" s="2">
        <v>23.871220000000001</v>
      </c>
      <c r="O56" s="2">
        <v>23.838709999999999</v>
      </c>
      <c r="P56" s="2">
        <v>23.439869999999999</v>
      </c>
      <c r="Q56" s="2">
        <v>23.086359999999999</v>
      </c>
      <c r="R56" s="2">
        <v>22.829499999999999</v>
      </c>
      <c r="S56" s="2">
        <v>22.428619999999999</v>
      </c>
      <c r="T56" s="2">
        <v>22.26605</v>
      </c>
      <c r="U56" s="2">
        <v>21.852900000000002</v>
      </c>
      <c r="V56" s="2">
        <v>21.82451</v>
      </c>
      <c r="W56" s="2">
        <v>21.430340000000001</v>
      </c>
      <c r="X56" s="2">
        <v>21.13411</v>
      </c>
      <c r="Y56" s="2">
        <v>20.464670000000002</v>
      </c>
      <c r="Z56" s="2">
        <v>20.583870000000001</v>
      </c>
      <c r="AA56" s="2">
        <v>20.452010000000001</v>
      </c>
      <c r="AB56" s="2">
        <v>23.270093750000001</v>
      </c>
      <c r="AC56" s="2"/>
    </row>
    <row r="57" spans="3:29" x14ac:dyDescent="0.2">
      <c r="C57" t="s">
        <v>78</v>
      </c>
      <c r="D57" s="2">
        <v>1352.596</v>
      </c>
      <c r="E57" s="2">
        <v>1387.759</v>
      </c>
      <c r="F57" s="2">
        <v>1415.8389999999999</v>
      </c>
      <c r="G57" s="2">
        <v>1447.6379999999999</v>
      </c>
      <c r="H57" s="2">
        <v>1473.258</v>
      </c>
      <c r="I57" s="2">
        <v>1508.079</v>
      </c>
      <c r="J57" s="2">
        <v>1536.798</v>
      </c>
      <c r="K57" s="2">
        <v>1564.819</v>
      </c>
      <c r="L57" s="2">
        <v>1590.826</v>
      </c>
      <c r="M57" s="2">
        <v>1620.4290000000001</v>
      </c>
      <c r="N57" s="2">
        <v>1657.8610000000001</v>
      </c>
      <c r="O57" s="2">
        <v>1681.1179999999999</v>
      </c>
      <c r="P57" s="2">
        <v>1713.9190000000001</v>
      </c>
      <c r="Q57" s="2">
        <v>1741.326</v>
      </c>
      <c r="R57" s="2">
        <v>1778.9880000000001</v>
      </c>
      <c r="S57" s="2">
        <v>1809.9469999999999</v>
      </c>
      <c r="T57" s="2">
        <v>1843.691</v>
      </c>
      <c r="U57" s="2">
        <v>1882.547</v>
      </c>
      <c r="V57" s="2">
        <v>1929.5630000000001</v>
      </c>
      <c r="W57" s="2">
        <v>2001.317</v>
      </c>
      <c r="X57" s="2">
        <v>2047.06</v>
      </c>
      <c r="Y57" s="2">
        <v>2090.788</v>
      </c>
      <c r="Z57" s="2">
        <v>2176.2959999999998</v>
      </c>
      <c r="AA57" s="2">
        <v>2231.1320000000001</v>
      </c>
      <c r="AB57" s="2">
        <v>1728.4830833333299</v>
      </c>
      <c r="AC57" s="2"/>
    </row>
    <row r="58" spans="3:29" x14ac:dyDescent="0.2">
      <c r="C58" t="s">
        <v>79</v>
      </c>
      <c r="D58" s="2">
        <v>82.606449999999995</v>
      </c>
      <c r="E58" s="2">
        <v>77.524270000000001</v>
      </c>
      <c r="F58" s="2">
        <v>66.864710000000002</v>
      </c>
      <c r="G58" s="2">
        <v>53.719880000000003</v>
      </c>
      <c r="H58" s="2">
        <v>22.820499999999999</v>
      </c>
      <c r="I58" s="2">
        <v>19.01651</v>
      </c>
      <c r="J58" s="2">
        <v>17.06382</v>
      </c>
      <c r="K58" s="2">
        <v>16.308759999999999</v>
      </c>
      <c r="L58" s="2">
        <v>15.568619999999999</v>
      </c>
      <c r="M58" s="2">
        <v>13.46297</v>
      </c>
      <c r="N58" s="2">
        <v>13.14165</v>
      </c>
      <c r="O58" s="2">
        <v>10.77932</v>
      </c>
      <c r="P58" s="2">
        <v>10.50958</v>
      </c>
      <c r="Q58" s="2">
        <v>12.46252</v>
      </c>
      <c r="R58" s="2">
        <v>10.210369999999999</v>
      </c>
      <c r="S58" s="2">
        <v>8.6325210000000006</v>
      </c>
      <c r="T58" s="2">
        <v>8.1829850000000004</v>
      </c>
      <c r="U58" s="2">
        <v>7.5876929999999998</v>
      </c>
      <c r="V58" s="2">
        <v>7.8470550000000001</v>
      </c>
      <c r="W58" s="2">
        <v>6.7973520000000001</v>
      </c>
      <c r="X58" s="2">
        <v>6.7879360000000002</v>
      </c>
      <c r="Y58" s="2">
        <v>6.1675990000000001</v>
      </c>
      <c r="Z58" s="2">
        <v>6.9841680000000004</v>
      </c>
      <c r="AA58" s="2">
        <v>6.9047619999999998</v>
      </c>
      <c r="AB58" s="2">
        <v>21.1646667083333</v>
      </c>
      <c r="AC58" s="2"/>
    </row>
    <row r="59" spans="3:29" x14ac:dyDescent="0.2">
      <c r="C59" t="s">
        <v>80</v>
      </c>
      <c r="D59" s="2">
        <v>2179.4140000000002</v>
      </c>
      <c r="E59" s="2">
        <v>1989.758</v>
      </c>
      <c r="F59" s="2">
        <v>1870.3869999999999</v>
      </c>
      <c r="G59" s="2">
        <v>703.66049999999996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280.96747916666601</v>
      </c>
      <c r="AC59" s="2"/>
    </row>
    <row r="60" spans="3:29" x14ac:dyDescent="0.2">
      <c r="C60" t="s">
        <v>81</v>
      </c>
      <c r="D60" s="2">
        <v>783.29719999999998</v>
      </c>
      <c r="E60" s="2">
        <v>774.27120000000002</v>
      </c>
      <c r="F60" s="2">
        <v>673.45209999999997</v>
      </c>
      <c r="G60" s="2">
        <v>595.3655</v>
      </c>
      <c r="H60" s="2">
        <v>615.45709999999997</v>
      </c>
      <c r="I60" s="2">
        <v>615.23320000000001</v>
      </c>
      <c r="J60" s="2">
        <v>621.01559999999995</v>
      </c>
      <c r="K60" s="2">
        <v>619.67849999999999</v>
      </c>
      <c r="L60" s="2">
        <v>623.11699999999996</v>
      </c>
      <c r="M60" s="2">
        <v>619.76260000000002</v>
      </c>
      <c r="N60" s="2">
        <v>619.74649999999997</v>
      </c>
      <c r="O60" s="2">
        <v>622.44569999999999</v>
      </c>
      <c r="P60" s="2">
        <v>621.39430000000004</v>
      </c>
      <c r="Q60" s="2">
        <v>628.68219999999997</v>
      </c>
      <c r="R60" s="2">
        <v>627.44420000000002</v>
      </c>
      <c r="S60" s="2">
        <v>630.81399999999996</v>
      </c>
      <c r="T60" s="2">
        <v>630.64260000000002</v>
      </c>
      <c r="U60" s="2">
        <v>632.35509999999999</v>
      </c>
      <c r="V60" s="2">
        <v>630.39430000000004</v>
      </c>
      <c r="W60" s="2">
        <v>629.04679999999996</v>
      </c>
      <c r="X60" s="2">
        <v>631.66219999999998</v>
      </c>
      <c r="Y60" s="2">
        <v>633.55420000000004</v>
      </c>
      <c r="Z60" s="2">
        <v>640.44920000000002</v>
      </c>
      <c r="AA60" s="2">
        <v>644.06410000000005</v>
      </c>
      <c r="AB60" s="2">
        <v>640.13939166666603</v>
      </c>
      <c r="AC60" s="2"/>
    </row>
    <row r="61" spans="3:29" x14ac:dyDescent="0.2">
      <c r="C61" t="s">
        <v>82</v>
      </c>
      <c r="D61" s="2">
        <v>335.14049999999997</v>
      </c>
      <c r="E61" s="2">
        <v>333.41480000000001</v>
      </c>
      <c r="F61" s="2">
        <v>328.48680000000002</v>
      </c>
      <c r="G61" s="2">
        <v>328.55619999999999</v>
      </c>
      <c r="H61" s="2">
        <v>327.08260000000001</v>
      </c>
      <c r="I61" s="2">
        <v>327.87939999999998</v>
      </c>
      <c r="J61" s="2">
        <v>324.29849999999999</v>
      </c>
      <c r="K61" s="2">
        <v>322.85239999999999</v>
      </c>
      <c r="L61" s="2">
        <v>318.26799999999997</v>
      </c>
      <c r="M61" s="2">
        <v>318.94209999999998</v>
      </c>
      <c r="N61" s="2">
        <v>321.22410000000002</v>
      </c>
      <c r="O61" s="2">
        <v>318.16669999999999</v>
      </c>
      <c r="P61" s="2">
        <v>317.13200000000001</v>
      </c>
      <c r="Q61" s="2">
        <v>313.29390000000001</v>
      </c>
      <c r="R61" s="2">
        <v>310.88200000000001</v>
      </c>
      <c r="S61" s="2">
        <v>306.42660000000001</v>
      </c>
      <c r="T61" s="2">
        <v>301.93720000000002</v>
      </c>
      <c r="U61" s="2">
        <v>297.39760000000001</v>
      </c>
      <c r="V61" s="2">
        <v>294.4633</v>
      </c>
      <c r="W61" s="2">
        <v>295.21719999999999</v>
      </c>
      <c r="X61" s="2">
        <v>289.85860000000002</v>
      </c>
      <c r="Y61" s="2">
        <v>284.64460000000003</v>
      </c>
      <c r="Z61" s="2">
        <v>285.63240000000002</v>
      </c>
      <c r="AA61" s="2">
        <v>280.40190000000001</v>
      </c>
      <c r="AB61" s="2">
        <v>311.73330833333301</v>
      </c>
      <c r="AC61" s="2"/>
    </row>
    <row r="62" spans="3:29" x14ac:dyDescent="0.2">
      <c r="C62" t="s">
        <v>83</v>
      </c>
      <c r="D62" s="2">
        <v>-1.0437989999999999</v>
      </c>
      <c r="E62" s="2">
        <v>-1.038573</v>
      </c>
      <c r="F62" s="2">
        <v>-2.2891490000000001</v>
      </c>
      <c r="G62" s="2">
        <v>-3.3034590000000001</v>
      </c>
      <c r="H62" s="2">
        <v>-3.3410470000000001</v>
      </c>
      <c r="I62" s="2">
        <v>-3.9267539999999999</v>
      </c>
      <c r="J62" s="2">
        <v>-3.944388</v>
      </c>
      <c r="K62" s="2">
        <v>-3.690922</v>
      </c>
      <c r="L62" s="2">
        <v>-4.1121340000000002</v>
      </c>
      <c r="M62" s="2">
        <v>-3.9716520000000002</v>
      </c>
      <c r="N62" s="2">
        <v>-3.7038389999999999</v>
      </c>
      <c r="O62" s="2">
        <v>-3.6535959999999998</v>
      </c>
      <c r="P62" s="2">
        <v>-3.6728619999999998</v>
      </c>
      <c r="Q62" s="2">
        <v>-3.8517899999999998</v>
      </c>
      <c r="R62" s="2">
        <v>-3.8710429999999998</v>
      </c>
      <c r="S62" s="2">
        <v>-4.0777159999999997</v>
      </c>
      <c r="T62" s="2">
        <v>-4.1018429999999997</v>
      </c>
      <c r="U62" s="2">
        <v>-4.1941119999999996</v>
      </c>
      <c r="V62" s="2">
        <v>-4.1102590000000001</v>
      </c>
      <c r="W62" s="2">
        <v>-4.3707000000000003</v>
      </c>
      <c r="X62" s="2">
        <v>-4.3641610000000002</v>
      </c>
      <c r="Y62" s="2">
        <v>-4.3259350000000003</v>
      </c>
      <c r="Z62" s="2">
        <v>-4.4819300000000002</v>
      </c>
      <c r="AA62" s="2">
        <v>-4.4739789999999999</v>
      </c>
      <c r="AB62" s="2">
        <v>-3.6631517499999999</v>
      </c>
      <c r="AC62" s="2"/>
    </row>
    <row r="63" spans="3:29" x14ac:dyDescent="0.2">
      <c r="C63" t="s">
        <v>84</v>
      </c>
      <c r="D63" s="2">
        <v>-10.67924</v>
      </c>
      <c r="E63" s="2">
        <v>-17.47579</v>
      </c>
      <c r="F63" s="2">
        <v>-47.86956</v>
      </c>
      <c r="G63" s="2">
        <v>-83.775829999999999</v>
      </c>
      <c r="H63" s="2">
        <v>-69.819469999999995</v>
      </c>
      <c r="I63" s="2">
        <v>-115.81270000000001</v>
      </c>
      <c r="J63" s="2">
        <v>-105.46339999999999</v>
      </c>
      <c r="K63" s="2">
        <v>-117.62350000000001</v>
      </c>
      <c r="L63" s="2">
        <v>-119.11839999999999</v>
      </c>
      <c r="M63" s="2">
        <v>-120.4426</v>
      </c>
      <c r="N63" s="2">
        <v>-139.34630000000001</v>
      </c>
      <c r="O63" s="2">
        <v>-138.3048</v>
      </c>
      <c r="P63" s="2">
        <v>-153.79069999999999</v>
      </c>
      <c r="Q63" s="2">
        <v>-167.453</v>
      </c>
      <c r="R63" s="2">
        <v>-174.84030000000001</v>
      </c>
      <c r="S63" s="2">
        <v>-194.11590000000001</v>
      </c>
      <c r="T63" s="2">
        <v>-209.93369999999999</v>
      </c>
      <c r="U63" s="2">
        <v>-212.30520000000001</v>
      </c>
      <c r="V63" s="2">
        <v>-232.66980000000001</v>
      </c>
      <c r="W63" s="2">
        <v>-241.66309999999999</v>
      </c>
      <c r="X63" s="2">
        <v>-247.2885</v>
      </c>
      <c r="Y63" s="2">
        <v>-255.41200000000001</v>
      </c>
      <c r="Z63" s="2">
        <v>-256.3372</v>
      </c>
      <c r="AA63" s="2">
        <v>-262.8039</v>
      </c>
      <c r="AB63" s="2">
        <v>-153.931037083333</v>
      </c>
      <c r="AC63" s="2"/>
    </row>
    <row r="64" spans="3:29" x14ac:dyDescent="0.2">
      <c r="C64" t="s">
        <v>85</v>
      </c>
      <c r="D64" s="2">
        <v>2262.1950000000002</v>
      </c>
      <c r="E64" s="2">
        <v>2352.13</v>
      </c>
      <c r="F64" s="2">
        <v>2426.2139999999999</v>
      </c>
      <c r="G64" s="2">
        <v>2491.953</v>
      </c>
      <c r="H64" s="2">
        <v>2630.721</v>
      </c>
      <c r="I64" s="2">
        <v>2745.13</v>
      </c>
      <c r="J64" s="2">
        <v>2855.4639999999999</v>
      </c>
      <c r="K64" s="2">
        <v>2854.7249999999999</v>
      </c>
      <c r="L64" s="2">
        <v>2861.6550000000002</v>
      </c>
      <c r="M64" s="2">
        <v>2961.2429999999999</v>
      </c>
      <c r="N64" s="2">
        <v>3049.3130000000001</v>
      </c>
      <c r="O64" s="2">
        <v>3131.6419999999998</v>
      </c>
      <c r="P64" s="2">
        <v>3209.3960000000002</v>
      </c>
      <c r="Q64" s="2">
        <v>3295.576</v>
      </c>
      <c r="R64" s="2">
        <v>3675.4609999999998</v>
      </c>
      <c r="S64" s="2">
        <v>4061.1570000000002</v>
      </c>
      <c r="T64" s="2">
        <v>4415.2150000000001</v>
      </c>
      <c r="U64" s="2">
        <v>4492.6099999999997</v>
      </c>
      <c r="V64" s="2">
        <v>4546.7709999999997</v>
      </c>
      <c r="W64" s="2">
        <v>4737.8320000000003</v>
      </c>
      <c r="X64" s="2">
        <v>4834.4579999999996</v>
      </c>
      <c r="Y64" s="2">
        <v>4936.7830000000004</v>
      </c>
      <c r="Z64" s="2">
        <v>5060.5569999999998</v>
      </c>
      <c r="AA64" s="2">
        <v>5150.26</v>
      </c>
      <c r="AB64" s="2">
        <v>3543.26920833333</v>
      </c>
      <c r="AC64" s="2"/>
    </row>
    <row r="65" spans="3:29" x14ac:dyDescent="0.2">
      <c r="C65" t="s">
        <v>86</v>
      </c>
      <c r="D65" s="2">
        <v>24949.06</v>
      </c>
      <c r="E65" s="2">
        <v>25839.98</v>
      </c>
      <c r="F65" s="2">
        <v>25470.19</v>
      </c>
      <c r="G65" s="2">
        <v>24946.14</v>
      </c>
      <c r="H65" s="2">
        <v>24841.99</v>
      </c>
      <c r="I65" s="2">
        <v>24691.21</v>
      </c>
      <c r="J65" s="2">
        <v>24340.240000000002</v>
      </c>
      <c r="K65" s="2">
        <v>24105.05</v>
      </c>
      <c r="L65" s="2">
        <v>24087.09</v>
      </c>
      <c r="M65" s="2">
        <v>24126.95</v>
      </c>
      <c r="N65" s="2">
        <v>24117.49</v>
      </c>
      <c r="O65" s="2">
        <v>24343.59</v>
      </c>
      <c r="P65" s="2">
        <v>24170.31</v>
      </c>
      <c r="Q65" s="2">
        <v>24141.59</v>
      </c>
      <c r="R65" s="2">
        <v>24327.02</v>
      </c>
      <c r="S65" s="2">
        <v>24263.11</v>
      </c>
      <c r="T65" s="2">
        <v>24371.68</v>
      </c>
      <c r="U65" s="2">
        <v>24393.9</v>
      </c>
      <c r="V65" s="2">
        <v>24507.13</v>
      </c>
      <c r="W65" s="2">
        <v>24774.31</v>
      </c>
      <c r="X65" s="2">
        <v>24834.55</v>
      </c>
      <c r="Y65" s="2">
        <v>24716.69</v>
      </c>
      <c r="Z65" s="2">
        <v>25078.71</v>
      </c>
      <c r="AA65" s="2">
        <v>24960.31</v>
      </c>
      <c r="AB65" s="2">
        <v>24599.928749999999</v>
      </c>
      <c r="AC65" s="2"/>
    </row>
    <row r="66" spans="3:29" x14ac:dyDescent="0.2">
      <c r="C66" t="s">
        <v>87</v>
      </c>
      <c r="D66" s="2">
        <v>16872.07</v>
      </c>
      <c r="E66" s="2">
        <v>17210.189999999999</v>
      </c>
      <c r="F66" s="2">
        <v>17577.439999999999</v>
      </c>
      <c r="G66" s="2">
        <v>18338.669999999998</v>
      </c>
      <c r="H66" s="2">
        <v>18491.849999999999</v>
      </c>
      <c r="I66" s="2">
        <v>18570.98</v>
      </c>
      <c r="J66" s="2">
        <v>18730.37</v>
      </c>
      <c r="K66" s="2">
        <v>18876.900000000001</v>
      </c>
      <c r="L66" s="2">
        <v>18974.77</v>
      </c>
      <c r="M66" s="2">
        <v>19087.419999999998</v>
      </c>
      <c r="N66" s="2">
        <v>19264.86</v>
      </c>
      <c r="O66" s="2">
        <v>19390.11</v>
      </c>
      <c r="P66" s="2">
        <v>19502.189999999999</v>
      </c>
      <c r="Q66" s="2">
        <v>19640.310000000001</v>
      </c>
      <c r="R66" s="2">
        <v>19767.96</v>
      </c>
      <c r="S66" s="2">
        <v>19889.97</v>
      </c>
      <c r="T66" s="2">
        <v>20053.02</v>
      </c>
      <c r="U66" s="2">
        <v>20166.47</v>
      </c>
      <c r="V66" s="2">
        <v>20316.62</v>
      </c>
      <c r="W66" s="2">
        <v>20444.41</v>
      </c>
      <c r="X66" s="2">
        <v>20580.55</v>
      </c>
      <c r="Y66" s="2">
        <v>20684.5</v>
      </c>
      <c r="Z66" s="2">
        <v>20933.37</v>
      </c>
      <c r="AA66" s="2">
        <v>21034.85</v>
      </c>
      <c r="AB66" s="2">
        <v>19349.993750000001</v>
      </c>
      <c r="AC66" s="2"/>
    </row>
    <row r="67" spans="3:29" x14ac:dyDescent="0.2">
      <c r="C67" t="s">
        <v>88</v>
      </c>
      <c r="D67" s="2">
        <v>0</v>
      </c>
      <c r="E67" s="2">
        <v>362.45690000000002</v>
      </c>
      <c r="F67" s="2">
        <v>580.21079999999995</v>
      </c>
      <c r="G67" s="2">
        <v>552.28380000000004</v>
      </c>
      <c r="H67" s="2">
        <v>604.77919999999995</v>
      </c>
      <c r="I67" s="2">
        <v>919.67570000000001</v>
      </c>
      <c r="J67" s="2">
        <v>1485.643</v>
      </c>
      <c r="K67" s="2">
        <v>1759.9670000000001</v>
      </c>
      <c r="L67" s="2">
        <v>3254.741</v>
      </c>
      <c r="M67" s="2">
        <v>3460.442</v>
      </c>
      <c r="N67" s="2">
        <v>3432.4430000000002</v>
      </c>
      <c r="O67" s="2">
        <v>3414.9209999999998</v>
      </c>
      <c r="P67" s="2">
        <v>3371.9520000000002</v>
      </c>
      <c r="Q67" s="2">
        <v>3300.7919999999999</v>
      </c>
      <c r="R67" s="2">
        <v>3264.308</v>
      </c>
      <c r="S67" s="2">
        <v>3266.1129999999998</v>
      </c>
      <c r="T67" s="2">
        <v>3303.982</v>
      </c>
      <c r="U67" s="2">
        <v>3330.7689999999998</v>
      </c>
      <c r="V67" s="2">
        <v>3374.6970000000001</v>
      </c>
      <c r="W67" s="2">
        <v>3428.9969999999998</v>
      </c>
      <c r="X67" s="2">
        <v>3652.5239999999999</v>
      </c>
      <c r="Y67" s="2">
        <v>3875.9290000000001</v>
      </c>
      <c r="Z67" s="2">
        <v>3943.136</v>
      </c>
      <c r="AA67" s="2">
        <v>3979.3139999999999</v>
      </c>
      <c r="AB67" s="2">
        <v>2580.0031833333301</v>
      </c>
      <c r="AC67" s="2"/>
    </row>
    <row r="68" spans="3:29" x14ac:dyDescent="0.2">
      <c r="C68" t="s">
        <v>89</v>
      </c>
      <c r="D68" s="2">
        <v>376.7475</v>
      </c>
      <c r="E68" s="2">
        <v>520.08950000000004</v>
      </c>
      <c r="F68" s="2">
        <v>580.11500000000001</v>
      </c>
      <c r="G68" s="2">
        <v>701.65520000000004</v>
      </c>
      <c r="H68" s="2">
        <v>782.0806</v>
      </c>
      <c r="I68" s="2">
        <v>885.62819999999999</v>
      </c>
      <c r="J68" s="2">
        <v>804.85159999999996</v>
      </c>
      <c r="K68" s="2">
        <v>807.81730000000005</v>
      </c>
      <c r="L68" s="2">
        <v>453.00220000000002</v>
      </c>
      <c r="M68" s="2">
        <v>582.94280000000003</v>
      </c>
      <c r="N68" s="2">
        <v>635.4991</v>
      </c>
      <c r="O68" s="2">
        <v>680.99879999999996</v>
      </c>
      <c r="P68" s="2">
        <v>724.95060000000001</v>
      </c>
      <c r="Q68" s="2">
        <v>868.3021</v>
      </c>
      <c r="R68" s="2">
        <v>932.05020000000002</v>
      </c>
      <c r="S68" s="2">
        <v>954.8895</v>
      </c>
      <c r="T68" s="2">
        <v>996.4579</v>
      </c>
      <c r="U68" s="2">
        <v>1035.0889999999999</v>
      </c>
      <c r="V68" s="2">
        <v>1067.1410000000001</v>
      </c>
      <c r="W68" s="2">
        <v>1090.182</v>
      </c>
      <c r="X68" s="2">
        <v>1045.1310000000001</v>
      </c>
      <c r="Y68" s="2">
        <v>960.69600000000003</v>
      </c>
      <c r="Z68" s="2">
        <v>1016.941</v>
      </c>
      <c r="AA68" s="2">
        <v>1054.5540000000001</v>
      </c>
      <c r="AB68" s="2">
        <v>814.9088375</v>
      </c>
      <c r="AC68" s="2"/>
    </row>
    <row r="69" spans="3:29" x14ac:dyDescent="0.2">
      <c r="C69" t="s">
        <v>511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-0.50053749999999997</v>
      </c>
      <c r="W69" s="2">
        <v>-0.50302539999999996</v>
      </c>
      <c r="X69" s="2">
        <v>-0.50497939999999997</v>
      </c>
      <c r="Y69" s="2">
        <v>-0.5102833</v>
      </c>
      <c r="Z69" s="2">
        <v>-0.49496980000000002</v>
      </c>
      <c r="AA69" s="2">
        <v>-0.46785270000000001</v>
      </c>
      <c r="AB69" s="2">
        <v>-0.1242353375</v>
      </c>
      <c r="AC69" s="2"/>
    </row>
    <row r="70" spans="3:29" x14ac:dyDescent="0.2">
      <c r="C70" t="s">
        <v>457</v>
      </c>
      <c r="D70" s="2">
        <v>1544.0050000000001</v>
      </c>
      <c r="E70" s="2">
        <v>1575.58</v>
      </c>
      <c r="F70" s="2">
        <v>1640.732</v>
      </c>
      <c r="G70" s="2">
        <v>1701.45</v>
      </c>
      <c r="H70" s="2">
        <v>1769.7329999999999</v>
      </c>
      <c r="I70" s="2">
        <v>1837.5650000000001</v>
      </c>
      <c r="J70" s="2">
        <v>1907.931</v>
      </c>
      <c r="K70" s="2">
        <v>1973.402</v>
      </c>
      <c r="L70" s="2">
        <v>2028.5450000000001</v>
      </c>
      <c r="M70" s="2">
        <v>2096.2379999999998</v>
      </c>
      <c r="N70" s="2">
        <v>2230.3739999999998</v>
      </c>
      <c r="O70" s="2">
        <v>2365.3389999999999</v>
      </c>
      <c r="P70" s="2">
        <v>2503.3220000000001</v>
      </c>
      <c r="Q70" s="2">
        <v>2640.0419999999999</v>
      </c>
      <c r="R70" s="2">
        <v>2780.5120000000002</v>
      </c>
      <c r="S70" s="2">
        <v>2851.8780000000002</v>
      </c>
      <c r="T70" s="2">
        <v>2879.701</v>
      </c>
      <c r="U70" s="2">
        <v>2893.9569999999999</v>
      </c>
      <c r="V70" s="2">
        <v>2913.288</v>
      </c>
      <c r="W70" s="2">
        <v>2914.0740000000001</v>
      </c>
      <c r="X70" s="2">
        <v>2964.3939999999998</v>
      </c>
      <c r="Y70" s="2">
        <v>3012.6610000000001</v>
      </c>
      <c r="Z70" s="2">
        <v>3043.9630000000002</v>
      </c>
      <c r="AA70" s="2">
        <v>3075.431</v>
      </c>
      <c r="AB70" s="2">
        <v>2381.0048750000001</v>
      </c>
      <c r="AC70" s="2"/>
    </row>
    <row r="71" spans="3:29" x14ac:dyDescent="0.2">
      <c r="C71" t="s">
        <v>90</v>
      </c>
      <c r="D71" s="2">
        <v>22240.959999999999</v>
      </c>
      <c r="E71" s="2">
        <v>24825.119999999999</v>
      </c>
      <c r="F71" s="2">
        <v>23949.45</v>
      </c>
      <c r="G71" s="2">
        <v>23450.79</v>
      </c>
      <c r="H71" s="2">
        <v>24775.95</v>
      </c>
      <c r="I71" s="2">
        <v>24544.5</v>
      </c>
      <c r="J71" s="2">
        <v>23933.63</v>
      </c>
      <c r="K71" s="2">
        <v>24194.02</v>
      </c>
      <c r="L71" s="2">
        <v>24557.97</v>
      </c>
      <c r="M71" s="2">
        <v>25130.49</v>
      </c>
      <c r="N71" s="2">
        <v>24984.6</v>
      </c>
      <c r="O71" s="2">
        <v>25161.599999999999</v>
      </c>
      <c r="P71" s="2">
        <v>24196.55</v>
      </c>
      <c r="Q71" s="2">
        <v>23500.76</v>
      </c>
      <c r="R71" s="2">
        <v>23281.64</v>
      </c>
      <c r="S71" s="2">
        <v>22220.92</v>
      </c>
      <c r="T71" s="2">
        <v>21973.200000000001</v>
      </c>
      <c r="U71" s="2">
        <v>21592.880000000001</v>
      </c>
      <c r="V71" s="2">
        <v>21288.36</v>
      </c>
      <c r="W71" s="2">
        <v>20914.830000000002</v>
      </c>
      <c r="X71" s="2">
        <v>20724.84</v>
      </c>
      <c r="Y71" s="2">
        <v>19813.13</v>
      </c>
      <c r="Z71" s="2">
        <v>20222.84</v>
      </c>
      <c r="AA71" s="2">
        <v>20057.150000000001</v>
      </c>
      <c r="AB71" s="2">
        <v>22980.674166666598</v>
      </c>
      <c r="AC71" s="2"/>
    </row>
    <row r="72" spans="3:29" x14ac:dyDescent="0.2">
      <c r="C72" t="s">
        <v>91</v>
      </c>
      <c r="D72" s="2">
        <v>77.931820000000002</v>
      </c>
      <c r="E72" s="2">
        <v>77.576520000000002</v>
      </c>
      <c r="F72" s="2">
        <v>75.910359999999997</v>
      </c>
      <c r="G72" s="2">
        <v>75.309619999999995</v>
      </c>
      <c r="H72" s="2">
        <v>75.785520000000005</v>
      </c>
      <c r="I72" s="2">
        <v>74.985600000000005</v>
      </c>
      <c r="J72" s="2">
        <v>74.582009999999997</v>
      </c>
      <c r="K72" s="2">
        <v>74.215190000000007</v>
      </c>
      <c r="L72" s="2">
        <v>73.218900000000005</v>
      </c>
      <c r="M72" s="2">
        <v>72.789990000000003</v>
      </c>
      <c r="N72" s="2">
        <v>72.783910000000006</v>
      </c>
      <c r="O72" s="2">
        <v>72.406170000000003</v>
      </c>
      <c r="P72" s="2">
        <v>71.678889999999996</v>
      </c>
      <c r="Q72" s="2">
        <v>71.125950000000003</v>
      </c>
      <c r="R72" s="2">
        <v>70.521479999999997</v>
      </c>
      <c r="S72" s="2">
        <v>69.876429999999999</v>
      </c>
      <c r="T72" s="2">
        <v>69.718509999999995</v>
      </c>
      <c r="U72" s="2">
        <v>68.95335</v>
      </c>
      <c r="V72" s="2">
        <v>68.801760000000002</v>
      </c>
      <c r="W72" s="2">
        <v>68.275440000000003</v>
      </c>
      <c r="X72" s="2">
        <v>67.589749999999995</v>
      </c>
      <c r="Y72" s="2">
        <v>66.589299999999994</v>
      </c>
      <c r="Z72" s="2">
        <v>66.960930000000005</v>
      </c>
      <c r="AA72" s="2">
        <v>66.477000000000004</v>
      </c>
      <c r="AB72" s="2">
        <v>71.836016666666595</v>
      </c>
      <c r="AC72" s="2"/>
    </row>
    <row r="73" spans="3:29" x14ac:dyDescent="0.2">
      <c r="C73" t="s">
        <v>92</v>
      </c>
      <c r="D73" s="2">
        <v>1318.7739999999999</v>
      </c>
      <c r="E73" s="2">
        <v>2042.7819999999999</v>
      </c>
      <c r="F73" s="2">
        <v>2138.9769999999999</v>
      </c>
      <c r="G73" s="2">
        <v>2205.9340000000002</v>
      </c>
      <c r="H73" s="2">
        <v>2655.4319999999998</v>
      </c>
      <c r="I73" s="2">
        <v>2660.317</v>
      </c>
      <c r="J73" s="2">
        <v>2696.1840000000002</v>
      </c>
      <c r="K73" s="2">
        <v>3188.9180000000001</v>
      </c>
      <c r="L73" s="2">
        <v>3173.5949999999998</v>
      </c>
      <c r="M73" s="2">
        <v>3478.9609999999998</v>
      </c>
      <c r="N73" s="2">
        <v>3438.9560000000001</v>
      </c>
      <c r="O73" s="2">
        <v>3441.895</v>
      </c>
      <c r="P73" s="2">
        <v>3396.607</v>
      </c>
      <c r="Q73" s="2">
        <v>3380.962</v>
      </c>
      <c r="R73" s="2">
        <v>3334.5639999999999</v>
      </c>
      <c r="S73" s="2">
        <v>3305.808</v>
      </c>
      <c r="T73" s="2">
        <v>3389.4430000000002</v>
      </c>
      <c r="U73" s="2">
        <v>3344.3049999999998</v>
      </c>
      <c r="V73" s="2">
        <v>3202.607</v>
      </c>
      <c r="W73" s="2">
        <v>3245</v>
      </c>
      <c r="X73" s="2">
        <v>3278.616</v>
      </c>
      <c r="Y73" s="2">
        <v>3279.2089999999998</v>
      </c>
      <c r="Z73" s="2">
        <v>3311.9639999999999</v>
      </c>
      <c r="AA73" s="2">
        <v>3285.0630000000001</v>
      </c>
      <c r="AB73" s="2">
        <v>3008.11970833333</v>
      </c>
      <c r="AC73" s="2"/>
    </row>
    <row r="74" spans="3:29" x14ac:dyDescent="0.2">
      <c r="C74" t="s">
        <v>93</v>
      </c>
      <c r="D74" s="2">
        <v>170.24930000000001</v>
      </c>
      <c r="E74" s="2">
        <v>170.24930000000001</v>
      </c>
      <c r="F74" s="2">
        <v>170.09970000000001</v>
      </c>
      <c r="G74" s="2">
        <v>170.24930000000001</v>
      </c>
      <c r="H74" s="2">
        <v>170.24930000000001</v>
      </c>
      <c r="I74" s="2">
        <v>170.24930000000001</v>
      </c>
      <c r="J74" s="2">
        <v>170.09970000000001</v>
      </c>
      <c r="K74" s="2">
        <v>170.24930000000001</v>
      </c>
      <c r="L74" s="2">
        <v>170.24930000000001</v>
      </c>
      <c r="M74" s="2">
        <v>170.24930000000001</v>
      </c>
      <c r="N74" s="2">
        <v>170.09970000000001</v>
      </c>
      <c r="O74" s="2">
        <v>170.24930000000001</v>
      </c>
      <c r="P74" s="2">
        <v>170.24930000000001</v>
      </c>
      <c r="Q74" s="2">
        <v>170.24930000000001</v>
      </c>
      <c r="R74" s="2">
        <v>170.09970000000001</v>
      </c>
      <c r="S74" s="2">
        <v>170.24930000000001</v>
      </c>
      <c r="T74" s="2">
        <v>170.24930000000001</v>
      </c>
      <c r="U74" s="2">
        <v>170.24930000000001</v>
      </c>
      <c r="V74" s="2">
        <v>170.09970000000001</v>
      </c>
      <c r="W74" s="2">
        <v>170.24930000000001</v>
      </c>
      <c r="X74" s="2">
        <v>170.24930000000001</v>
      </c>
      <c r="Y74" s="2">
        <v>170.24930000000001</v>
      </c>
      <c r="Z74" s="2">
        <v>170.09970000000001</v>
      </c>
      <c r="AA74" s="2">
        <v>170.24930000000001</v>
      </c>
      <c r="AB74" s="2">
        <v>170.21190000000001</v>
      </c>
      <c r="AC74" s="2"/>
    </row>
    <row r="75" spans="3:29" x14ac:dyDescent="0.2">
      <c r="C75" t="s">
        <v>471</v>
      </c>
      <c r="D75" s="2">
        <v>0</v>
      </c>
      <c r="E75" s="2">
        <v>0</v>
      </c>
      <c r="F75" s="2">
        <v>7.5753419999999997E-3</v>
      </c>
      <c r="G75" s="2">
        <v>4.2586230000000003E-2</v>
      </c>
      <c r="H75" s="2">
        <v>9.9869399999999997E-2</v>
      </c>
      <c r="I75" s="2">
        <v>7.4421989999999993E-2</v>
      </c>
      <c r="J75" s="2">
        <v>7.8984250000000006E-2</v>
      </c>
      <c r="K75" s="2">
        <v>5.779712E-2</v>
      </c>
      <c r="L75" s="2">
        <v>0.15673049999999999</v>
      </c>
      <c r="M75" s="2">
        <v>8.7255959999999994E-2</v>
      </c>
      <c r="N75" s="2">
        <v>5.4107269999999999E-2</v>
      </c>
      <c r="O75" s="2">
        <v>6.9893670000000005E-2</v>
      </c>
      <c r="P75" s="2">
        <v>7.5193899999999994E-2</v>
      </c>
      <c r="Q75" s="2">
        <v>9.3557039999999994E-2</v>
      </c>
      <c r="R75" s="2">
        <v>9.7522499999999998E-2</v>
      </c>
      <c r="S75" s="2">
        <v>0.14818480000000001</v>
      </c>
      <c r="T75" s="2">
        <v>0.24404149999999999</v>
      </c>
      <c r="U75" s="2">
        <v>0.26590910000000001</v>
      </c>
      <c r="V75" s="2">
        <v>0.67022060000000006</v>
      </c>
      <c r="W75" s="2">
        <v>0.20348450000000001</v>
      </c>
      <c r="X75" s="2">
        <v>0.25735190000000002</v>
      </c>
      <c r="Y75" s="2">
        <v>0.3420647</v>
      </c>
      <c r="Z75" s="2">
        <v>0.34942889999999999</v>
      </c>
      <c r="AA75" s="2">
        <v>0.39071810000000001</v>
      </c>
      <c r="AB75" s="2">
        <v>0.16112080300000001</v>
      </c>
      <c r="AC75" s="2"/>
    </row>
    <row r="76" spans="3:29" x14ac:dyDescent="0.2">
      <c r="C76" t="s">
        <v>472</v>
      </c>
      <c r="D76" s="2">
        <v>16.809850000000001</v>
      </c>
      <c r="E76" s="2">
        <v>20.176729999999999</v>
      </c>
      <c r="F76" s="2">
        <v>26.640129999999999</v>
      </c>
      <c r="G76" s="2">
        <v>42.652949999999997</v>
      </c>
      <c r="H76" s="2">
        <v>45.199640000000002</v>
      </c>
      <c r="I76" s="2">
        <v>45.373399999999997</v>
      </c>
      <c r="J76" s="2">
        <v>49.21378</v>
      </c>
      <c r="K76" s="2">
        <v>42.945819999999998</v>
      </c>
      <c r="L76" s="2">
        <v>47.447360000000003</v>
      </c>
      <c r="M76" s="2">
        <v>43.319479999999999</v>
      </c>
      <c r="N76" s="2">
        <v>42.595779999999998</v>
      </c>
      <c r="O76" s="2">
        <v>41.709150000000001</v>
      </c>
      <c r="P76" s="2">
        <v>43.633090000000003</v>
      </c>
      <c r="Q76" s="2">
        <v>47.049340000000001</v>
      </c>
      <c r="R76" s="2">
        <v>46.886339999999997</v>
      </c>
      <c r="S76" s="2">
        <v>50.035539999999997</v>
      </c>
      <c r="T76" s="2">
        <v>55.551430000000003</v>
      </c>
      <c r="U76" s="2">
        <v>57.14629</v>
      </c>
      <c r="V76" s="2">
        <v>58.704070000000002</v>
      </c>
      <c r="W76" s="2">
        <v>56.331710000000001</v>
      </c>
      <c r="X76" s="2">
        <v>62.185160000000003</v>
      </c>
      <c r="Y76" s="2">
        <v>67.39855</v>
      </c>
      <c r="Z76" s="2">
        <v>67.558589999999995</v>
      </c>
      <c r="AA76" s="2">
        <v>69.518510000000006</v>
      </c>
      <c r="AB76" s="2">
        <v>47.753445416666601</v>
      </c>
      <c r="AC76" s="2"/>
    </row>
    <row r="77" spans="3:29" x14ac:dyDescent="0.2">
      <c r="C77" t="s">
        <v>473</v>
      </c>
      <c r="D77" s="2">
        <v>59.950200000000002</v>
      </c>
      <c r="E77" s="2">
        <v>59.930419999999998</v>
      </c>
      <c r="F77" s="2">
        <v>59.873269999999998</v>
      </c>
      <c r="G77" s="2">
        <v>59.875399999999999</v>
      </c>
      <c r="H77" s="2">
        <v>59.796590000000002</v>
      </c>
      <c r="I77" s="2">
        <v>59.725009999999997</v>
      </c>
      <c r="J77" s="2">
        <v>59.630859999999998</v>
      </c>
      <c r="K77" s="2">
        <v>59.541899999999998</v>
      </c>
      <c r="L77" s="2">
        <v>59.114330000000002</v>
      </c>
      <c r="M77" s="2">
        <v>59.00629</v>
      </c>
      <c r="N77" s="2">
        <v>59.128309999999999</v>
      </c>
      <c r="O77" s="2">
        <v>58.779690000000002</v>
      </c>
      <c r="P77" s="2">
        <v>58.504339999999999</v>
      </c>
      <c r="Q77" s="2">
        <v>58.383150000000001</v>
      </c>
      <c r="R77" s="2">
        <v>58.369399999999999</v>
      </c>
      <c r="S77" s="2">
        <v>58.119819999999997</v>
      </c>
      <c r="T77" s="2">
        <v>57.863390000000003</v>
      </c>
      <c r="U77" s="2">
        <v>57.569180000000003</v>
      </c>
      <c r="V77" s="2">
        <v>57.567520000000002</v>
      </c>
      <c r="W77" s="2">
        <v>57.602400000000003</v>
      </c>
      <c r="X77" s="2">
        <v>57.143599999999999</v>
      </c>
      <c r="Y77" s="2">
        <v>56.80874</v>
      </c>
      <c r="Z77" s="2">
        <v>57.167270000000002</v>
      </c>
      <c r="AA77" s="2">
        <v>56.356769999999997</v>
      </c>
      <c r="AB77" s="2">
        <v>58.575327083333299</v>
      </c>
      <c r="AC77" s="2"/>
    </row>
    <row r="78" spans="3:29" x14ac:dyDescent="0.2">
      <c r="C78" t="s">
        <v>94</v>
      </c>
      <c r="D78" s="2">
        <v>210.34899999999999</v>
      </c>
      <c r="E78" s="2">
        <v>280.9873</v>
      </c>
      <c r="F78" s="2">
        <v>327.0419</v>
      </c>
      <c r="G78" s="2">
        <v>365.61849999999998</v>
      </c>
      <c r="H78" s="2">
        <v>407.87549999999999</v>
      </c>
      <c r="I78" s="2">
        <v>457.56529999999998</v>
      </c>
      <c r="J78" s="2">
        <v>507.85109999999997</v>
      </c>
      <c r="K78" s="2">
        <v>560.16030000000001</v>
      </c>
      <c r="L78" s="2">
        <v>624.92409999999995</v>
      </c>
      <c r="M78" s="2">
        <v>693.10199999999998</v>
      </c>
      <c r="N78" s="2">
        <v>758.84079999999994</v>
      </c>
      <c r="O78" s="2">
        <v>827.80110000000002</v>
      </c>
      <c r="P78" s="2">
        <v>894.1703</v>
      </c>
      <c r="Q78" s="2">
        <v>959.70920000000001</v>
      </c>
      <c r="R78" s="2">
        <v>1025.7449999999999</v>
      </c>
      <c r="S78" s="2">
        <v>1098.521</v>
      </c>
      <c r="T78" s="2">
        <v>1169.9459999999999</v>
      </c>
      <c r="U78" s="2">
        <v>1242.8150000000001</v>
      </c>
      <c r="V78" s="2">
        <v>1311.82</v>
      </c>
      <c r="W78" s="2">
        <v>1381.8510000000001</v>
      </c>
      <c r="X78" s="2">
        <v>1458.002</v>
      </c>
      <c r="Y78" s="2">
        <v>1532.7270000000001</v>
      </c>
      <c r="Z78" s="2">
        <v>1606.35</v>
      </c>
      <c r="AA78" s="2">
        <v>1703.5050000000001</v>
      </c>
      <c r="AB78" s="2">
        <v>891.96993333333296</v>
      </c>
      <c r="AC78" s="2"/>
    </row>
    <row r="79" spans="3:29" x14ac:dyDescent="0.2">
      <c r="C79" t="s">
        <v>95</v>
      </c>
      <c r="D79" s="2">
        <v>117.4315</v>
      </c>
      <c r="E79" s="2">
        <v>117.3633</v>
      </c>
      <c r="F79" s="2">
        <v>117.2628</v>
      </c>
      <c r="G79" s="2">
        <v>117.4119</v>
      </c>
      <c r="H79" s="2">
        <v>117.4949</v>
      </c>
      <c r="I79" s="2">
        <v>117.4272</v>
      </c>
      <c r="J79" s="2">
        <v>117.3416</v>
      </c>
      <c r="K79" s="2">
        <v>117.3194</v>
      </c>
      <c r="L79" s="2">
        <v>117.2089</v>
      </c>
      <c r="M79" s="2">
        <v>117.4119</v>
      </c>
      <c r="N79" s="2">
        <v>117.2411</v>
      </c>
      <c r="O79" s="2">
        <v>117.4315</v>
      </c>
      <c r="P79" s="2">
        <v>117.3633</v>
      </c>
      <c r="Q79" s="2">
        <v>117.3194</v>
      </c>
      <c r="R79" s="2">
        <v>117.4074</v>
      </c>
      <c r="S79" s="2">
        <v>117.4949</v>
      </c>
      <c r="T79" s="2">
        <v>117.4272</v>
      </c>
      <c r="U79" s="2">
        <v>117.4315</v>
      </c>
      <c r="V79" s="2">
        <v>117.2975</v>
      </c>
      <c r="W79" s="2">
        <v>117.2089</v>
      </c>
      <c r="X79" s="2">
        <v>117.4119</v>
      </c>
      <c r="Y79" s="2">
        <v>117.4949</v>
      </c>
      <c r="Z79" s="2">
        <v>117.3728</v>
      </c>
      <c r="AA79" s="2">
        <v>117.3633</v>
      </c>
      <c r="AB79" s="2">
        <v>117.372458333333</v>
      </c>
      <c r="AC79" s="2"/>
    </row>
    <row r="80" spans="3:29" x14ac:dyDescent="0.2">
      <c r="C80" t="s">
        <v>96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1.0652170000000001E-2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0.57854839999999996</v>
      </c>
      <c r="W80" s="2">
        <v>0</v>
      </c>
      <c r="X80" s="2">
        <v>0</v>
      </c>
      <c r="Y80" s="2">
        <v>3.4783380000000003E-2</v>
      </c>
      <c r="Z80" s="2">
        <v>2.066225E-2</v>
      </c>
      <c r="AA80" s="2">
        <v>0</v>
      </c>
      <c r="AB80" s="2">
        <v>2.68602583333333E-2</v>
      </c>
      <c r="AC80" s="2"/>
    </row>
    <row r="81" spans="3:29" x14ac:dyDescent="0.2">
      <c r="C81" t="s">
        <v>97</v>
      </c>
      <c r="D81" s="2">
        <v>69.246409999999997</v>
      </c>
      <c r="E81" s="2">
        <v>115.15309999999999</v>
      </c>
      <c r="F81" s="2">
        <v>199.23560000000001</v>
      </c>
      <c r="G81" s="2">
        <v>238.79900000000001</v>
      </c>
      <c r="H81" s="2">
        <v>275.5718</v>
      </c>
      <c r="I81" s="2">
        <v>255.7371</v>
      </c>
      <c r="J81" s="2">
        <v>297.51600000000002</v>
      </c>
      <c r="K81" s="2">
        <v>224.68039999999999</v>
      </c>
      <c r="L81" s="2">
        <v>275.06279999999998</v>
      </c>
      <c r="M81" s="2">
        <v>216.33199999999999</v>
      </c>
      <c r="N81" s="2">
        <v>213.16069999999999</v>
      </c>
      <c r="O81" s="2">
        <v>190.95089999999999</v>
      </c>
      <c r="P81" s="2">
        <v>211.22819999999999</v>
      </c>
      <c r="Q81" s="2">
        <v>267.3965</v>
      </c>
      <c r="R81" s="2">
        <v>257.84050000000002</v>
      </c>
      <c r="S81" s="2">
        <v>283.86500000000001</v>
      </c>
      <c r="T81" s="2">
        <v>355.35559999999998</v>
      </c>
      <c r="U81" s="2">
        <v>387.02339999999998</v>
      </c>
      <c r="V81" s="2">
        <v>372.2054</v>
      </c>
      <c r="W81" s="2">
        <v>348.50880000000001</v>
      </c>
      <c r="X81" s="2">
        <v>422.11860000000001</v>
      </c>
      <c r="Y81" s="2">
        <v>489.80529999999999</v>
      </c>
      <c r="Z81" s="2">
        <v>490.83839999999998</v>
      </c>
      <c r="AA81" s="2">
        <v>514.65380000000005</v>
      </c>
      <c r="AB81" s="2">
        <v>290.51188791666601</v>
      </c>
      <c r="AC81" s="2"/>
    </row>
    <row r="82" spans="3:29" x14ac:dyDescent="0.2">
      <c r="C82" t="s">
        <v>98</v>
      </c>
      <c r="D82" s="2">
        <v>2866.8159999999998</v>
      </c>
      <c r="E82" s="2">
        <v>2033.3409999999999</v>
      </c>
      <c r="F82" s="2">
        <v>1625.6510000000001</v>
      </c>
      <c r="G82" s="2">
        <v>1554.6849999999999</v>
      </c>
      <c r="H82" s="2">
        <v>1269.127</v>
      </c>
      <c r="I82" s="2">
        <v>1258.9829999999999</v>
      </c>
      <c r="J82" s="2">
        <v>1214.068</v>
      </c>
      <c r="K82" s="2">
        <v>1085.694</v>
      </c>
      <c r="L82" s="2">
        <v>970.79409999999996</v>
      </c>
      <c r="M82" s="2">
        <v>518.06740000000002</v>
      </c>
      <c r="N82" s="2">
        <v>517.74279999999999</v>
      </c>
      <c r="O82" s="2">
        <v>518.23540000000003</v>
      </c>
      <c r="P82" s="2">
        <v>514.96379999999999</v>
      </c>
      <c r="Q82" s="2">
        <v>519.70780000000002</v>
      </c>
      <c r="R82" s="2">
        <v>516.05510000000004</v>
      </c>
      <c r="S82" s="2">
        <v>516.87440000000004</v>
      </c>
      <c r="T82" s="2">
        <v>510.47949999999997</v>
      </c>
      <c r="U82" s="2">
        <v>519.78880000000004</v>
      </c>
      <c r="V82" s="2">
        <v>507.74540000000002</v>
      </c>
      <c r="W82" s="2">
        <v>511.5557</v>
      </c>
      <c r="X82" s="2">
        <v>321.05880000000002</v>
      </c>
      <c r="Y82" s="2">
        <v>324.22379999999998</v>
      </c>
      <c r="Z82" s="2">
        <v>321.58600000000001</v>
      </c>
      <c r="AA82" s="2">
        <v>321.5453</v>
      </c>
      <c r="AB82" s="2">
        <v>868.28287916666602</v>
      </c>
      <c r="AC82" s="2"/>
    </row>
    <row r="83" spans="3:29" x14ac:dyDescent="0.2">
      <c r="C83" t="s">
        <v>99</v>
      </c>
      <c r="D83" s="2">
        <v>13.85572</v>
      </c>
      <c r="E83" s="2">
        <v>31.23996</v>
      </c>
      <c r="F83" s="2">
        <v>39.516449999999999</v>
      </c>
      <c r="G83" s="2">
        <v>44.779069999999997</v>
      </c>
      <c r="H83" s="2">
        <v>53.954050000000002</v>
      </c>
      <c r="I83" s="2">
        <v>52.451000000000001</v>
      </c>
      <c r="J83" s="2">
        <v>61.023060000000001</v>
      </c>
      <c r="K83" s="2">
        <v>43.826779999999999</v>
      </c>
      <c r="L83" s="2">
        <v>48.31109</v>
      </c>
      <c r="M83" s="2">
        <v>35.424900000000001</v>
      </c>
      <c r="N83" s="2">
        <v>36.746110000000002</v>
      </c>
      <c r="O83" s="2">
        <v>32.28913</v>
      </c>
      <c r="P83" s="2">
        <v>35.581209999999999</v>
      </c>
      <c r="Q83" s="2">
        <v>48.89772</v>
      </c>
      <c r="R83" s="2">
        <v>47.984369999999998</v>
      </c>
      <c r="S83" s="2">
        <v>55.450760000000002</v>
      </c>
      <c r="T83" s="2">
        <v>69.306790000000007</v>
      </c>
      <c r="U83" s="2">
        <v>72.220590000000001</v>
      </c>
      <c r="V83" s="2">
        <v>67.715450000000004</v>
      </c>
      <c r="W83" s="2">
        <v>64.5291</v>
      </c>
      <c r="X83" s="2">
        <v>76.850040000000007</v>
      </c>
      <c r="Y83" s="2">
        <v>87.117140000000006</v>
      </c>
      <c r="Z83" s="2">
        <v>90.865849999999995</v>
      </c>
      <c r="AA83" s="2">
        <v>93.624610000000004</v>
      </c>
      <c r="AB83" s="2">
        <v>54.315039583333302</v>
      </c>
      <c r="AC83" s="2"/>
    </row>
    <row r="84" spans="3:29" x14ac:dyDescent="0.2">
      <c r="C84" t="s">
        <v>100</v>
      </c>
      <c r="D84" s="2">
        <v>11.371499999999999</v>
      </c>
      <c r="E84" s="2">
        <v>11.371499999999999</v>
      </c>
      <c r="F84" s="2">
        <v>11.371499999999999</v>
      </c>
      <c r="G84" s="2">
        <v>11.371499999999999</v>
      </c>
      <c r="H84" s="2">
        <v>11.371499999999999</v>
      </c>
      <c r="I84" s="2">
        <v>11.371499999999999</v>
      </c>
      <c r="J84" s="2">
        <v>11.371499999999999</v>
      </c>
      <c r="K84" s="2">
        <v>11.371499999999999</v>
      </c>
      <c r="L84" s="2">
        <v>11.371499999999999</v>
      </c>
      <c r="M84" s="2">
        <v>11.371499999999999</v>
      </c>
      <c r="N84" s="2">
        <v>11.371499999999999</v>
      </c>
      <c r="O84" s="2">
        <v>11.371499999999999</v>
      </c>
      <c r="P84" s="2">
        <v>11.371499999999999</v>
      </c>
      <c r="Q84" s="2">
        <v>11.371499999999999</v>
      </c>
      <c r="R84" s="2">
        <v>11.371499999999999</v>
      </c>
      <c r="S84" s="2">
        <v>11.371499999999999</v>
      </c>
      <c r="T84" s="2">
        <v>11.371499999999999</v>
      </c>
      <c r="U84" s="2">
        <v>11.371499999999999</v>
      </c>
      <c r="V84" s="2">
        <v>11.366059999999999</v>
      </c>
      <c r="W84" s="2">
        <v>11.36994</v>
      </c>
      <c r="X84" s="2">
        <v>11.36605</v>
      </c>
      <c r="Y84" s="2">
        <v>11.363709999999999</v>
      </c>
      <c r="Z84" s="2">
        <v>11.357519999999999</v>
      </c>
      <c r="AA84" s="2">
        <v>11.35436</v>
      </c>
      <c r="AB84" s="2">
        <v>11.36936</v>
      </c>
      <c r="AC84" s="2"/>
    </row>
    <row r="85" spans="3:29" x14ac:dyDescent="0.2">
      <c r="C85" t="s">
        <v>101</v>
      </c>
      <c r="D85" s="2">
        <v>-4.358613E-4</v>
      </c>
      <c r="E85" s="2">
        <v>-2.7776399999999999</v>
      </c>
      <c r="F85" s="2">
        <v>-3.705314</v>
      </c>
      <c r="G85" s="2">
        <v>-11.97423</v>
      </c>
      <c r="H85" s="2">
        <v>-19.644629999999999</v>
      </c>
      <c r="I85" s="2">
        <v>-19.228750000000002</v>
      </c>
      <c r="J85" s="2">
        <v>-22.805599999999998</v>
      </c>
      <c r="K85" s="2">
        <v>-24.21181</v>
      </c>
      <c r="L85" s="2">
        <v>-28.87846</v>
      </c>
      <c r="M85" s="2">
        <v>-34.692729999999997</v>
      </c>
      <c r="N85" s="2">
        <v>-35.376959999999997</v>
      </c>
      <c r="O85" s="2">
        <v>-35.268509999999999</v>
      </c>
      <c r="P85" s="2">
        <v>-35.145899999999997</v>
      </c>
      <c r="Q85" s="2">
        <v>-34.982059999999997</v>
      </c>
      <c r="R85" s="2">
        <v>-35.195540000000001</v>
      </c>
      <c r="S85" s="2">
        <v>-34.99879</v>
      </c>
      <c r="T85" s="2">
        <v>-36.493110000000001</v>
      </c>
      <c r="U85" s="2">
        <v>-36.044809999999998</v>
      </c>
      <c r="V85" s="2">
        <v>-34.681319999999999</v>
      </c>
      <c r="W85" s="2">
        <v>-37.095640000000003</v>
      </c>
      <c r="X85" s="2">
        <v>-37.913209999999999</v>
      </c>
      <c r="Y85" s="2">
        <v>-37.853430000000003</v>
      </c>
      <c r="Z85" s="2">
        <v>-38.10087</v>
      </c>
      <c r="AA85" s="2">
        <v>-38.356619999999999</v>
      </c>
      <c r="AB85" s="2">
        <v>-28.142765410887499</v>
      </c>
      <c r="AC85" s="2"/>
    </row>
    <row r="86" spans="3:29" x14ac:dyDescent="0.2">
      <c r="C86" t="s">
        <v>102</v>
      </c>
      <c r="D86" s="2">
        <v>-1.593909</v>
      </c>
      <c r="E86" s="2">
        <v>-2.5437370000000001</v>
      </c>
      <c r="F86" s="2">
        <v>-6.7710699999999999</v>
      </c>
      <c r="G86" s="2">
        <v>-11.80993</v>
      </c>
      <c r="H86" s="2">
        <v>-9.9092140000000004</v>
      </c>
      <c r="I86" s="2">
        <v>-16.28762</v>
      </c>
      <c r="J86" s="2">
        <v>-14.89892</v>
      </c>
      <c r="K86" s="2">
        <v>-16.635950000000001</v>
      </c>
      <c r="L86" s="2">
        <v>-16.849900000000002</v>
      </c>
      <c r="M86" s="2">
        <v>-17.088909999999998</v>
      </c>
      <c r="N86" s="2">
        <v>-19.660489999999999</v>
      </c>
      <c r="O86" s="2">
        <v>-19.543389999999999</v>
      </c>
      <c r="P86" s="2">
        <v>-21.7014</v>
      </c>
      <c r="Q86" s="2">
        <v>-23.656120000000001</v>
      </c>
      <c r="R86" s="2">
        <v>-24.72907</v>
      </c>
      <c r="S86" s="2">
        <v>-27.412050000000001</v>
      </c>
      <c r="T86" s="2">
        <v>-29.638210000000001</v>
      </c>
      <c r="U86" s="2">
        <v>-29.955860000000001</v>
      </c>
      <c r="V86" s="2">
        <v>-32.819139999999997</v>
      </c>
      <c r="W86" s="2">
        <v>-34.113050000000001</v>
      </c>
      <c r="X86" s="2">
        <v>-34.900750000000002</v>
      </c>
      <c r="Y86" s="2">
        <v>-35.989199999999997</v>
      </c>
      <c r="Z86" s="2">
        <v>-36.159739999999999</v>
      </c>
      <c r="AA86" s="2">
        <v>-37.108899999999998</v>
      </c>
      <c r="AB86" s="2">
        <v>-21.74068875</v>
      </c>
      <c r="AC86" s="2"/>
    </row>
    <row r="87" spans="3:29" x14ac:dyDescent="0.2">
      <c r="C87" t="s">
        <v>103</v>
      </c>
      <c r="D87" s="2">
        <v>1397.1869999999999</v>
      </c>
      <c r="E87" s="2">
        <v>1428.396</v>
      </c>
      <c r="F87" s="2">
        <v>1461.4469999999999</v>
      </c>
      <c r="G87" s="2">
        <v>1478.3320000000001</v>
      </c>
      <c r="H87" s="2">
        <v>1497.057</v>
      </c>
      <c r="I87" s="2">
        <v>1522.0250000000001</v>
      </c>
      <c r="J87" s="2">
        <v>1553.2639999999999</v>
      </c>
      <c r="K87" s="2">
        <v>1587.5650000000001</v>
      </c>
      <c r="L87" s="2">
        <v>1620.335</v>
      </c>
      <c r="M87" s="2">
        <v>1647.4880000000001</v>
      </c>
      <c r="N87" s="2">
        <v>1664.377</v>
      </c>
      <c r="O87" s="2">
        <v>1686.5</v>
      </c>
      <c r="P87" s="2">
        <v>1709.9069999999999</v>
      </c>
      <c r="Q87" s="2">
        <v>1733.3140000000001</v>
      </c>
      <c r="R87" s="2">
        <v>1755.883</v>
      </c>
      <c r="S87" s="2">
        <v>1778.2560000000001</v>
      </c>
      <c r="T87" s="2">
        <v>1803.5360000000001</v>
      </c>
      <c r="U87" s="2">
        <v>1813.5229999999999</v>
      </c>
      <c r="V87" s="2">
        <v>1820.537</v>
      </c>
      <c r="W87" s="2">
        <v>1833.809</v>
      </c>
      <c r="X87" s="2">
        <v>1843.152</v>
      </c>
      <c r="Y87" s="2">
        <v>1856.5340000000001</v>
      </c>
      <c r="Z87" s="2">
        <v>1862.8150000000001</v>
      </c>
      <c r="AA87" s="2">
        <v>1865.4010000000001</v>
      </c>
      <c r="AB87" s="2">
        <v>1675.86</v>
      </c>
      <c r="AC87" s="2"/>
    </row>
    <row r="88" spans="3:29" x14ac:dyDescent="0.2">
      <c r="C88" t="s">
        <v>4</v>
      </c>
      <c r="D88" s="2">
        <v>14293.01</v>
      </c>
      <c r="E88" s="2">
        <v>10646.89</v>
      </c>
      <c r="F88" s="2">
        <v>9834.1740000000009</v>
      </c>
      <c r="G88" s="2">
        <v>9432.3680000000004</v>
      </c>
      <c r="H88" s="2">
        <v>8164.9070000000002</v>
      </c>
      <c r="I88" s="2">
        <v>7692.2809999999999</v>
      </c>
      <c r="J88" s="2">
        <v>6699.3190000000004</v>
      </c>
      <c r="K88" s="2">
        <v>6144.1030000000001</v>
      </c>
      <c r="L88" s="2">
        <v>5330.1170000000002</v>
      </c>
      <c r="M88" s="2">
        <v>3780.5070000000001</v>
      </c>
      <c r="N88" s="2">
        <v>3765.143</v>
      </c>
      <c r="O88" s="2">
        <v>3155.5219999999999</v>
      </c>
      <c r="P88" s="2">
        <v>3095.9340000000002</v>
      </c>
      <c r="Q88" s="2">
        <v>3055.587</v>
      </c>
      <c r="R88" s="2">
        <v>2975.6089999999999</v>
      </c>
      <c r="S88" s="2">
        <v>2648.2440000000001</v>
      </c>
      <c r="T88" s="2">
        <v>2282.6909999999998</v>
      </c>
      <c r="U88" s="2">
        <v>2226.605</v>
      </c>
      <c r="V88" s="2">
        <v>2069.2860000000001</v>
      </c>
      <c r="W88" s="2">
        <v>2027.71</v>
      </c>
      <c r="X88" s="2">
        <v>1840.0050000000001</v>
      </c>
      <c r="Y88" s="2">
        <v>1443.0070000000001</v>
      </c>
      <c r="Z88" s="2">
        <v>1421.3889999999999</v>
      </c>
      <c r="AA88" s="2">
        <v>1450.596</v>
      </c>
      <c r="AB88" s="2">
        <v>4811.4584999999997</v>
      </c>
      <c r="AC88" s="2"/>
    </row>
    <row r="89" spans="3:29" x14ac:dyDescent="0.2">
      <c r="C89" t="s">
        <v>104</v>
      </c>
      <c r="D89" s="2">
        <v>6246.53</v>
      </c>
      <c r="E89" s="2">
        <v>6298.0959999999995</v>
      </c>
      <c r="F89" s="2">
        <v>6157.8739999999998</v>
      </c>
      <c r="G89" s="2">
        <v>6255.7830000000004</v>
      </c>
      <c r="H89" s="2">
        <v>6519.9939999999997</v>
      </c>
      <c r="I89" s="2">
        <v>6560.6890000000003</v>
      </c>
      <c r="J89" s="2">
        <v>6682.9449999999997</v>
      </c>
      <c r="K89" s="2">
        <v>7033.0739999999996</v>
      </c>
      <c r="L89" s="2">
        <v>7055.0060000000003</v>
      </c>
      <c r="M89" s="2">
        <v>6919.0739999999996</v>
      </c>
      <c r="N89" s="2">
        <v>6953.21</v>
      </c>
      <c r="O89" s="2">
        <v>7018.54</v>
      </c>
      <c r="P89" s="2">
        <v>7081.2809999999999</v>
      </c>
      <c r="Q89" s="2">
        <v>7229.0060000000003</v>
      </c>
      <c r="R89" s="2">
        <v>7253.5519999999997</v>
      </c>
      <c r="S89" s="2">
        <v>7352.8890000000001</v>
      </c>
      <c r="T89" s="2">
        <v>7611.277</v>
      </c>
      <c r="U89" s="2">
        <v>7692.98</v>
      </c>
      <c r="V89" s="2">
        <v>7595.3069999999998</v>
      </c>
      <c r="W89" s="2">
        <v>7687.04</v>
      </c>
      <c r="X89" s="2">
        <v>7704.2460000000001</v>
      </c>
      <c r="Y89" s="2">
        <v>7876.3689999999997</v>
      </c>
      <c r="Z89" s="2">
        <v>7988.3729999999996</v>
      </c>
      <c r="AA89" s="2">
        <v>8085.54</v>
      </c>
      <c r="AB89" s="2">
        <v>7119.1114583333301</v>
      </c>
      <c r="AC89" s="2"/>
    </row>
    <row r="90" spans="3:29" x14ac:dyDescent="0.2">
      <c r="C90" t="s">
        <v>105</v>
      </c>
      <c r="D90" s="2">
        <v>22318.89</v>
      </c>
      <c r="E90" s="2">
        <v>24902.7</v>
      </c>
      <c r="F90" s="2">
        <v>24025.360000000001</v>
      </c>
      <c r="G90" s="2">
        <v>23526.1</v>
      </c>
      <c r="H90" s="2">
        <v>24851.74</v>
      </c>
      <c r="I90" s="2">
        <v>24619.48</v>
      </c>
      <c r="J90" s="2">
        <v>24008.21</v>
      </c>
      <c r="K90" s="2">
        <v>24268.240000000002</v>
      </c>
      <c r="L90" s="2">
        <v>24631.19</v>
      </c>
      <c r="M90" s="2">
        <v>25203.279999999999</v>
      </c>
      <c r="N90" s="2">
        <v>25057.38</v>
      </c>
      <c r="O90" s="2">
        <v>25234.01</v>
      </c>
      <c r="P90" s="2">
        <v>24268.23</v>
      </c>
      <c r="Q90" s="2">
        <v>23571.88</v>
      </c>
      <c r="R90" s="2">
        <v>23352.16</v>
      </c>
      <c r="S90" s="2">
        <v>22290.799999999999</v>
      </c>
      <c r="T90" s="2">
        <v>22042.92</v>
      </c>
      <c r="U90" s="2">
        <v>21661.83</v>
      </c>
      <c r="V90" s="2">
        <v>21357.16</v>
      </c>
      <c r="W90" s="2">
        <v>20983.11</v>
      </c>
      <c r="X90" s="2">
        <v>20792.43</v>
      </c>
      <c r="Y90" s="2">
        <v>19879.72</v>
      </c>
      <c r="Z90" s="2">
        <v>20289.8</v>
      </c>
      <c r="AA90" s="2">
        <v>20123.62</v>
      </c>
      <c r="AB90" s="2">
        <v>23052.51</v>
      </c>
      <c r="AC90" s="2"/>
    </row>
    <row r="91" spans="3:29" x14ac:dyDescent="0.2">
      <c r="C91" t="s">
        <v>106</v>
      </c>
      <c r="D91" s="2">
        <v>1979.3520000000001</v>
      </c>
      <c r="E91" s="2">
        <v>2128.8620000000001</v>
      </c>
      <c r="F91" s="2">
        <v>2584.4850000000001</v>
      </c>
      <c r="G91" s="2">
        <v>3094.116</v>
      </c>
      <c r="H91" s="2">
        <v>3287.538</v>
      </c>
      <c r="I91" s="2">
        <v>3308.3510000000001</v>
      </c>
      <c r="J91" s="2">
        <v>3402.6149999999998</v>
      </c>
      <c r="K91" s="2">
        <v>3247.7060000000001</v>
      </c>
      <c r="L91" s="2">
        <v>3013.011</v>
      </c>
      <c r="M91" s="2">
        <v>2996.1019999999999</v>
      </c>
      <c r="N91" s="2">
        <v>2849.1219999999998</v>
      </c>
      <c r="O91" s="2">
        <v>2815.8910000000001</v>
      </c>
      <c r="P91" s="2">
        <v>2952.4380000000001</v>
      </c>
      <c r="Q91" s="2">
        <v>3458.6880000000001</v>
      </c>
      <c r="R91" s="2">
        <v>3307.0210000000002</v>
      </c>
      <c r="S91" s="2">
        <v>3592.6260000000002</v>
      </c>
      <c r="T91" s="2">
        <v>3746.366</v>
      </c>
      <c r="U91" s="2">
        <v>3913.616</v>
      </c>
      <c r="V91" s="2">
        <v>3908.433</v>
      </c>
      <c r="W91" s="2">
        <v>3991.4549999999999</v>
      </c>
      <c r="X91" s="2">
        <v>4070.35</v>
      </c>
      <c r="Y91" s="2">
        <v>4297.9530000000004</v>
      </c>
      <c r="Z91" s="2">
        <v>4391.0559999999996</v>
      </c>
      <c r="AA91" s="2">
        <v>4695.933</v>
      </c>
      <c r="AB91" s="2">
        <v>3376.37858333333</v>
      </c>
      <c r="AC91" s="2"/>
    </row>
    <row r="92" spans="3:29" x14ac:dyDescent="0.2">
      <c r="C92" t="s">
        <v>107</v>
      </c>
      <c r="D92" s="2">
        <v>5090.9210000000003</v>
      </c>
      <c r="E92" s="2">
        <v>5433.0680000000002</v>
      </c>
      <c r="F92" s="2">
        <v>5555.2730000000001</v>
      </c>
      <c r="G92" s="2">
        <v>5499.0069999999996</v>
      </c>
      <c r="H92" s="2">
        <v>5773.7269999999999</v>
      </c>
      <c r="I92" s="2">
        <v>5932.7709999999997</v>
      </c>
      <c r="J92" s="2">
        <v>5632.3519999999999</v>
      </c>
      <c r="K92" s="2">
        <v>5887.1350000000002</v>
      </c>
      <c r="L92" s="2">
        <v>5520.527</v>
      </c>
      <c r="M92" s="2">
        <v>5331.6319999999996</v>
      </c>
      <c r="N92" s="2">
        <v>5713.5119999999997</v>
      </c>
      <c r="O92" s="2">
        <v>5151</v>
      </c>
      <c r="P92" s="2">
        <v>5191.5450000000001</v>
      </c>
      <c r="Q92" s="2">
        <v>5253.7520000000004</v>
      </c>
      <c r="R92" s="2">
        <v>5408.2460000000001</v>
      </c>
      <c r="S92" s="2">
        <v>5506.6270000000004</v>
      </c>
      <c r="T92" s="2">
        <v>5697.3509999999997</v>
      </c>
      <c r="U92" s="2">
        <v>5818.3620000000001</v>
      </c>
      <c r="V92" s="2">
        <v>5826.52</v>
      </c>
      <c r="W92" s="2">
        <v>5940.4459999999999</v>
      </c>
      <c r="X92" s="2">
        <v>6077.1049999999996</v>
      </c>
      <c r="Y92" s="2">
        <v>6049.4939999999997</v>
      </c>
      <c r="Z92" s="2">
        <v>6335.68</v>
      </c>
      <c r="AA92" s="2">
        <v>6685.5770000000002</v>
      </c>
      <c r="AB92" s="2">
        <v>5679.6512499999999</v>
      </c>
      <c r="AC92" s="2"/>
    </row>
    <row r="93" spans="3:29" x14ac:dyDescent="0.2">
      <c r="C93" t="s">
        <v>108</v>
      </c>
      <c r="D93" s="2">
        <v>12397.6</v>
      </c>
      <c r="E93" s="2">
        <v>13497.47</v>
      </c>
      <c r="F93" s="2">
        <v>13563.85</v>
      </c>
      <c r="G93" s="2">
        <v>14325.96</v>
      </c>
      <c r="H93" s="2">
        <v>14736.29</v>
      </c>
      <c r="I93" s="2">
        <v>14821.06</v>
      </c>
      <c r="J93" s="2">
        <v>14540.36</v>
      </c>
      <c r="K93" s="2">
        <v>14419.8</v>
      </c>
      <c r="L93" s="2">
        <v>14351.71</v>
      </c>
      <c r="M93" s="2">
        <v>14501.2</v>
      </c>
      <c r="N93" s="2">
        <v>14528.87</v>
      </c>
      <c r="O93" s="2">
        <v>14805.62</v>
      </c>
      <c r="P93" s="2">
        <v>14701.41</v>
      </c>
      <c r="Q93" s="2">
        <v>14637.86</v>
      </c>
      <c r="R93" s="2">
        <v>14925.3</v>
      </c>
      <c r="S93" s="2">
        <v>14945.85</v>
      </c>
      <c r="T93" s="2">
        <v>15163.52</v>
      </c>
      <c r="U93" s="2">
        <v>15200.45</v>
      </c>
      <c r="V93" s="2">
        <v>15353.57</v>
      </c>
      <c r="W93" s="2">
        <v>15586.41</v>
      </c>
      <c r="X93" s="2">
        <v>15630.46</v>
      </c>
      <c r="Y93" s="2">
        <v>15506.7</v>
      </c>
      <c r="Z93" s="2">
        <v>15741.63</v>
      </c>
      <c r="AA93" s="2">
        <v>15633.57</v>
      </c>
      <c r="AB93" s="2">
        <v>14729.855</v>
      </c>
      <c r="AC93" s="2"/>
    </row>
    <row r="94" spans="3:29" x14ac:dyDescent="0.2">
      <c r="C94" t="s">
        <v>109</v>
      </c>
      <c r="D94" s="2">
        <v>4851.3530000000001</v>
      </c>
      <c r="E94" s="2">
        <v>4809.0450000000001</v>
      </c>
      <c r="F94" s="2">
        <v>4569.8900000000003</v>
      </c>
      <c r="G94" s="2">
        <v>4629.45</v>
      </c>
      <c r="H94" s="2">
        <v>4477.26</v>
      </c>
      <c r="I94" s="2">
        <v>4544.9740000000002</v>
      </c>
      <c r="J94" s="2">
        <v>4619.1869999999999</v>
      </c>
      <c r="K94" s="2">
        <v>4336.7150000000001</v>
      </c>
      <c r="L94" s="2">
        <v>4309.268</v>
      </c>
      <c r="M94" s="2">
        <v>3875.2310000000002</v>
      </c>
      <c r="N94" s="2">
        <v>3929.61</v>
      </c>
      <c r="O94" s="2">
        <v>4022.326</v>
      </c>
      <c r="P94" s="2">
        <v>4077.8539999999998</v>
      </c>
      <c r="Q94" s="2">
        <v>4168.7120000000004</v>
      </c>
      <c r="R94" s="2">
        <v>4230.8649999999998</v>
      </c>
      <c r="S94" s="2">
        <v>4309.74</v>
      </c>
      <c r="T94" s="2">
        <v>4495.1790000000001</v>
      </c>
      <c r="U94" s="2">
        <v>4558.26</v>
      </c>
      <c r="V94" s="2">
        <v>4539.7929999999997</v>
      </c>
      <c r="W94" s="2">
        <v>4637.4170000000004</v>
      </c>
      <c r="X94" s="2">
        <v>4577.7340000000004</v>
      </c>
      <c r="Y94" s="2">
        <v>4684.9009999999998</v>
      </c>
      <c r="Z94" s="2">
        <v>4798.9309999999996</v>
      </c>
      <c r="AA94" s="2">
        <v>4882.0789999999997</v>
      </c>
      <c r="AB94" s="2">
        <v>4455.6572500000002</v>
      </c>
      <c r="AC94" s="2"/>
    </row>
    <row r="95" spans="3:29" x14ac:dyDescent="0.2">
      <c r="C95" t="s">
        <v>110</v>
      </c>
      <c r="D95" s="2">
        <v>1544.5360000000001</v>
      </c>
      <c r="E95" s="2">
        <v>1617.662</v>
      </c>
      <c r="F95" s="2">
        <v>1628.788</v>
      </c>
      <c r="G95" s="2">
        <v>1622.009</v>
      </c>
      <c r="H95" s="2">
        <v>1665.451</v>
      </c>
      <c r="I95" s="2">
        <v>1687.7829999999999</v>
      </c>
      <c r="J95" s="2">
        <v>1727.2049999999999</v>
      </c>
      <c r="K95" s="2">
        <v>1737.306</v>
      </c>
      <c r="L95" s="2">
        <v>1760.171</v>
      </c>
      <c r="M95" s="2">
        <v>1769</v>
      </c>
      <c r="N95" s="2">
        <v>1797.8530000000001</v>
      </c>
      <c r="O95" s="2">
        <v>1811.624</v>
      </c>
      <c r="P95" s="2">
        <v>1830.5070000000001</v>
      </c>
      <c r="Q95" s="2">
        <v>1831.5350000000001</v>
      </c>
      <c r="R95" s="2">
        <v>1847.981</v>
      </c>
      <c r="S95" s="2">
        <v>1854.828</v>
      </c>
      <c r="T95" s="2">
        <v>1869.836</v>
      </c>
      <c r="U95" s="2">
        <v>1881.8679999999999</v>
      </c>
      <c r="V95" s="2">
        <v>1896.174</v>
      </c>
      <c r="W95" s="2">
        <v>1907.643</v>
      </c>
      <c r="X95" s="2">
        <v>1925.2670000000001</v>
      </c>
      <c r="Y95" s="2">
        <v>1939.35</v>
      </c>
      <c r="Z95" s="2">
        <v>2005.105</v>
      </c>
      <c r="AA95" s="2">
        <v>2059.9279999999999</v>
      </c>
      <c r="AB95" s="2">
        <v>1800.8087499999999</v>
      </c>
      <c r="AC95" s="2"/>
    </row>
    <row r="96" spans="3:29" x14ac:dyDescent="0.2">
      <c r="C96" t="s">
        <v>111</v>
      </c>
      <c r="D96" s="2">
        <v>752.77419999999995</v>
      </c>
      <c r="E96" s="2">
        <v>655.49130000000002</v>
      </c>
      <c r="F96" s="2">
        <v>598.79240000000004</v>
      </c>
      <c r="G96" s="2">
        <v>595.75400000000002</v>
      </c>
      <c r="H96" s="2">
        <v>648.1848</v>
      </c>
      <c r="I96" s="2">
        <v>673.11400000000003</v>
      </c>
      <c r="J96" s="2">
        <v>673.79840000000002</v>
      </c>
      <c r="K96" s="2">
        <v>702.05759999999998</v>
      </c>
      <c r="L96" s="2">
        <v>774.50070000000005</v>
      </c>
      <c r="M96" s="2">
        <v>788.20010000000002</v>
      </c>
      <c r="N96" s="2">
        <v>785.84349999999995</v>
      </c>
      <c r="O96" s="2">
        <v>803.09400000000005</v>
      </c>
      <c r="P96" s="2">
        <v>853.63509999999997</v>
      </c>
      <c r="Q96" s="2">
        <v>890.82929999999999</v>
      </c>
      <c r="R96" s="2">
        <v>874.89620000000002</v>
      </c>
      <c r="S96" s="2">
        <v>903.97659999999996</v>
      </c>
      <c r="T96" s="2">
        <v>957.95100000000002</v>
      </c>
      <c r="U96" s="2">
        <v>982.53800000000001</v>
      </c>
      <c r="V96" s="2">
        <v>971.02930000000003</v>
      </c>
      <c r="W96" s="2">
        <v>981.52829999999994</v>
      </c>
      <c r="X96" s="2">
        <v>1038.249</v>
      </c>
      <c r="Y96" s="2">
        <v>1093.039</v>
      </c>
      <c r="Z96" s="2">
        <v>1086.354</v>
      </c>
      <c r="AA96" s="2">
        <v>1232.086</v>
      </c>
      <c r="AB96" s="2">
        <v>846.57153333333304</v>
      </c>
      <c r="AC96" s="2"/>
    </row>
    <row r="97" spans="3:29" x14ac:dyDescent="0.2">
      <c r="C97" t="s">
        <v>112</v>
      </c>
      <c r="D97" s="2">
        <v>5186.2190000000001</v>
      </c>
      <c r="E97" s="2">
        <v>5545.3940000000002</v>
      </c>
      <c r="F97" s="2">
        <v>5732.384</v>
      </c>
      <c r="G97" s="2">
        <v>5707.2619999999997</v>
      </c>
      <c r="H97" s="2">
        <v>6013.5749999999998</v>
      </c>
      <c r="I97" s="2">
        <v>6172.567</v>
      </c>
      <c r="J97" s="2">
        <v>6133.6130000000003</v>
      </c>
      <c r="K97" s="2">
        <v>6610.86</v>
      </c>
      <c r="L97" s="2">
        <v>6479.84</v>
      </c>
      <c r="M97" s="2">
        <v>6872.3860000000004</v>
      </c>
      <c r="N97" s="2">
        <v>7230.57</v>
      </c>
      <c r="O97" s="2">
        <v>7106.25</v>
      </c>
      <c r="P97" s="2">
        <v>7150.0339999999997</v>
      </c>
      <c r="Q97" s="2">
        <v>7354.7079999999996</v>
      </c>
      <c r="R97" s="2">
        <v>7630.5240000000003</v>
      </c>
      <c r="S97" s="2">
        <v>7652.1450000000004</v>
      </c>
      <c r="T97" s="2">
        <v>7829.9589999999998</v>
      </c>
      <c r="U97" s="2">
        <v>7931.1419999999998</v>
      </c>
      <c r="V97" s="2">
        <v>7812.9650000000001</v>
      </c>
      <c r="W97" s="2">
        <v>7900.0280000000002</v>
      </c>
      <c r="X97" s="2">
        <v>7964.75</v>
      </c>
      <c r="Y97" s="2">
        <v>7801.1949999999997</v>
      </c>
      <c r="Z97" s="2">
        <v>8078.3950000000004</v>
      </c>
      <c r="AA97" s="2">
        <v>8774.5709999999999</v>
      </c>
      <c r="AB97" s="2">
        <v>7027.9723333333304</v>
      </c>
      <c r="AC97" s="2"/>
    </row>
    <row r="98" spans="3:29" x14ac:dyDescent="0.2">
      <c r="C98" t="s">
        <v>113</v>
      </c>
      <c r="D98" s="2">
        <v>13340.6</v>
      </c>
      <c r="E98" s="2">
        <v>14362.09</v>
      </c>
      <c r="F98" s="2">
        <v>14282.45</v>
      </c>
      <c r="G98" s="2">
        <v>14962.26</v>
      </c>
      <c r="H98" s="2">
        <v>15397.55</v>
      </c>
      <c r="I98" s="2">
        <v>15434.79</v>
      </c>
      <c r="J98" s="2">
        <v>15114.59</v>
      </c>
      <c r="K98" s="2">
        <v>14959.16</v>
      </c>
      <c r="L98" s="2">
        <v>14903.74</v>
      </c>
      <c r="M98" s="2">
        <v>15039.52</v>
      </c>
      <c r="N98" s="2">
        <v>15045.2</v>
      </c>
      <c r="O98" s="2">
        <v>15322.21</v>
      </c>
      <c r="P98" s="2">
        <v>15200.18</v>
      </c>
      <c r="Q98" s="2">
        <v>15126.44</v>
      </c>
      <c r="R98" s="2">
        <v>15397.31</v>
      </c>
      <c r="S98" s="2">
        <v>15390.52</v>
      </c>
      <c r="T98" s="2">
        <v>15578.91</v>
      </c>
      <c r="U98" s="2">
        <v>15621.7</v>
      </c>
      <c r="V98" s="2">
        <v>15758.73</v>
      </c>
      <c r="W98" s="2">
        <v>15994.68</v>
      </c>
      <c r="X98" s="2">
        <v>16037.51</v>
      </c>
      <c r="Y98" s="2">
        <v>15921.73</v>
      </c>
      <c r="Z98" s="2">
        <v>16175.29</v>
      </c>
      <c r="AA98" s="2">
        <v>16070.57</v>
      </c>
      <c r="AB98" s="2">
        <v>15268.23875</v>
      </c>
      <c r="AC98" s="2"/>
    </row>
    <row r="99" spans="3:29" x14ac:dyDescent="0.2">
      <c r="C99" t="s">
        <v>114</v>
      </c>
      <c r="D99" s="2">
        <v>4917.6790000000001</v>
      </c>
      <c r="E99" s="2">
        <v>4907.1499999999996</v>
      </c>
      <c r="F99" s="2">
        <v>4712.4679999999998</v>
      </c>
      <c r="G99" s="2">
        <v>4777.59</v>
      </c>
      <c r="H99" s="2">
        <v>5011.7790000000005</v>
      </c>
      <c r="I99" s="2">
        <v>5078.5379999999996</v>
      </c>
      <c r="J99" s="2">
        <v>5176.3509999999997</v>
      </c>
      <c r="K99" s="2">
        <v>5590.9009999999998</v>
      </c>
      <c r="L99" s="2">
        <v>5581.1459999999997</v>
      </c>
      <c r="M99" s="2">
        <v>5497.6490000000003</v>
      </c>
      <c r="N99" s="2">
        <v>5539.0039999999999</v>
      </c>
      <c r="O99" s="2">
        <v>5624.8810000000003</v>
      </c>
      <c r="P99" s="2">
        <v>5685.9610000000002</v>
      </c>
      <c r="Q99" s="2">
        <v>5783.8370000000004</v>
      </c>
      <c r="R99" s="2">
        <v>5827.9989999999998</v>
      </c>
      <c r="S99" s="2">
        <v>5907.0069999999996</v>
      </c>
      <c r="T99" s="2">
        <v>6107.6319999999996</v>
      </c>
      <c r="U99" s="2">
        <v>6168.7110000000002</v>
      </c>
      <c r="V99" s="2">
        <v>6098.3680000000004</v>
      </c>
      <c r="W99" s="2">
        <v>6210.2569999999996</v>
      </c>
      <c r="X99" s="2">
        <v>6179.0529999999999</v>
      </c>
      <c r="Y99" s="2">
        <v>6299.107</v>
      </c>
      <c r="Z99" s="2">
        <v>6413.2479999999996</v>
      </c>
      <c r="AA99" s="2">
        <v>6488.9560000000001</v>
      </c>
      <c r="AB99" s="2">
        <v>5649.3863333333302</v>
      </c>
      <c r="AC99" s="2"/>
    </row>
    <row r="100" spans="3:29" x14ac:dyDescent="0.2">
      <c r="C100" t="s">
        <v>115</v>
      </c>
      <c r="D100" s="2">
        <v>1544.5360000000001</v>
      </c>
      <c r="E100" s="2">
        <v>1617.662</v>
      </c>
      <c r="F100" s="2">
        <v>1628.788</v>
      </c>
      <c r="G100" s="2">
        <v>1622.009</v>
      </c>
      <c r="H100" s="2">
        <v>1665.451</v>
      </c>
      <c r="I100" s="2">
        <v>1687.7829999999999</v>
      </c>
      <c r="J100" s="2">
        <v>1727.2049999999999</v>
      </c>
      <c r="K100" s="2">
        <v>1737.306</v>
      </c>
      <c r="L100" s="2">
        <v>1760.171</v>
      </c>
      <c r="M100" s="2">
        <v>1769</v>
      </c>
      <c r="N100" s="2">
        <v>1797.8530000000001</v>
      </c>
      <c r="O100" s="2">
        <v>1811.624</v>
      </c>
      <c r="P100" s="2">
        <v>1830.5070000000001</v>
      </c>
      <c r="Q100" s="2">
        <v>1831.5350000000001</v>
      </c>
      <c r="R100" s="2">
        <v>1847.981</v>
      </c>
      <c r="S100" s="2">
        <v>1854.828</v>
      </c>
      <c r="T100" s="2">
        <v>1869.836</v>
      </c>
      <c r="U100" s="2">
        <v>1881.8679999999999</v>
      </c>
      <c r="V100" s="2">
        <v>1896.174</v>
      </c>
      <c r="W100" s="2">
        <v>1907.643</v>
      </c>
      <c r="X100" s="2">
        <v>1925.2670000000001</v>
      </c>
      <c r="Y100" s="2">
        <v>1939.35</v>
      </c>
      <c r="Z100" s="2">
        <v>2005.105</v>
      </c>
      <c r="AA100" s="2">
        <v>2059.9279999999999</v>
      </c>
      <c r="AB100" s="2">
        <v>1800.8087499999999</v>
      </c>
      <c r="AC100" s="2"/>
    </row>
    <row r="101" spans="3:29" x14ac:dyDescent="0.2">
      <c r="C101" t="s">
        <v>116</v>
      </c>
      <c r="D101" s="2">
        <v>752.77419999999995</v>
      </c>
      <c r="E101" s="2">
        <v>655.49130000000002</v>
      </c>
      <c r="F101" s="2">
        <v>598.79240000000004</v>
      </c>
      <c r="G101" s="2">
        <v>595.75400000000002</v>
      </c>
      <c r="H101" s="2">
        <v>648.1848</v>
      </c>
      <c r="I101" s="2">
        <v>673.11400000000003</v>
      </c>
      <c r="J101" s="2">
        <v>673.79840000000002</v>
      </c>
      <c r="K101" s="2">
        <v>702.05759999999998</v>
      </c>
      <c r="L101" s="2">
        <v>774.50070000000005</v>
      </c>
      <c r="M101" s="2">
        <v>788.20010000000002</v>
      </c>
      <c r="N101" s="2">
        <v>785.84349999999995</v>
      </c>
      <c r="O101" s="2">
        <v>803.09400000000005</v>
      </c>
      <c r="P101" s="2">
        <v>853.63509999999997</v>
      </c>
      <c r="Q101" s="2">
        <v>890.82929999999999</v>
      </c>
      <c r="R101" s="2">
        <v>874.89620000000002</v>
      </c>
      <c r="S101" s="2">
        <v>903.97659999999996</v>
      </c>
      <c r="T101" s="2">
        <v>957.95100000000002</v>
      </c>
      <c r="U101" s="2">
        <v>982.53800000000001</v>
      </c>
      <c r="V101" s="2">
        <v>971.02930000000003</v>
      </c>
      <c r="W101" s="2">
        <v>981.52829999999994</v>
      </c>
      <c r="X101" s="2">
        <v>1038.249</v>
      </c>
      <c r="Y101" s="2">
        <v>1093.039</v>
      </c>
      <c r="Z101" s="2">
        <v>1086.354</v>
      </c>
      <c r="AA101" s="2">
        <v>1232.086</v>
      </c>
      <c r="AB101" s="2">
        <v>846.57153333333304</v>
      </c>
      <c r="AC101" s="2"/>
    </row>
    <row r="102" spans="3:29" x14ac:dyDescent="0.2">
      <c r="C102" t="s">
        <v>117</v>
      </c>
      <c r="D102" s="2">
        <v>562.82429999999999</v>
      </c>
      <c r="E102" s="2">
        <v>726.03800000000001</v>
      </c>
      <c r="F102" s="2">
        <v>910.25239999999997</v>
      </c>
      <c r="G102" s="2">
        <v>993.86540000000002</v>
      </c>
      <c r="H102" s="2">
        <v>1087.69</v>
      </c>
      <c r="I102" s="2">
        <v>1126.117</v>
      </c>
      <c r="J102" s="2">
        <v>1222.934</v>
      </c>
      <c r="K102" s="2">
        <v>1254.511</v>
      </c>
      <c r="L102" s="2">
        <v>1387.46</v>
      </c>
      <c r="M102" s="2">
        <v>1423.202</v>
      </c>
      <c r="N102" s="2">
        <v>1485.1890000000001</v>
      </c>
      <c r="O102" s="2">
        <v>1560.6</v>
      </c>
      <c r="P102" s="2">
        <v>1652.2170000000001</v>
      </c>
      <c r="Q102" s="2">
        <v>1790.1369999999999</v>
      </c>
      <c r="R102" s="2">
        <v>1893.1669999999999</v>
      </c>
      <c r="S102" s="2">
        <v>2045.6369999999999</v>
      </c>
      <c r="T102" s="2">
        <v>2207.056</v>
      </c>
      <c r="U102" s="2">
        <v>2330.9490000000001</v>
      </c>
      <c r="V102" s="2">
        <v>2380.1039999999998</v>
      </c>
      <c r="W102" s="2">
        <v>2497.0740000000001</v>
      </c>
      <c r="X102" s="2">
        <v>2707.846</v>
      </c>
      <c r="Y102" s="2">
        <v>2976.23</v>
      </c>
      <c r="Z102" s="2">
        <v>3134.886</v>
      </c>
      <c r="AA102" s="2">
        <v>3249.694</v>
      </c>
      <c r="AB102" s="2">
        <v>1775.23667083333</v>
      </c>
      <c r="AC102" s="2"/>
    </row>
    <row r="103" spans="3:29" x14ac:dyDescent="0.2">
      <c r="C103" t="s">
        <v>118</v>
      </c>
      <c r="D103" s="2">
        <v>1812.2239999999999</v>
      </c>
      <c r="E103" s="2">
        <v>1446.7470000000001</v>
      </c>
      <c r="F103" s="2">
        <v>1341.7809999999999</v>
      </c>
      <c r="G103" s="2">
        <v>1276.684</v>
      </c>
      <c r="H103" s="2">
        <v>1284.693</v>
      </c>
      <c r="I103" s="2">
        <v>1268.7339999999999</v>
      </c>
      <c r="J103" s="2">
        <v>1252.847</v>
      </c>
      <c r="K103" s="2">
        <v>1262.925</v>
      </c>
      <c r="L103" s="2">
        <v>1168.0809999999999</v>
      </c>
      <c r="M103" s="2">
        <v>572.87850000000003</v>
      </c>
      <c r="N103" s="2">
        <v>586.93380000000002</v>
      </c>
      <c r="O103" s="2">
        <v>569.00160000000005</v>
      </c>
      <c r="P103" s="2">
        <v>561.36980000000005</v>
      </c>
      <c r="Q103" s="2">
        <v>552.9932</v>
      </c>
      <c r="R103" s="2">
        <v>543.09220000000005</v>
      </c>
      <c r="S103" s="2">
        <v>509.89920000000001</v>
      </c>
      <c r="T103" s="2">
        <v>500.23649999999998</v>
      </c>
      <c r="U103" s="2">
        <v>480.72109999999998</v>
      </c>
      <c r="V103" s="2">
        <v>477.79649999999998</v>
      </c>
      <c r="W103" s="2">
        <v>471.80020000000002</v>
      </c>
      <c r="X103" s="2">
        <v>450.28489999999999</v>
      </c>
      <c r="Y103" s="2">
        <v>408.25020000000001</v>
      </c>
      <c r="Z103" s="2">
        <v>403.35680000000002</v>
      </c>
      <c r="AA103" s="2">
        <v>405.363</v>
      </c>
      <c r="AB103" s="2">
        <v>817.02889583333297</v>
      </c>
      <c r="AC103" s="2"/>
    </row>
    <row r="104" spans="3:29" x14ac:dyDescent="0.2">
      <c r="C104" t="s">
        <v>119</v>
      </c>
      <c r="D104" s="2">
        <v>3114.134</v>
      </c>
      <c r="E104" s="2">
        <v>3319.2779999999998</v>
      </c>
      <c r="F104" s="2">
        <v>3389.299</v>
      </c>
      <c r="G104" s="2">
        <v>3489.1030000000001</v>
      </c>
      <c r="H104" s="2">
        <v>3504.9319999999998</v>
      </c>
      <c r="I104" s="2">
        <v>3580.1869999999999</v>
      </c>
      <c r="J104" s="2">
        <v>3598.7</v>
      </c>
      <c r="K104" s="2">
        <v>3659.9319999999998</v>
      </c>
      <c r="L104" s="2">
        <v>3809.12</v>
      </c>
      <c r="M104" s="2">
        <v>3826.6219999999998</v>
      </c>
      <c r="N104" s="2">
        <v>3904.8139999999999</v>
      </c>
      <c r="O104" s="2">
        <v>4033.9679999999998</v>
      </c>
      <c r="P104" s="2">
        <v>4048.2910000000002</v>
      </c>
      <c r="Q104" s="2">
        <v>4186.5780000000004</v>
      </c>
      <c r="R104" s="2">
        <v>4076.9639999999999</v>
      </c>
      <c r="S104" s="2">
        <v>4107.4179999999997</v>
      </c>
      <c r="T104" s="2">
        <v>4185.8140000000003</v>
      </c>
      <c r="U104" s="2">
        <v>4183.5379999999996</v>
      </c>
      <c r="V104" s="2">
        <v>4169.3450000000003</v>
      </c>
      <c r="W104" s="2">
        <v>4217.3689999999997</v>
      </c>
      <c r="X104" s="2">
        <v>4228.585</v>
      </c>
      <c r="Y104" s="2">
        <v>4127.0110000000004</v>
      </c>
      <c r="Z104" s="2">
        <v>4170.2749999999996</v>
      </c>
      <c r="AA104" s="2">
        <v>4250.3329999999996</v>
      </c>
      <c r="AB104" s="2">
        <v>3882.5670833333302</v>
      </c>
      <c r="AC104" s="2"/>
    </row>
    <row r="105" spans="3:29" x14ac:dyDescent="0.2">
      <c r="C105" t="s">
        <v>120</v>
      </c>
      <c r="D105" s="2">
        <v>2318.9459999999999</v>
      </c>
      <c r="E105" s="2">
        <v>2359.652</v>
      </c>
      <c r="F105" s="2">
        <v>2278.5729999999999</v>
      </c>
      <c r="G105" s="2">
        <v>2069.2260000000001</v>
      </c>
      <c r="H105" s="2">
        <v>2230.529</v>
      </c>
      <c r="I105" s="2">
        <v>2271.924</v>
      </c>
      <c r="J105" s="2">
        <v>2263.5619999999999</v>
      </c>
      <c r="K105" s="2">
        <v>2274.038</v>
      </c>
      <c r="L105" s="2">
        <v>2292.4659999999999</v>
      </c>
      <c r="M105" s="2">
        <v>2277.9749999999999</v>
      </c>
      <c r="N105" s="2">
        <v>2301.529</v>
      </c>
      <c r="O105" s="2">
        <v>2359.123</v>
      </c>
      <c r="P105" s="2">
        <v>2335.7130000000002</v>
      </c>
      <c r="Q105" s="2">
        <v>2343.1080000000002</v>
      </c>
      <c r="R105" s="2">
        <v>2388.4189999999999</v>
      </c>
      <c r="S105" s="2">
        <v>2377.1089999999999</v>
      </c>
      <c r="T105" s="2">
        <v>2409.087</v>
      </c>
      <c r="U105" s="2">
        <v>2466.8180000000002</v>
      </c>
      <c r="V105" s="2">
        <v>2485.7710000000002</v>
      </c>
      <c r="W105" s="2">
        <v>2561.3739999999998</v>
      </c>
      <c r="X105" s="2">
        <v>2604.3510000000001</v>
      </c>
      <c r="Y105" s="2">
        <v>2713.433</v>
      </c>
      <c r="Z105" s="2">
        <v>3002.4029999999998</v>
      </c>
      <c r="AA105" s="2">
        <v>3066.6959999999999</v>
      </c>
      <c r="AB105" s="2">
        <v>2418.8260416666599</v>
      </c>
      <c r="AC105" s="2"/>
    </row>
    <row r="106" spans="3:29" x14ac:dyDescent="0.2">
      <c r="C106" t="s">
        <v>451</v>
      </c>
      <c r="D106" s="2">
        <v>0.68560790000000005</v>
      </c>
      <c r="E106" s="2">
        <v>0.63896949999999997</v>
      </c>
      <c r="F106" s="2">
        <v>0.53301759999999998</v>
      </c>
      <c r="G106" s="2">
        <v>0.50200599999999995</v>
      </c>
      <c r="H106" s="2">
        <v>0.48277409999999998</v>
      </c>
      <c r="I106" s="2">
        <v>0.43272739999999998</v>
      </c>
      <c r="J106" s="2">
        <v>0.37915379999999999</v>
      </c>
      <c r="K106" s="2">
        <v>0.3702877</v>
      </c>
      <c r="L106" s="2">
        <v>0.38432959999999999</v>
      </c>
      <c r="M106" s="2">
        <v>0.31723449999999997</v>
      </c>
      <c r="N106" s="2">
        <v>0.31889329999999999</v>
      </c>
      <c r="O106" s="2">
        <v>0.29488019999999998</v>
      </c>
      <c r="P106" s="2">
        <v>0.2657236</v>
      </c>
      <c r="Q106" s="2">
        <v>0.29011940000000003</v>
      </c>
      <c r="R106" s="2">
        <v>0.23301769999999999</v>
      </c>
      <c r="S106" s="2">
        <v>0.2139093</v>
      </c>
      <c r="T106" s="2">
        <v>0.1918039</v>
      </c>
      <c r="U106" s="2">
        <v>0.1853175</v>
      </c>
      <c r="V106" s="2">
        <v>0.1902373</v>
      </c>
      <c r="W106" s="2">
        <v>0.18560189999999999</v>
      </c>
      <c r="X106" s="2">
        <v>0.16634180000000001</v>
      </c>
      <c r="Y106" s="2">
        <v>0.15235199999999999</v>
      </c>
      <c r="Z106" s="2">
        <v>0.16410050000000001</v>
      </c>
      <c r="AA106" s="2">
        <v>0.17249999999999999</v>
      </c>
      <c r="AB106" s="2">
        <v>0.32295443750000002</v>
      </c>
      <c r="AC106" s="2"/>
    </row>
    <row r="107" spans="3:29" x14ac:dyDescent="0.2">
      <c r="C107" t="s">
        <v>121</v>
      </c>
      <c r="D107" s="2">
        <v>304.25369999999998</v>
      </c>
      <c r="E107" s="2">
        <v>312.19929999999999</v>
      </c>
      <c r="F107" s="2">
        <v>265.7824</v>
      </c>
      <c r="G107" s="2">
        <v>213.78569999999999</v>
      </c>
      <c r="H107" s="2">
        <v>210.976</v>
      </c>
      <c r="I107" s="2">
        <v>160.79859999999999</v>
      </c>
      <c r="J107" s="2">
        <v>151.27209999999999</v>
      </c>
      <c r="K107" s="2">
        <v>145.74039999999999</v>
      </c>
      <c r="L107" s="2">
        <v>128.3152</v>
      </c>
      <c r="M107" s="2">
        <v>112.89570000000001</v>
      </c>
      <c r="N107" s="2">
        <v>116.7765</v>
      </c>
      <c r="O107" s="2">
        <v>111.0283</v>
      </c>
      <c r="P107" s="2">
        <v>110.3837</v>
      </c>
      <c r="Q107" s="2">
        <v>109.4736</v>
      </c>
      <c r="R107" s="2">
        <v>109.3128</v>
      </c>
      <c r="S107" s="2">
        <v>101.3385</v>
      </c>
      <c r="T107" s="2">
        <v>97.586579999999998</v>
      </c>
      <c r="U107" s="2">
        <v>96.173829999999995</v>
      </c>
      <c r="V107" s="2">
        <v>92.848820000000003</v>
      </c>
      <c r="W107" s="2">
        <v>91.136510000000001</v>
      </c>
      <c r="X107" s="2">
        <v>87.659289999999999</v>
      </c>
      <c r="Y107" s="2">
        <v>77.249660000000006</v>
      </c>
      <c r="Z107" s="2">
        <v>79.200419999999994</v>
      </c>
      <c r="AA107" s="2">
        <v>85.205510000000004</v>
      </c>
      <c r="AB107" s="2">
        <v>140.474713333333</v>
      </c>
      <c r="AC107" s="2"/>
    </row>
    <row r="108" spans="3:29" x14ac:dyDescent="0.2">
      <c r="C108" t="s">
        <v>122</v>
      </c>
      <c r="D108" s="2">
        <v>3790.2939999999999</v>
      </c>
      <c r="E108" s="2">
        <v>3472.299</v>
      </c>
      <c r="F108" s="2">
        <v>3477.7469999999998</v>
      </c>
      <c r="G108" s="2">
        <v>3189.8069999999998</v>
      </c>
      <c r="H108" s="2">
        <v>2981.9960000000001</v>
      </c>
      <c r="I108" s="2">
        <v>3045.9650000000001</v>
      </c>
      <c r="J108" s="2">
        <v>3050.7979999999998</v>
      </c>
      <c r="K108" s="2">
        <v>3023.1709999999998</v>
      </c>
      <c r="L108" s="2">
        <v>3112.8319999999999</v>
      </c>
      <c r="M108" s="2">
        <v>3086.2489999999998</v>
      </c>
      <c r="N108" s="2">
        <v>3140.66</v>
      </c>
      <c r="O108" s="2">
        <v>3019.25</v>
      </c>
      <c r="P108" s="2">
        <v>3024.3620000000001</v>
      </c>
      <c r="Q108" s="2">
        <v>3072.0740000000001</v>
      </c>
      <c r="R108" s="2">
        <v>3050.9749999999999</v>
      </c>
      <c r="S108" s="2">
        <v>2825.05</v>
      </c>
      <c r="T108" s="2">
        <v>2792.5390000000002</v>
      </c>
      <c r="U108" s="2">
        <v>2788.28</v>
      </c>
      <c r="V108" s="2">
        <v>2772.22</v>
      </c>
      <c r="W108" s="2">
        <v>2837.1579999999999</v>
      </c>
      <c r="X108" s="2">
        <v>2860.3470000000002</v>
      </c>
      <c r="Y108" s="2">
        <v>2708.9580000000001</v>
      </c>
      <c r="Z108" s="2">
        <v>2745.473</v>
      </c>
      <c r="AA108" s="2">
        <v>2792.3449999999998</v>
      </c>
      <c r="AB108" s="2">
        <v>3027.5353749999999</v>
      </c>
      <c r="AC108" s="2"/>
    </row>
    <row r="109" spans="3:29" x14ac:dyDescent="0.2">
      <c r="C109" t="s">
        <v>123</v>
      </c>
      <c r="D109" s="2">
        <v>1947.9069999999999</v>
      </c>
      <c r="E109" s="2">
        <v>1962.9390000000001</v>
      </c>
      <c r="F109" s="2">
        <v>2039.713</v>
      </c>
      <c r="G109" s="2">
        <v>1958.5509999999999</v>
      </c>
      <c r="H109" s="2">
        <v>1905.296</v>
      </c>
      <c r="I109" s="2">
        <v>2032.567</v>
      </c>
      <c r="J109" s="2">
        <v>2067.1880000000001</v>
      </c>
      <c r="K109" s="2">
        <v>2132.4670000000001</v>
      </c>
      <c r="L109" s="2">
        <v>2199.1289999999999</v>
      </c>
      <c r="M109" s="2">
        <v>2238.9110000000001</v>
      </c>
      <c r="N109" s="2">
        <v>2296.5520000000001</v>
      </c>
      <c r="O109" s="2">
        <v>2367.498</v>
      </c>
      <c r="P109" s="2">
        <v>2376.5239999999999</v>
      </c>
      <c r="Q109" s="2">
        <v>2411.962</v>
      </c>
      <c r="R109" s="2">
        <v>2468.92</v>
      </c>
      <c r="S109" s="2">
        <v>2488.3229999999999</v>
      </c>
      <c r="T109" s="2">
        <v>2532.5790000000002</v>
      </c>
      <c r="U109" s="2">
        <v>2575.1840000000002</v>
      </c>
      <c r="V109" s="2">
        <v>2594.3629999999998</v>
      </c>
      <c r="W109" s="2">
        <v>2641.3389999999999</v>
      </c>
      <c r="X109" s="2">
        <v>2687.2190000000001</v>
      </c>
      <c r="Y109" s="2">
        <v>2812.2629999999999</v>
      </c>
      <c r="Z109" s="2">
        <v>3097.5</v>
      </c>
      <c r="AA109" s="2">
        <v>3308.308</v>
      </c>
      <c r="AB109" s="2">
        <v>2380.96675</v>
      </c>
      <c r="AC109" s="2"/>
    </row>
    <row r="110" spans="3:29" x14ac:dyDescent="0.2">
      <c r="C110" t="s">
        <v>124</v>
      </c>
      <c r="D110" s="2">
        <v>3385.0120000000002</v>
      </c>
      <c r="E110" s="2">
        <v>2740.1030000000001</v>
      </c>
      <c r="F110" s="2">
        <v>2564.5309999999999</v>
      </c>
      <c r="G110" s="2">
        <v>2583.817</v>
      </c>
      <c r="H110" s="2">
        <v>2522.6860000000001</v>
      </c>
      <c r="I110" s="2">
        <v>2559.1709999999998</v>
      </c>
      <c r="J110" s="2">
        <v>2337.4699999999998</v>
      </c>
      <c r="K110" s="2">
        <v>2202.384</v>
      </c>
      <c r="L110" s="2">
        <v>2267.6709999999998</v>
      </c>
      <c r="M110" s="2">
        <v>2553.433</v>
      </c>
      <c r="N110" s="2">
        <v>2583.547</v>
      </c>
      <c r="O110" s="2">
        <v>2632.3440000000001</v>
      </c>
      <c r="P110" s="2">
        <v>2647.6930000000002</v>
      </c>
      <c r="Q110" s="2">
        <v>2674.797</v>
      </c>
      <c r="R110" s="2">
        <v>2748.6179999999999</v>
      </c>
      <c r="S110" s="2">
        <v>2799.3180000000002</v>
      </c>
      <c r="T110" s="2">
        <v>2527.5169999999998</v>
      </c>
      <c r="U110" s="2">
        <v>2558.7280000000001</v>
      </c>
      <c r="V110" s="2">
        <v>2642.3609999999999</v>
      </c>
      <c r="W110" s="2">
        <v>2658.759</v>
      </c>
      <c r="X110" s="2">
        <v>2696.0630000000001</v>
      </c>
      <c r="Y110" s="2">
        <v>2710.6849999999999</v>
      </c>
      <c r="Z110" s="2">
        <v>2767.337</v>
      </c>
      <c r="AA110" s="2">
        <v>2765.4810000000002</v>
      </c>
      <c r="AB110" s="2">
        <v>2630.3969166666602</v>
      </c>
      <c r="AC110" s="2"/>
    </row>
    <row r="111" spans="3:29" x14ac:dyDescent="0.2">
      <c r="C111" t="s">
        <v>125</v>
      </c>
      <c r="D111" s="2">
        <v>459.95049999999998</v>
      </c>
      <c r="E111" s="2">
        <v>582.63390000000004</v>
      </c>
      <c r="F111" s="2">
        <v>710.75729999999999</v>
      </c>
      <c r="G111" s="2">
        <v>765.10350000000005</v>
      </c>
      <c r="H111" s="2">
        <v>816.91880000000003</v>
      </c>
      <c r="I111" s="2">
        <v>859.10569999999996</v>
      </c>
      <c r="J111" s="2">
        <v>912.46510000000001</v>
      </c>
      <c r="K111" s="2">
        <v>960.22990000000004</v>
      </c>
      <c r="L111" s="2">
        <v>1020.17</v>
      </c>
      <c r="M111" s="2">
        <v>1080.171</v>
      </c>
      <c r="N111" s="2">
        <v>1162.9649999999999</v>
      </c>
      <c r="O111" s="2">
        <v>1232.8230000000001</v>
      </c>
      <c r="P111" s="2">
        <v>1318.442</v>
      </c>
      <c r="Q111" s="2">
        <v>1396.8920000000001</v>
      </c>
      <c r="R111" s="2">
        <v>1500.3340000000001</v>
      </c>
      <c r="S111" s="2">
        <v>1609.0730000000001</v>
      </c>
      <c r="T111" s="2">
        <v>1742.3150000000001</v>
      </c>
      <c r="U111" s="2">
        <v>1842.47</v>
      </c>
      <c r="V111" s="2">
        <v>1920.2460000000001</v>
      </c>
      <c r="W111" s="2">
        <v>2008.6020000000001</v>
      </c>
      <c r="X111" s="2">
        <v>2212.3330000000001</v>
      </c>
      <c r="Y111" s="2">
        <v>2423.1390000000001</v>
      </c>
      <c r="Z111" s="2">
        <v>2589.7179999999998</v>
      </c>
      <c r="AA111" s="2">
        <v>2706.3939999999998</v>
      </c>
      <c r="AB111" s="2">
        <v>1409.71882083333</v>
      </c>
      <c r="AC111" s="2"/>
    </row>
    <row r="112" spans="3:29" x14ac:dyDescent="0.2">
      <c r="C112" t="s">
        <v>126</v>
      </c>
      <c r="D112" s="2">
        <v>1812.2239999999999</v>
      </c>
      <c r="E112" s="2">
        <v>1446.7470000000001</v>
      </c>
      <c r="F112" s="2">
        <v>1341.7809999999999</v>
      </c>
      <c r="G112" s="2">
        <v>1276.684</v>
      </c>
      <c r="H112" s="2">
        <v>1284.693</v>
      </c>
      <c r="I112" s="2">
        <v>1268.7339999999999</v>
      </c>
      <c r="J112" s="2">
        <v>1252.847</v>
      </c>
      <c r="K112" s="2">
        <v>1262.925</v>
      </c>
      <c r="L112" s="2">
        <v>1168.0809999999999</v>
      </c>
      <c r="M112" s="2">
        <v>572.87850000000003</v>
      </c>
      <c r="N112" s="2">
        <v>586.93380000000002</v>
      </c>
      <c r="O112" s="2">
        <v>569.00160000000005</v>
      </c>
      <c r="P112" s="2">
        <v>561.36980000000005</v>
      </c>
      <c r="Q112" s="2">
        <v>552.9932</v>
      </c>
      <c r="R112" s="2">
        <v>543.09220000000005</v>
      </c>
      <c r="S112" s="2">
        <v>509.89920000000001</v>
      </c>
      <c r="T112" s="2">
        <v>500.23649999999998</v>
      </c>
      <c r="U112" s="2">
        <v>480.72109999999998</v>
      </c>
      <c r="V112" s="2">
        <v>477.79649999999998</v>
      </c>
      <c r="W112" s="2">
        <v>471.80020000000002</v>
      </c>
      <c r="X112" s="2">
        <v>450.28489999999999</v>
      </c>
      <c r="Y112" s="2">
        <v>408.25020000000001</v>
      </c>
      <c r="Z112" s="2">
        <v>403.35680000000002</v>
      </c>
      <c r="AA112" s="2">
        <v>405.363</v>
      </c>
      <c r="AB112" s="2">
        <v>817.02889583333297</v>
      </c>
      <c r="AC112" s="2"/>
    </row>
    <row r="113" spans="3:29" x14ac:dyDescent="0.2">
      <c r="C113" t="s">
        <v>127</v>
      </c>
      <c r="D113" s="2">
        <v>3030.672</v>
      </c>
      <c r="E113" s="2">
        <v>3235.5120000000002</v>
      </c>
      <c r="F113" s="2">
        <v>3306.6979999999999</v>
      </c>
      <c r="G113" s="2">
        <v>3406.6410000000001</v>
      </c>
      <c r="H113" s="2">
        <v>3422.518</v>
      </c>
      <c r="I113" s="2">
        <v>3498.299</v>
      </c>
      <c r="J113" s="2">
        <v>3517.335</v>
      </c>
      <c r="K113" s="2">
        <v>3579.0239999999999</v>
      </c>
      <c r="L113" s="2">
        <v>3730.0540000000001</v>
      </c>
      <c r="M113" s="2">
        <v>3748.2710000000002</v>
      </c>
      <c r="N113" s="2">
        <v>3826.9760000000001</v>
      </c>
      <c r="O113" s="2">
        <v>3957.9929999999999</v>
      </c>
      <c r="P113" s="2">
        <v>3974.04</v>
      </c>
      <c r="Q113" s="2">
        <v>4114.5079999999998</v>
      </c>
      <c r="R113" s="2">
        <v>4006.982</v>
      </c>
      <c r="S113" s="2">
        <v>4039.8719999999998</v>
      </c>
      <c r="T113" s="2">
        <v>4120.3890000000001</v>
      </c>
      <c r="U113" s="2">
        <v>4120.3900000000003</v>
      </c>
      <c r="V113" s="2">
        <v>4108.1940000000004</v>
      </c>
      <c r="W113" s="2">
        <v>4158.8190000000004</v>
      </c>
      <c r="X113" s="2">
        <v>4172.1350000000002</v>
      </c>
      <c r="Y113" s="2">
        <v>4073.377</v>
      </c>
      <c r="Z113" s="2">
        <v>4118.4949999999999</v>
      </c>
      <c r="AA113" s="2">
        <v>4200.8559999999998</v>
      </c>
      <c r="AB113" s="2">
        <v>3811.1687499999998</v>
      </c>
      <c r="AC113" s="2"/>
    </row>
    <row r="114" spans="3:29" x14ac:dyDescent="0.2">
      <c r="C114" t="s">
        <v>128</v>
      </c>
      <c r="D114" s="2">
        <v>2014.845</v>
      </c>
      <c r="E114" s="2">
        <v>2060.7809999999999</v>
      </c>
      <c r="F114" s="2">
        <v>1991.039</v>
      </c>
      <c r="G114" s="2">
        <v>1797.675</v>
      </c>
      <c r="H114" s="2">
        <v>1953.5050000000001</v>
      </c>
      <c r="I114" s="2">
        <v>1999.568</v>
      </c>
      <c r="J114" s="2">
        <v>2009.096</v>
      </c>
      <c r="K114" s="2">
        <v>2030.4469999999999</v>
      </c>
      <c r="L114" s="2">
        <v>2068.3960000000002</v>
      </c>
      <c r="M114" s="2">
        <v>2069.91</v>
      </c>
      <c r="N114" s="2">
        <v>2108.623</v>
      </c>
      <c r="O114" s="2">
        <v>2173.7730000000001</v>
      </c>
      <c r="P114" s="2">
        <v>2168.3829999999998</v>
      </c>
      <c r="Q114" s="2">
        <v>2190.2750000000001</v>
      </c>
      <c r="R114" s="2">
        <v>2240.4279999999999</v>
      </c>
      <c r="S114" s="2">
        <v>2239.0720000000001</v>
      </c>
      <c r="T114" s="2">
        <v>2282.0300000000002</v>
      </c>
      <c r="U114" s="2">
        <v>2340.375</v>
      </c>
      <c r="V114" s="2">
        <v>2370.0659999999998</v>
      </c>
      <c r="W114" s="2">
        <v>2449.087</v>
      </c>
      <c r="X114" s="2">
        <v>2493.723</v>
      </c>
      <c r="Y114" s="2">
        <v>2618.0540000000001</v>
      </c>
      <c r="Z114" s="2">
        <v>2893.7080000000001</v>
      </c>
      <c r="AA114" s="2">
        <v>2975.163</v>
      </c>
      <c r="AB114" s="2">
        <v>2230.75091666666</v>
      </c>
      <c r="AC114" s="2"/>
    </row>
    <row r="115" spans="3:29" x14ac:dyDescent="0.2">
      <c r="C115" t="s">
        <v>452</v>
      </c>
      <c r="D115" s="2">
        <v>0.68560790000000005</v>
      </c>
      <c r="E115" s="2">
        <v>0.63896949999999997</v>
      </c>
      <c r="F115" s="2">
        <v>0.53301759999999998</v>
      </c>
      <c r="G115" s="2">
        <v>0.50200599999999995</v>
      </c>
      <c r="H115" s="2">
        <v>0.48277409999999998</v>
      </c>
      <c r="I115" s="2">
        <v>0.43272739999999998</v>
      </c>
      <c r="J115" s="2">
        <v>0.37915379999999999</v>
      </c>
      <c r="K115" s="2">
        <v>0.3702877</v>
      </c>
      <c r="L115" s="2">
        <v>0.38432959999999999</v>
      </c>
      <c r="M115" s="2">
        <v>0.31723449999999997</v>
      </c>
      <c r="N115" s="2">
        <v>0.31889329999999999</v>
      </c>
      <c r="O115" s="2">
        <v>0.29488019999999998</v>
      </c>
      <c r="P115" s="2">
        <v>0.2657236</v>
      </c>
      <c r="Q115" s="2">
        <v>0.29011940000000003</v>
      </c>
      <c r="R115" s="2">
        <v>0.23301769999999999</v>
      </c>
      <c r="S115" s="2">
        <v>0.2139093</v>
      </c>
      <c r="T115" s="2">
        <v>0.1918039</v>
      </c>
      <c r="U115" s="2">
        <v>0.1853175</v>
      </c>
      <c r="V115" s="2">
        <v>0.1902373</v>
      </c>
      <c r="W115" s="2">
        <v>0.18560189999999999</v>
      </c>
      <c r="X115" s="2">
        <v>0.16634180000000001</v>
      </c>
      <c r="Y115" s="2">
        <v>0.15235199999999999</v>
      </c>
      <c r="Z115" s="2">
        <v>0.16410050000000001</v>
      </c>
      <c r="AA115" s="2">
        <v>0.17249999999999999</v>
      </c>
      <c r="AB115" s="2">
        <v>0.32295443750000002</v>
      </c>
      <c r="AC115" s="2"/>
    </row>
    <row r="116" spans="3:29" x14ac:dyDescent="0.2">
      <c r="C116" t="s">
        <v>129</v>
      </c>
      <c r="D116" s="2">
        <v>304.25369999999998</v>
      </c>
      <c r="E116" s="2">
        <v>312.19929999999999</v>
      </c>
      <c r="F116" s="2">
        <v>265.7824</v>
      </c>
      <c r="G116" s="2">
        <v>213.78569999999999</v>
      </c>
      <c r="H116" s="2">
        <v>210.976</v>
      </c>
      <c r="I116" s="2">
        <v>160.79859999999999</v>
      </c>
      <c r="J116" s="2">
        <v>151.27209999999999</v>
      </c>
      <c r="K116" s="2">
        <v>145.74039999999999</v>
      </c>
      <c r="L116" s="2">
        <v>128.3152</v>
      </c>
      <c r="M116" s="2">
        <v>112.89570000000001</v>
      </c>
      <c r="N116" s="2">
        <v>116.7765</v>
      </c>
      <c r="O116" s="2">
        <v>111.0283</v>
      </c>
      <c r="P116" s="2">
        <v>110.3837</v>
      </c>
      <c r="Q116" s="2">
        <v>109.4736</v>
      </c>
      <c r="R116" s="2">
        <v>109.3128</v>
      </c>
      <c r="S116" s="2">
        <v>101.3385</v>
      </c>
      <c r="T116" s="2">
        <v>97.586579999999998</v>
      </c>
      <c r="U116" s="2">
        <v>96.173829999999995</v>
      </c>
      <c r="V116" s="2">
        <v>92.848820000000003</v>
      </c>
      <c r="W116" s="2">
        <v>91.136510000000001</v>
      </c>
      <c r="X116" s="2">
        <v>87.659289999999999</v>
      </c>
      <c r="Y116" s="2">
        <v>77.249660000000006</v>
      </c>
      <c r="Z116" s="2">
        <v>79.200419999999994</v>
      </c>
      <c r="AA116" s="2">
        <v>85.205510000000004</v>
      </c>
      <c r="AB116" s="2">
        <v>140.474713333333</v>
      </c>
      <c r="AC116" s="2"/>
    </row>
    <row r="117" spans="3:29" x14ac:dyDescent="0.2">
      <c r="C117" t="s">
        <v>130</v>
      </c>
      <c r="D117" s="2">
        <v>3790.2939999999999</v>
      </c>
      <c r="E117" s="2">
        <v>3472.299</v>
      </c>
      <c r="F117" s="2">
        <v>3477.7469999999998</v>
      </c>
      <c r="G117" s="2">
        <v>3189.8069999999998</v>
      </c>
      <c r="H117" s="2">
        <v>2981.9960000000001</v>
      </c>
      <c r="I117" s="2">
        <v>3045.9650000000001</v>
      </c>
      <c r="J117" s="2">
        <v>3050.7979999999998</v>
      </c>
      <c r="K117" s="2">
        <v>3023.1709999999998</v>
      </c>
      <c r="L117" s="2">
        <v>3112.8319999999999</v>
      </c>
      <c r="M117" s="2">
        <v>3086.2489999999998</v>
      </c>
      <c r="N117" s="2">
        <v>3140.66</v>
      </c>
      <c r="O117" s="2">
        <v>3019.25</v>
      </c>
      <c r="P117" s="2">
        <v>3024.3620000000001</v>
      </c>
      <c r="Q117" s="2">
        <v>3072.0740000000001</v>
      </c>
      <c r="R117" s="2">
        <v>3050.9749999999999</v>
      </c>
      <c r="S117" s="2">
        <v>2825.05</v>
      </c>
      <c r="T117" s="2">
        <v>2792.5390000000002</v>
      </c>
      <c r="U117" s="2">
        <v>2788.28</v>
      </c>
      <c r="V117" s="2">
        <v>2772.22</v>
      </c>
      <c r="W117" s="2">
        <v>2837.1579999999999</v>
      </c>
      <c r="X117" s="2">
        <v>2860.3470000000002</v>
      </c>
      <c r="Y117" s="2">
        <v>2521.0329999999999</v>
      </c>
      <c r="Z117" s="2">
        <v>2561.5920000000001</v>
      </c>
      <c r="AA117" s="2">
        <v>2616.3359999999998</v>
      </c>
      <c r="AB117" s="2">
        <v>3004.70975</v>
      </c>
      <c r="AC117" s="2"/>
    </row>
    <row r="118" spans="3:29" x14ac:dyDescent="0.2">
      <c r="C118" t="s">
        <v>131</v>
      </c>
      <c r="D118" s="2">
        <v>1947.9069999999999</v>
      </c>
      <c r="E118" s="2">
        <v>1962.9390000000001</v>
      </c>
      <c r="F118" s="2">
        <v>2039.713</v>
      </c>
      <c r="G118" s="2">
        <v>1958.5509999999999</v>
      </c>
      <c r="H118" s="2">
        <v>1905.296</v>
      </c>
      <c r="I118" s="2">
        <v>2032.567</v>
      </c>
      <c r="J118" s="2">
        <v>2067.1880000000001</v>
      </c>
      <c r="K118" s="2">
        <v>2132.4670000000001</v>
      </c>
      <c r="L118" s="2">
        <v>2199.1289999999999</v>
      </c>
      <c r="M118" s="2">
        <v>2238.9110000000001</v>
      </c>
      <c r="N118" s="2">
        <v>2296.5520000000001</v>
      </c>
      <c r="O118" s="2">
        <v>2367.498</v>
      </c>
      <c r="P118" s="2">
        <v>2376.5239999999999</v>
      </c>
      <c r="Q118" s="2">
        <v>2411.962</v>
      </c>
      <c r="R118" s="2">
        <v>2468.92</v>
      </c>
      <c r="S118" s="2">
        <v>2488.3229999999999</v>
      </c>
      <c r="T118" s="2">
        <v>2532.5790000000002</v>
      </c>
      <c r="U118" s="2">
        <v>2575.1840000000002</v>
      </c>
      <c r="V118" s="2">
        <v>2594.3629999999998</v>
      </c>
      <c r="W118" s="2">
        <v>2641.3389999999999</v>
      </c>
      <c r="X118" s="2">
        <v>2687.2190000000001</v>
      </c>
      <c r="Y118" s="2">
        <v>2812.2629999999999</v>
      </c>
      <c r="Z118" s="2">
        <v>3097.5</v>
      </c>
      <c r="AA118" s="2">
        <v>3308.308</v>
      </c>
      <c r="AB118" s="2">
        <v>2380.96675</v>
      </c>
      <c r="AC118" s="2"/>
    </row>
    <row r="119" spans="3:29" x14ac:dyDescent="0.2">
      <c r="C119" t="s">
        <v>132</v>
      </c>
      <c r="D119" s="2">
        <v>3144.5189999999998</v>
      </c>
      <c r="E119" s="2">
        <v>2499.61</v>
      </c>
      <c r="F119" s="2">
        <v>2323.9810000000002</v>
      </c>
      <c r="G119" s="2">
        <v>2343.3240000000001</v>
      </c>
      <c r="H119" s="2">
        <v>2282.1930000000002</v>
      </c>
      <c r="I119" s="2">
        <v>2318.6770000000001</v>
      </c>
      <c r="J119" s="2">
        <v>2096.92</v>
      </c>
      <c r="K119" s="2">
        <v>1961.9169999999999</v>
      </c>
      <c r="L119" s="2">
        <v>2027.3330000000001</v>
      </c>
      <c r="M119" s="2">
        <v>2072.3870000000002</v>
      </c>
      <c r="N119" s="2">
        <v>2120.5650000000001</v>
      </c>
      <c r="O119" s="2">
        <v>2177.2289999999998</v>
      </c>
      <c r="P119" s="2">
        <v>2208.2600000000002</v>
      </c>
      <c r="Q119" s="2">
        <v>2244.3150000000001</v>
      </c>
      <c r="R119" s="2">
        <v>2325.9960000000001</v>
      </c>
      <c r="S119" s="2">
        <v>2386.1109999999999</v>
      </c>
      <c r="T119" s="2">
        <v>2102.2820000000002</v>
      </c>
      <c r="U119" s="2">
        <v>2135.7170000000001</v>
      </c>
      <c r="V119" s="2">
        <v>2076.4470000000001</v>
      </c>
      <c r="W119" s="2">
        <v>2087.2150000000001</v>
      </c>
      <c r="X119" s="2">
        <v>2115.4760000000001</v>
      </c>
      <c r="Y119" s="2">
        <v>2149.4349999999999</v>
      </c>
      <c r="Z119" s="2">
        <v>2209.8319999999999</v>
      </c>
      <c r="AA119" s="2">
        <v>2209.239</v>
      </c>
      <c r="AB119" s="2">
        <v>2234.1241666666601</v>
      </c>
      <c r="AC119" s="2"/>
    </row>
    <row r="120" spans="3:29" x14ac:dyDescent="0.2">
      <c r="C120" t="s">
        <v>133</v>
      </c>
      <c r="D120" s="2">
        <v>380.29730000000001</v>
      </c>
      <c r="E120" s="2">
        <v>388.92829999999998</v>
      </c>
      <c r="F120" s="2">
        <v>345.67439999999999</v>
      </c>
      <c r="G120" s="2">
        <v>294.33960000000002</v>
      </c>
      <c r="H120" s="2">
        <v>293.4083</v>
      </c>
      <c r="I120" s="2">
        <v>244.9922</v>
      </c>
      <c r="J120" s="2">
        <v>235.38740000000001</v>
      </c>
      <c r="K120" s="2">
        <v>227.1157</v>
      </c>
      <c r="L120" s="2">
        <v>209.2655</v>
      </c>
      <c r="M120" s="2">
        <v>191.10550000000001</v>
      </c>
      <c r="N120" s="2">
        <v>195.5557</v>
      </c>
      <c r="O120" s="2">
        <v>187.79480000000001</v>
      </c>
      <c r="P120" s="2">
        <v>187.28020000000001</v>
      </c>
      <c r="Q120" s="2">
        <v>190.12639999999999</v>
      </c>
      <c r="R120" s="2">
        <v>184.11259999999999</v>
      </c>
      <c r="S120" s="2">
        <v>174.2397</v>
      </c>
      <c r="T120" s="2">
        <v>171.40799999999999</v>
      </c>
      <c r="U120" s="2">
        <v>168.12860000000001</v>
      </c>
      <c r="V120" s="2">
        <v>164.5547</v>
      </c>
      <c r="W120" s="2">
        <v>161.4385</v>
      </c>
      <c r="X120" s="2">
        <v>155.61340000000001</v>
      </c>
      <c r="Y120" s="2">
        <v>144.92070000000001</v>
      </c>
      <c r="Z120" s="2">
        <v>146.58920000000001</v>
      </c>
      <c r="AA120" s="2">
        <v>153.7441</v>
      </c>
      <c r="AB120" s="2">
        <v>216.50086666666601</v>
      </c>
      <c r="AC120" s="2"/>
    </row>
    <row r="121" spans="3:29" x14ac:dyDescent="0.2">
      <c r="C121" t="s">
        <v>134</v>
      </c>
      <c r="D121" s="2">
        <v>181.36699999999999</v>
      </c>
      <c r="E121" s="2">
        <v>197.27520000000001</v>
      </c>
      <c r="F121" s="2">
        <v>236.50579999999999</v>
      </c>
      <c r="G121" s="2">
        <v>241.7679</v>
      </c>
      <c r="H121" s="2">
        <v>230.2971</v>
      </c>
      <c r="I121" s="2">
        <v>229.3185</v>
      </c>
      <c r="J121" s="2">
        <v>231.0052</v>
      </c>
      <c r="K121" s="2">
        <v>232.11670000000001</v>
      </c>
      <c r="L121" s="2">
        <v>232.94319999999999</v>
      </c>
      <c r="M121" s="2">
        <v>233.38849999999999</v>
      </c>
      <c r="N121" s="2">
        <v>197.13720000000001</v>
      </c>
      <c r="O121" s="2">
        <v>198.1482</v>
      </c>
      <c r="P121" s="2">
        <v>200.77279999999999</v>
      </c>
      <c r="Q121" s="2">
        <v>216.08160000000001</v>
      </c>
      <c r="R121" s="2">
        <v>173.4802</v>
      </c>
      <c r="S121" s="2">
        <v>187.98310000000001</v>
      </c>
      <c r="T121" s="2">
        <v>149.69049999999999</v>
      </c>
      <c r="U121" s="2">
        <v>159.95070000000001</v>
      </c>
      <c r="V121" s="2">
        <v>168.19550000000001</v>
      </c>
      <c r="W121" s="2">
        <v>168.07159999999999</v>
      </c>
      <c r="X121" s="2">
        <v>176.46029999999999</v>
      </c>
      <c r="Y121" s="2">
        <v>175.07679999999999</v>
      </c>
      <c r="Z121" s="2">
        <v>184.9599</v>
      </c>
      <c r="AA121" s="2">
        <v>192.4126</v>
      </c>
      <c r="AB121" s="2">
        <v>199.76692083333299</v>
      </c>
      <c r="AC121" s="2"/>
    </row>
    <row r="122" spans="3:29" x14ac:dyDescent="0.2">
      <c r="C122" t="s">
        <v>135</v>
      </c>
      <c r="D122" s="2">
        <v>2539.7449999999999</v>
      </c>
      <c r="E122" s="2">
        <v>2574.7449999999999</v>
      </c>
      <c r="F122" s="2">
        <v>2620.473</v>
      </c>
      <c r="G122" s="2">
        <v>2694.1509999999998</v>
      </c>
      <c r="H122" s="2">
        <v>2738.4639999999999</v>
      </c>
      <c r="I122" s="2">
        <v>2814.7559999999999</v>
      </c>
      <c r="J122" s="2">
        <v>2860.893</v>
      </c>
      <c r="K122" s="2">
        <v>2928.51</v>
      </c>
      <c r="L122" s="2">
        <v>2964.2710000000002</v>
      </c>
      <c r="M122" s="2">
        <v>3029.5949999999998</v>
      </c>
      <c r="N122" s="2">
        <v>3103.4169999999999</v>
      </c>
      <c r="O122" s="2">
        <v>3160.8519999999999</v>
      </c>
      <c r="P122" s="2">
        <v>3220.2460000000001</v>
      </c>
      <c r="Q122" s="2">
        <v>3197.2109999999998</v>
      </c>
      <c r="R122" s="2">
        <v>3204.4090000000001</v>
      </c>
      <c r="S122" s="2">
        <v>3151.5340000000001</v>
      </c>
      <c r="T122" s="2">
        <v>3148.1570000000002</v>
      </c>
      <c r="U122" s="2">
        <v>3200.8690000000001</v>
      </c>
      <c r="V122" s="2">
        <v>3299.933</v>
      </c>
      <c r="W122" s="2">
        <v>3428.056</v>
      </c>
      <c r="X122" s="2">
        <v>3516.625</v>
      </c>
      <c r="Y122" s="2">
        <v>3605.027</v>
      </c>
      <c r="Z122" s="2">
        <v>3750.547</v>
      </c>
      <c r="AA122" s="2">
        <v>3851</v>
      </c>
      <c r="AB122" s="2">
        <v>3108.4785833333299</v>
      </c>
      <c r="AC122" s="2"/>
    </row>
    <row r="123" spans="3:29" x14ac:dyDescent="0.2">
      <c r="C123" t="s">
        <v>136</v>
      </c>
      <c r="D123" s="2">
        <v>27103.81</v>
      </c>
      <c r="E123" s="2">
        <v>27134.27</v>
      </c>
      <c r="F123" s="2">
        <v>27129.52</v>
      </c>
      <c r="G123" s="2">
        <v>27640.25</v>
      </c>
      <c r="H123" s="2">
        <v>27633.4</v>
      </c>
      <c r="I123" s="2">
        <v>27633.4</v>
      </c>
      <c r="J123" s="2">
        <v>27674.639999999999</v>
      </c>
      <c r="K123" s="2">
        <v>27723.279999999999</v>
      </c>
      <c r="L123" s="2">
        <v>27703.96</v>
      </c>
      <c r="M123" s="2">
        <v>27709.51</v>
      </c>
      <c r="N123" s="2">
        <v>27750.7</v>
      </c>
      <c r="O123" s="2">
        <v>27758.959999999999</v>
      </c>
      <c r="P123" s="2">
        <v>27784.16</v>
      </c>
      <c r="Q123" s="2">
        <v>27814.5</v>
      </c>
      <c r="R123" s="2">
        <v>27838.45</v>
      </c>
      <c r="S123" s="2">
        <v>27873.52</v>
      </c>
      <c r="T123" s="2">
        <v>27918.16</v>
      </c>
      <c r="U123" s="2">
        <v>27944.95</v>
      </c>
      <c r="V123" s="2">
        <v>27989.78</v>
      </c>
      <c r="W123" s="2">
        <v>28033.11</v>
      </c>
      <c r="X123" s="2">
        <v>28072.58</v>
      </c>
      <c r="Y123" s="2">
        <v>28098.22</v>
      </c>
      <c r="Z123" s="2">
        <v>28168.31</v>
      </c>
      <c r="AA123" s="2">
        <v>28182.38</v>
      </c>
      <c r="AB123" s="2">
        <v>27763.0758333333</v>
      </c>
      <c r="AC123" s="2"/>
    </row>
    <row r="124" spans="3:29" x14ac:dyDescent="0.2">
      <c r="C124" t="s">
        <v>1</v>
      </c>
      <c r="D124" s="2">
        <v>27103.81</v>
      </c>
      <c r="E124" s="2">
        <v>27134.27</v>
      </c>
      <c r="F124" s="2">
        <v>27129.52</v>
      </c>
      <c r="G124" s="2">
        <v>27640.25</v>
      </c>
      <c r="H124" s="2">
        <v>27633.4</v>
      </c>
      <c r="I124" s="2">
        <v>27633.4</v>
      </c>
      <c r="J124" s="2">
        <v>27674.639999999999</v>
      </c>
      <c r="K124" s="2">
        <v>27723.279999999999</v>
      </c>
      <c r="L124" s="2">
        <v>27703.96</v>
      </c>
      <c r="M124" s="2">
        <v>27709.51</v>
      </c>
      <c r="N124" s="2">
        <v>27750.7</v>
      </c>
      <c r="O124" s="2">
        <v>27758.959999999999</v>
      </c>
      <c r="P124" s="2">
        <v>27784.16</v>
      </c>
      <c r="Q124" s="2">
        <v>27814.5</v>
      </c>
      <c r="R124" s="2">
        <v>27838.45</v>
      </c>
      <c r="S124" s="2">
        <v>27873.52</v>
      </c>
      <c r="T124" s="2">
        <v>27918.16</v>
      </c>
      <c r="U124" s="2">
        <v>27944.95</v>
      </c>
      <c r="V124" s="2">
        <v>27989.78</v>
      </c>
      <c r="W124" s="2">
        <v>28033.11</v>
      </c>
      <c r="X124" s="2">
        <v>28072.58</v>
      </c>
      <c r="Y124" s="2">
        <v>28098.22</v>
      </c>
      <c r="Z124" s="2">
        <v>28168.31</v>
      </c>
      <c r="AA124" s="2">
        <v>28182.38</v>
      </c>
      <c r="AB124" s="2">
        <v>27763.0758333333</v>
      </c>
      <c r="AC124" s="2"/>
    </row>
    <row r="125" spans="3:29" x14ac:dyDescent="0.2">
      <c r="C125" t="s">
        <v>137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4.1123409999999999E-4</v>
      </c>
      <c r="AA125" s="2">
        <v>0</v>
      </c>
      <c r="AB125" s="2">
        <v>1.7134754166666599E-5</v>
      </c>
      <c r="AC125" s="2"/>
    </row>
    <row r="126" spans="3:29" x14ac:dyDescent="0.2">
      <c r="C126" t="s">
        <v>138</v>
      </c>
      <c r="D126" s="2">
        <v>12.348929999999999</v>
      </c>
      <c r="E126" s="2">
        <v>10.213749999999999</v>
      </c>
      <c r="F126" s="2">
        <v>15.5564</v>
      </c>
      <c r="G126" s="2">
        <v>22.766349999999999</v>
      </c>
      <c r="H126" s="2">
        <v>29.501300000000001</v>
      </c>
      <c r="I126" s="2">
        <v>27.31916</v>
      </c>
      <c r="J126" s="2">
        <v>25.416519999999998</v>
      </c>
      <c r="K126" s="2">
        <v>23.337</v>
      </c>
      <c r="L126" s="2">
        <v>19.110880000000002</v>
      </c>
      <c r="M126" s="2">
        <v>16.1799</v>
      </c>
      <c r="N126" s="2">
        <v>15.80977</v>
      </c>
      <c r="O126" s="2">
        <v>14.622820000000001</v>
      </c>
      <c r="P126" s="2">
        <v>15.234400000000001</v>
      </c>
      <c r="Q126" s="2">
        <v>16.02984</v>
      </c>
      <c r="R126" s="2">
        <v>16.471170000000001</v>
      </c>
      <c r="S126" s="2">
        <v>16.91657</v>
      </c>
      <c r="T126" s="2">
        <v>19.183219999999999</v>
      </c>
      <c r="U126" s="2">
        <v>21.313580000000002</v>
      </c>
      <c r="V126" s="2">
        <v>19.251329999999999</v>
      </c>
      <c r="W126" s="2">
        <v>19.010079999999999</v>
      </c>
      <c r="X126" s="2">
        <v>21.272960000000001</v>
      </c>
      <c r="Y126" s="2">
        <v>22.939900000000002</v>
      </c>
      <c r="Z126" s="2">
        <v>25.877020000000002</v>
      </c>
      <c r="AA126" s="2">
        <v>26.25093</v>
      </c>
      <c r="AB126" s="2">
        <v>19.663907500000001</v>
      </c>
      <c r="AC126" s="2"/>
    </row>
    <row r="127" spans="3:29" x14ac:dyDescent="0.2">
      <c r="C127" t="s">
        <v>139</v>
      </c>
      <c r="D127" s="2">
        <v>14.86769</v>
      </c>
      <c r="E127" s="2">
        <v>14.93849</v>
      </c>
      <c r="F127" s="2">
        <v>14.747339999999999</v>
      </c>
      <c r="G127" s="2">
        <v>13.947789999999999</v>
      </c>
      <c r="H127" s="2">
        <v>13.923220000000001</v>
      </c>
      <c r="I127" s="2">
        <v>13.75234</v>
      </c>
      <c r="J127" s="2">
        <v>13.68824</v>
      </c>
      <c r="K127" s="2">
        <v>13.580349999999999</v>
      </c>
      <c r="L127" s="2">
        <v>13.292809999999999</v>
      </c>
      <c r="M127" s="2">
        <v>13.27932</v>
      </c>
      <c r="N127" s="2">
        <v>13.26247</v>
      </c>
      <c r="O127" s="2">
        <v>13.12093</v>
      </c>
      <c r="P127" s="2">
        <v>13.069190000000001</v>
      </c>
      <c r="Q127" s="2">
        <v>12.883419999999999</v>
      </c>
      <c r="R127" s="2">
        <v>12.85365</v>
      </c>
      <c r="S127" s="2">
        <v>12.749599999999999</v>
      </c>
      <c r="T127" s="2">
        <v>12.737500000000001</v>
      </c>
      <c r="U127" s="2">
        <v>12.63059</v>
      </c>
      <c r="V127" s="2">
        <v>12.54152</v>
      </c>
      <c r="W127" s="2">
        <v>12.382339999999999</v>
      </c>
      <c r="X127" s="2">
        <v>12.278029999999999</v>
      </c>
      <c r="Y127" s="2">
        <v>12.08689</v>
      </c>
      <c r="Z127" s="2">
        <v>12.111459999999999</v>
      </c>
      <c r="AA127" s="2">
        <v>11.880739999999999</v>
      </c>
      <c r="AB127" s="2">
        <v>13.1919133333333</v>
      </c>
      <c r="AC127" s="2"/>
    </row>
    <row r="128" spans="3:29" x14ac:dyDescent="0.2">
      <c r="C128" t="s">
        <v>140</v>
      </c>
      <c r="D128" s="2">
        <v>313.39400000000001</v>
      </c>
      <c r="E128" s="2">
        <v>341.5992</v>
      </c>
      <c r="F128" s="2">
        <v>323.12009999999998</v>
      </c>
      <c r="G128" s="2">
        <v>291.54199999999997</v>
      </c>
      <c r="H128" s="2">
        <v>307.31450000000001</v>
      </c>
      <c r="I128" s="2">
        <v>291.20260000000002</v>
      </c>
      <c r="J128" s="2">
        <v>286.08210000000003</v>
      </c>
      <c r="K128" s="2">
        <v>259.33280000000002</v>
      </c>
      <c r="L128" s="2">
        <v>245.4385</v>
      </c>
      <c r="M128" s="2">
        <v>219.08109999999999</v>
      </c>
      <c r="N128" s="2">
        <v>209.53489999999999</v>
      </c>
      <c r="O128" s="2">
        <v>194.84540000000001</v>
      </c>
      <c r="P128" s="2">
        <v>187.44630000000001</v>
      </c>
      <c r="Q128" s="2">
        <v>162.239</v>
      </c>
      <c r="R128" s="2">
        <v>165.29679999999999</v>
      </c>
      <c r="S128" s="2">
        <v>150.8004</v>
      </c>
      <c r="T128" s="2">
        <v>143.46780000000001</v>
      </c>
      <c r="U128" s="2">
        <v>130.5718</v>
      </c>
      <c r="V128" s="2">
        <v>122.4242</v>
      </c>
      <c r="W128" s="2">
        <v>120.3754</v>
      </c>
      <c r="X128" s="2">
        <v>121.06140000000001</v>
      </c>
      <c r="Y128" s="2">
        <v>102.37479999999999</v>
      </c>
      <c r="Z128" s="2">
        <v>109.7428</v>
      </c>
      <c r="AA128" s="2">
        <v>87.182850000000002</v>
      </c>
      <c r="AB128" s="2">
        <v>203.56128125000001</v>
      </c>
      <c r="AC128" s="2"/>
    </row>
    <row r="129" spans="3:29" x14ac:dyDescent="0.2">
      <c r="C129" t="s">
        <v>141</v>
      </c>
      <c r="D129" s="2">
        <v>1102.105</v>
      </c>
      <c r="E129" s="2">
        <v>1102.105</v>
      </c>
      <c r="F129" s="2">
        <v>1102.1179999999999</v>
      </c>
      <c r="G129" s="2">
        <v>1092.691</v>
      </c>
      <c r="H129" s="2">
        <v>1106.29</v>
      </c>
      <c r="I129" s="2">
        <v>1106.29</v>
      </c>
      <c r="J129" s="2">
        <v>1106.3030000000001</v>
      </c>
      <c r="K129" s="2">
        <v>1106.29</v>
      </c>
      <c r="L129" s="2">
        <v>1106.29</v>
      </c>
      <c r="M129" s="2">
        <v>1106.29</v>
      </c>
      <c r="N129" s="2">
        <v>1106.3030000000001</v>
      </c>
      <c r="O129" s="2">
        <v>1106.29</v>
      </c>
      <c r="P129" s="2">
        <v>1106.29</v>
      </c>
      <c r="Q129" s="2">
        <v>1106.29</v>
      </c>
      <c r="R129" s="2">
        <v>1106.3030000000001</v>
      </c>
      <c r="S129" s="2">
        <v>1106.29</v>
      </c>
      <c r="T129" s="2">
        <v>1106.29</v>
      </c>
      <c r="U129" s="2">
        <v>1106.29</v>
      </c>
      <c r="V129" s="2">
        <v>1106.3030000000001</v>
      </c>
      <c r="W129" s="2">
        <v>1106.29</v>
      </c>
      <c r="X129" s="2">
        <v>1106.29</v>
      </c>
      <c r="Y129" s="2">
        <v>1106.29</v>
      </c>
      <c r="Z129" s="2">
        <v>1106.3030000000001</v>
      </c>
      <c r="AA129" s="2">
        <v>1106.29</v>
      </c>
      <c r="AB129" s="2">
        <v>1105.2035000000001</v>
      </c>
      <c r="AC129" s="2"/>
    </row>
    <row r="130" spans="3:29" x14ac:dyDescent="0.2">
      <c r="C130" t="s">
        <v>474</v>
      </c>
      <c r="D130" s="2">
        <v>0</v>
      </c>
      <c r="E130" s="2">
        <v>0</v>
      </c>
      <c r="F130" s="2">
        <v>5.5327869999999995E-4</v>
      </c>
      <c r="G130" s="2">
        <v>3.976027E-3</v>
      </c>
      <c r="H130" s="2">
        <v>8.815069E-3</v>
      </c>
      <c r="I130" s="2">
        <v>5.9178080000000001E-3</v>
      </c>
      <c r="J130" s="2">
        <v>8.2377049999999997E-3</v>
      </c>
      <c r="K130" s="2">
        <v>6.4726030000000004E-3</v>
      </c>
      <c r="L130" s="2">
        <v>1.3530820000000001E-2</v>
      </c>
      <c r="M130" s="2">
        <v>5.9178080000000001E-3</v>
      </c>
      <c r="N130" s="2">
        <v>4.9487710000000002E-3</v>
      </c>
      <c r="O130" s="2">
        <v>4.8082189999999999E-3</v>
      </c>
      <c r="P130" s="2">
        <v>6.0719179999999999E-3</v>
      </c>
      <c r="Q130" s="2">
        <v>1.266781E-2</v>
      </c>
      <c r="R130" s="2">
        <v>1.2756150000000001E-2</v>
      </c>
      <c r="S130" s="2">
        <v>2.1482879999999999E-2</v>
      </c>
      <c r="T130" s="2">
        <v>2.949657E-2</v>
      </c>
      <c r="U130" s="2">
        <v>3.4203699999999997E-2</v>
      </c>
      <c r="V130" s="2">
        <v>5.2745899999999998E-2</v>
      </c>
      <c r="W130" s="2">
        <v>1.9633560000000001E-2</v>
      </c>
      <c r="X130" s="2">
        <v>2.6526810000000001E-2</v>
      </c>
      <c r="Y130" s="2">
        <v>4.0306439999999999E-2</v>
      </c>
      <c r="Z130" s="2">
        <v>4.0368439999999998E-2</v>
      </c>
      <c r="AA130" s="2">
        <v>5.0253289999999999E-2</v>
      </c>
      <c r="AB130" s="2">
        <v>1.70704823625E-2</v>
      </c>
      <c r="AC130" s="2"/>
    </row>
    <row r="131" spans="3:29" x14ac:dyDescent="0.2">
      <c r="C131" t="s">
        <v>475</v>
      </c>
      <c r="D131" s="2">
        <v>0.28455530000000001</v>
      </c>
      <c r="E131" s="2">
        <v>0.3310592</v>
      </c>
      <c r="F131" s="2">
        <v>0.42642390000000002</v>
      </c>
      <c r="G131" s="2">
        <v>0.51893060000000002</v>
      </c>
      <c r="H131" s="2">
        <v>0.57176629999999995</v>
      </c>
      <c r="I131" s="2">
        <v>0.55914070000000005</v>
      </c>
      <c r="J131" s="2">
        <v>0.62224539999999995</v>
      </c>
      <c r="K131" s="2">
        <v>0.58613249999999995</v>
      </c>
      <c r="L131" s="2">
        <v>0.64247080000000001</v>
      </c>
      <c r="M131" s="2">
        <v>0.56172840000000002</v>
      </c>
      <c r="N131" s="2">
        <v>0.54395649999999995</v>
      </c>
      <c r="O131" s="2">
        <v>0.51938070000000003</v>
      </c>
      <c r="P131" s="2">
        <v>0.55522260000000001</v>
      </c>
      <c r="Q131" s="2">
        <v>0.60917220000000005</v>
      </c>
      <c r="R131" s="2">
        <v>0.62893770000000004</v>
      </c>
      <c r="S131" s="2">
        <v>0.69964780000000004</v>
      </c>
      <c r="T131" s="2">
        <v>0.78077099999999999</v>
      </c>
      <c r="U131" s="2">
        <v>0.8373756</v>
      </c>
      <c r="V131" s="2">
        <v>0.80365569999999997</v>
      </c>
      <c r="W131" s="2">
        <v>0.79153569999999995</v>
      </c>
      <c r="X131" s="2">
        <v>0.84850190000000003</v>
      </c>
      <c r="Y131" s="2">
        <v>0.92965980000000004</v>
      </c>
      <c r="Z131" s="2">
        <v>0.92254670000000005</v>
      </c>
      <c r="AA131" s="2">
        <v>0.96729370000000003</v>
      </c>
      <c r="AB131" s="2">
        <v>0.64758794583333301</v>
      </c>
      <c r="AC131" s="2"/>
    </row>
    <row r="132" spans="3:29" x14ac:dyDescent="0.2">
      <c r="C132" t="s">
        <v>476</v>
      </c>
      <c r="D132" s="2">
        <v>31.425049999999999</v>
      </c>
      <c r="E132" s="2">
        <v>31.40118</v>
      </c>
      <c r="F132" s="2">
        <v>31.20786</v>
      </c>
      <c r="G132" s="2">
        <v>31.147500000000001</v>
      </c>
      <c r="H132" s="2">
        <v>31.076339999999998</v>
      </c>
      <c r="I132" s="2">
        <v>31.061769999999999</v>
      </c>
      <c r="J132" s="2">
        <v>30.899190000000001</v>
      </c>
      <c r="K132" s="2">
        <v>30.91385</v>
      </c>
      <c r="L132" s="2">
        <v>30.674779999999998</v>
      </c>
      <c r="M132" s="2">
        <v>30.60913</v>
      </c>
      <c r="N132" s="2">
        <v>30.660350000000001</v>
      </c>
      <c r="O132" s="2">
        <v>30.45036</v>
      </c>
      <c r="P132" s="2">
        <v>30.43019</v>
      </c>
      <c r="Q132" s="2">
        <v>30.319269999999999</v>
      </c>
      <c r="R132" s="2">
        <v>30.236070000000002</v>
      </c>
      <c r="S132" s="2">
        <v>30.12069</v>
      </c>
      <c r="T132" s="2">
        <v>30.050999999999998</v>
      </c>
      <c r="U132" s="2">
        <v>29.919899999999998</v>
      </c>
      <c r="V132" s="2">
        <v>29.78351</v>
      </c>
      <c r="W132" s="2">
        <v>29.726959999999998</v>
      </c>
      <c r="X132" s="2">
        <v>29.569569999999999</v>
      </c>
      <c r="Y132" s="2">
        <v>29.33436</v>
      </c>
      <c r="Z132" s="2">
        <v>29.420300000000001</v>
      </c>
      <c r="AA132" s="2">
        <v>29.016649999999998</v>
      </c>
      <c r="AB132" s="2">
        <v>30.393992916666601</v>
      </c>
      <c r="AC132" s="2"/>
    </row>
    <row r="133" spans="3:29" x14ac:dyDescent="0.2">
      <c r="C133" t="s">
        <v>446</v>
      </c>
      <c r="D133" s="2">
        <v>1024.498</v>
      </c>
      <c r="E133" s="2">
        <v>1058.106</v>
      </c>
      <c r="F133" s="2">
        <v>1073.9369999999999</v>
      </c>
      <c r="G133" s="2">
        <v>1095.9770000000001</v>
      </c>
      <c r="H133" s="2">
        <v>1113.3869999999999</v>
      </c>
      <c r="I133" s="2">
        <v>1132.4179999999999</v>
      </c>
      <c r="J133" s="2">
        <v>1156.905</v>
      </c>
      <c r="K133" s="2">
        <v>1171.4670000000001</v>
      </c>
      <c r="L133" s="2">
        <v>1184.7840000000001</v>
      </c>
      <c r="M133" s="2">
        <v>1200.818</v>
      </c>
      <c r="N133" s="2">
        <v>1219.615</v>
      </c>
      <c r="O133" s="2">
        <v>1236.395</v>
      </c>
      <c r="P133" s="2">
        <v>1252.396</v>
      </c>
      <c r="Q133" s="2">
        <v>1269.163</v>
      </c>
      <c r="R133" s="2">
        <v>1274.654</v>
      </c>
      <c r="S133" s="2">
        <v>1289.5999999999999</v>
      </c>
      <c r="T133" s="2">
        <v>1304.673</v>
      </c>
      <c r="U133" s="2">
        <v>1320.741</v>
      </c>
      <c r="V133" s="2">
        <v>1336.3330000000001</v>
      </c>
      <c r="W133" s="2">
        <v>1344.3330000000001</v>
      </c>
      <c r="X133" s="2">
        <v>1355.162</v>
      </c>
      <c r="Y133" s="2">
        <v>1384.546</v>
      </c>
      <c r="Z133" s="2">
        <v>1431.5060000000001</v>
      </c>
      <c r="AA133" s="2">
        <v>1499.1510000000001</v>
      </c>
      <c r="AB133" s="2">
        <v>1238.7735416666601</v>
      </c>
      <c r="AC133" s="2"/>
    </row>
    <row r="134" spans="3:29" x14ac:dyDescent="0.2">
      <c r="C134" t="s">
        <v>142</v>
      </c>
      <c r="D134" s="2">
        <v>63.232149999999997</v>
      </c>
      <c r="E134" s="2">
        <v>63.326390000000004</v>
      </c>
      <c r="F134" s="2">
        <v>62.957529999999998</v>
      </c>
      <c r="G134" s="2">
        <v>63.065770000000001</v>
      </c>
      <c r="H134" s="2">
        <v>63.059600000000003</v>
      </c>
      <c r="I134" s="2">
        <v>63.014850000000003</v>
      </c>
      <c r="J134" s="2">
        <v>63.301740000000002</v>
      </c>
      <c r="K134" s="2">
        <v>63.17165</v>
      </c>
      <c r="L134" s="2">
        <v>62.955010000000001</v>
      </c>
      <c r="M134" s="2">
        <v>62.98245</v>
      </c>
      <c r="N134" s="2">
        <v>62.973370000000003</v>
      </c>
      <c r="O134" s="2">
        <v>63.033230000000003</v>
      </c>
      <c r="P134" s="2">
        <v>63.19115</v>
      </c>
      <c r="Q134" s="2">
        <v>62.987580000000001</v>
      </c>
      <c r="R134" s="2">
        <v>62.770229999999998</v>
      </c>
      <c r="S134" s="2">
        <v>62.797049999999999</v>
      </c>
      <c r="T134" s="2">
        <v>62.773919999999997</v>
      </c>
      <c r="U134" s="2">
        <v>62.98507</v>
      </c>
      <c r="V134" s="2">
        <v>62.804450000000003</v>
      </c>
      <c r="W134" s="2">
        <v>63.061979999999998</v>
      </c>
      <c r="X134" s="2">
        <v>63.051540000000003</v>
      </c>
      <c r="Y134" s="2">
        <v>63.04025</v>
      </c>
      <c r="Z134" s="2">
        <v>63.156239999999997</v>
      </c>
      <c r="AA134" s="2">
        <v>63.142310000000002</v>
      </c>
      <c r="AB134" s="2">
        <v>63.034812916666603</v>
      </c>
      <c r="AC134" s="2"/>
    </row>
    <row r="135" spans="3:29" x14ac:dyDescent="0.2">
      <c r="C135" t="s">
        <v>143</v>
      </c>
      <c r="D135" s="2">
        <v>2.3954010000000001</v>
      </c>
      <c r="E135" s="2">
        <v>4.4194139999999997</v>
      </c>
      <c r="F135" s="2">
        <v>9.8093260000000004</v>
      </c>
      <c r="G135" s="2">
        <v>10.589079999999999</v>
      </c>
      <c r="H135" s="2">
        <v>15.327809999999999</v>
      </c>
      <c r="I135" s="2">
        <v>11.35661</v>
      </c>
      <c r="J135" s="2">
        <v>13.524559999999999</v>
      </c>
      <c r="K135" s="2">
        <v>9.8893190000000004</v>
      </c>
      <c r="L135" s="2">
        <v>11.20126</v>
      </c>
      <c r="M135" s="2">
        <v>8.1481429999999992</v>
      </c>
      <c r="N135" s="2">
        <v>8.2502329999999997</v>
      </c>
      <c r="O135" s="2">
        <v>5.0643669999999998</v>
      </c>
      <c r="P135" s="2">
        <v>5.0068710000000003</v>
      </c>
      <c r="Q135" s="2">
        <v>8.1365400000000001</v>
      </c>
      <c r="R135" s="2">
        <v>6.3676149999999998</v>
      </c>
      <c r="S135" s="2">
        <v>8.4229310000000002</v>
      </c>
      <c r="T135" s="2">
        <v>9.0895519999999994</v>
      </c>
      <c r="U135" s="2">
        <v>12.07395</v>
      </c>
      <c r="V135" s="2">
        <v>10.702809999999999</v>
      </c>
      <c r="W135" s="2">
        <v>9.9586089999999992</v>
      </c>
      <c r="X135" s="2">
        <v>11.209849999999999</v>
      </c>
      <c r="Y135" s="2">
        <v>15.48832</v>
      </c>
      <c r="Z135" s="2">
        <v>14.968070000000001</v>
      </c>
      <c r="AA135" s="2">
        <v>14.797499999999999</v>
      </c>
      <c r="AB135" s="2">
        <v>9.8415892083333301</v>
      </c>
      <c r="AC135" s="2"/>
    </row>
    <row r="136" spans="3:29" x14ac:dyDescent="0.2">
      <c r="C136" t="s">
        <v>144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/>
    </row>
    <row r="137" spans="3:29" x14ac:dyDescent="0.2">
      <c r="C137" t="s">
        <v>145</v>
      </c>
      <c r="D137" s="2">
        <v>14.647259999999999</v>
      </c>
      <c r="E137" s="2">
        <v>14.63527</v>
      </c>
      <c r="F137" s="2">
        <v>19.62257</v>
      </c>
      <c r="G137" s="2">
        <v>30.559249999999999</v>
      </c>
      <c r="H137" s="2">
        <v>35.536960000000001</v>
      </c>
      <c r="I137" s="2">
        <v>46.462110000000003</v>
      </c>
      <c r="J137" s="2">
        <v>51.248699999999999</v>
      </c>
      <c r="K137" s="2">
        <v>61.31409</v>
      </c>
      <c r="L137" s="2">
        <v>66.686790000000002</v>
      </c>
      <c r="M137" s="2">
        <v>76.514449999999997</v>
      </c>
      <c r="N137" s="2">
        <v>85.76397</v>
      </c>
      <c r="O137" s="2">
        <v>97.552750000000003</v>
      </c>
      <c r="P137" s="2">
        <v>106.58540000000001</v>
      </c>
      <c r="Q137" s="2">
        <v>120.0561</v>
      </c>
      <c r="R137" s="2">
        <v>130.39490000000001</v>
      </c>
      <c r="S137" s="2">
        <v>145.32419999999999</v>
      </c>
      <c r="T137" s="2">
        <v>161.9984</v>
      </c>
      <c r="U137" s="2">
        <v>182.89689999999999</v>
      </c>
      <c r="V137" s="2">
        <v>199.75210000000001</v>
      </c>
      <c r="W137" s="2">
        <v>221.6379</v>
      </c>
      <c r="X137" s="2">
        <v>240.33619999999999</v>
      </c>
      <c r="Y137" s="2">
        <v>260.65620000000001</v>
      </c>
      <c r="Z137" s="2">
        <v>282.28289999999998</v>
      </c>
      <c r="AA137" s="2">
        <v>301.2747</v>
      </c>
      <c r="AB137" s="2">
        <v>123.072502916666</v>
      </c>
      <c r="AC137" s="2"/>
    </row>
    <row r="138" spans="3:29" x14ac:dyDescent="0.2">
      <c r="C138" t="s">
        <v>146</v>
      </c>
      <c r="D138" s="2">
        <v>48.665080000000003</v>
      </c>
      <c r="E138" s="2">
        <v>48.665080000000003</v>
      </c>
      <c r="F138" s="2">
        <v>48.678150000000002</v>
      </c>
      <c r="G138" s="2">
        <v>48.665080000000003</v>
      </c>
      <c r="H138" s="2">
        <v>48.665080000000003</v>
      </c>
      <c r="I138" s="2">
        <v>48.665080000000003</v>
      </c>
      <c r="J138" s="2">
        <v>48.678150000000002</v>
      </c>
      <c r="K138" s="2">
        <v>48.665080000000003</v>
      </c>
      <c r="L138" s="2">
        <v>48.665080000000003</v>
      </c>
      <c r="M138" s="2">
        <v>48.665080000000003</v>
      </c>
      <c r="N138" s="2">
        <v>48.678150000000002</v>
      </c>
      <c r="O138" s="2">
        <v>48.665080000000003</v>
      </c>
      <c r="P138" s="2">
        <v>48.665080000000003</v>
      </c>
      <c r="Q138" s="2">
        <v>48.665080000000003</v>
      </c>
      <c r="R138" s="2">
        <v>48.678150000000002</v>
      </c>
      <c r="S138" s="2">
        <v>48.665080000000003</v>
      </c>
      <c r="T138" s="2">
        <v>48.665080000000003</v>
      </c>
      <c r="U138" s="2">
        <v>48.665080000000003</v>
      </c>
      <c r="V138" s="2">
        <v>48.678150000000002</v>
      </c>
      <c r="W138" s="2">
        <v>48.665080000000003</v>
      </c>
      <c r="X138" s="2">
        <v>48.665080000000003</v>
      </c>
      <c r="Y138" s="2">
        <v>48.665080000000003</v>
      </c>
      <c r="Z138" s="2">
        <v>48.678150000000002</v>
      </c>
      <c r="AA138" s="2">
        <v>48.665080000000003</v>
      </c>
      <c r="AB138" s="2">
        <v>48.668347500000003</v>
      </c>
      <c r="AC138" s="2"/>
    </row>
    <row r="139" spans="3:29" x14ac:dyDescent="0.2">
      <c r="C139" t="s">
        <v>147</v>
      </c>
      <c r="D139" s="2">
        <v>423.23250000000002</v>
      </c>
      <c r="E139" s="2">
        <v>433.76850000000002</v>
      </c>
      <c r="F139" s="2">
        <v>446.39400000000001</v>
      </c>
      <c r="G139" s="2">
        <v>447.41449999999998</v>
      </c>
      <c r="H139" s="2">
        <v>456.51549999999997</v>
      </c>
      <c r="I139" s="2">
        <v>476.26850000000002</v>
      </c>
      <c r="J139" s="2">
        <v>494.13099999999997</v>
      </c>
      <c r="K139" s="2">
        <v>517.1191</v>
      </c>
      <c r="L139" s="2">
        <v>536.96040000000005</v>
      </c>
      <c r="M139" s="2">
        <v>554.69839999999999</v>
      </c>
      <c r="N139" s="2">
        <v>575.51469999999995</v>
      </c>
      <c r="O139" s="2">
        <v>584.09559999999999</v>
      </c>
      <c r="P139" s="2">
        <v>593.67660000000001</v>
      </c>
      <c r="Q139" s="2">
        <v>603.07079999999996</v>
      </c>
      <c r="R139" s="2">
        <v>609.11410000000001</v>
      </c>
      <c r="S139" s="2">
        <v>614.01649999999995</v>
      </c>
      <c r="T139" s="2">
        <v>620.14250000000004</v>
      </c>
      <c r="U139" s="2">
        <v>626.70640000000003</v>
      </c>
      <c r="V139" s="2">
        <v>633.88250000000005</v>
      </c>
      <c r="W139" s="2">
        <v>636.82029999999997</v>
      </c>
      <c r="X139" s="2">
        <v>641.05840000000001</v>
      </c>
      <c r="Y139" s="2">
        <v>640.6617</v>
      </c>
      <c r="Z139" s="2">
        <v>653.78099999999995</v>
      </c>
      <c r="AA139" s="2">
        <v>658.31679999999994</v>
      </c>
      <c r="AB139" s="2">
        <v>561.55667916666596</v>
      </c>
      <c r="AC139" s="2"/>
    </row>
    <row r="140" spans="3:29" x14ac:dyDescent="0.2">
      <c r="C140" t="s">
        <v>148</v>
      </c>
      <c r="D140" s="2">
        <v>3023.3939999999998</v>
      </c>
      <c r="E140" s="2">
        <v>3097.431</v>
      </c>
      <c r="F140" s="2">
        <v>3117.2060000000001</v>
      </c>
      <c r="G140" s="2">
        <v>3110.9540000000002</v>
      </c>
      <c r="H140" s="2">
        <v>3176.12</v>
      </c>
      <c r="I140" s="2">
        <v>3205.4789999999998</v>
      </c>
      <c r="J140" s="2">
        <v>3249.6509999999998</v>
      </c>
      <c r="K140" s="2">
        <v>3266.5149999999999</v>
      </c>
      <c r="L140" s="2">
        <v>3292.087</v>
      </c>
      <c r="M140" s="2">
        <v>3305.8339999999998</v>
      </c>
      <c r="N140" s="2">
        <v>3345.0239999999999</v>
      </c>
      <c r="O140" s="2">
        <v>3363.8679999999999</v>
      </c>
      <c r="P140" s="2">
        <v>3390.98</v>
      </c>
      <c r="Q140" s="2">
        <v>3408.0720000000001</v>
      </c>
      <c r="R140" s="2">
        <v>3430.71</v>
      </c>
      <c r="S140" s="2">
        <v>3452.75</v>
      </c>
      <c r="T140" s="2">
        <v>3483.614</v>
      </c>
      <c r="U140" s="2">
        <v>3517.1529999999998</v>
      </c>
      <c r="V140" s="2">
        <v>3546.8389999999999</v>
      </c>
      <c r="W140" s="2">
        <v>3576.3649999999998</v>
      </c>
      <c r="X140" s="2">
        <v>3611.681</v>
      </c>
      <c r="Y140" s="2">
        <v>3646.098</v>
      </c>
      <c r="Z140" s="2">
        <v>3734.4569999999999</v>
      </c>
      <c r="AA140" s="2">
        <v>3802.0770000000002</v>
      </c>
      <c r="AB140" s="2">
        <v>3381.4316250000002</v>
      </c>
      <c r="AC140" s="2"/>
    </row>
    <row r="141" spans="3:29" x14ac:dyDescent="0.2">
      <c r="C141" t="s">
        <v>149</v>
      </c>
      <c r="D141" s="2">
        <v>27.216619999999999</v>
      </c>
      <c r="E141" s="2">
        <v>25.152239999999999</v>
      </c>
      <c r="F141" s="2">
        <v>30.303740000000001</v>
      </c>
      <c r="G141" s="2">
        <v>36.714129999999997</v>
      </c>
      <c r="H141" s="2">
        <v>43.424529999999997</v>
      </c>
      <c r="I141" s="2">
        <v>41.0715</v>
      </c>
      <c r="J141" s="2">
        <v>39.104759999999999</v>
      </c>
      <c r="K141" s="2">
        <v>36.917349999999999</v>
      </c>
      <c r="L141" s="2">
        <v>32.403689999999997</v>
      </c>
      <c r="M141" s="2">
        <v>29.459230000000002</v>
      </c>
      <c r="N141" s="2">
        <v>29.072240000000001</v>
      </c>
      <c r="O141" s="2">
        <v>27.743749999999999</v>
      </c>
      <c r="P141" s="2">
        <v>28.303599999999999</v>
      </c>
      <c r="Q141" s="2">
        <v>28.913260000000001</v>
      </c>
      <c r="R141" s="2">
        <v>29.324819999999999</v>
      </c>
      <c r="S141" s="2">
        <v>29.666170000000001</v>
      </c>
      <c r="T141" s="2">
        <v>31.920719999999999</v>
      </c>
      <c r="U141" s="2">
        <v>33.94417</v>
      </c>
      <c r="V141" s="2">
        <v>31.792850000000001</v>
      </c>
      <c r="W141" s="2">
        <v>31.392430000000001</v>
      </c>
      <c r="X141" s="2">
        <v>33.550989999999999</v>
      </c>
      <c r="Y141" s="2">
        <v>35.026800000000001</v>
      </c>
      <c r="Z141" s="2">
        <v>37.988889999999998</v>
      </c>
      <c r="AA141" s="2">
        <v>38.13167</v>
      </c>
      <c r="AB141" s="2">
        <v>32.855839583333299</v>
      </c>
      <c r="AC141" s="2"/>
    </row>
    <row r="142" spans="3:29" x14ac:dyDescent="0.2">
      <c r="C142" t="s">
        <v>150</v>
      </c>
      <c r="D142" s="2">
        <v>2497.444</v>
      </c>
      <c r="E142" s="2">
        <v>2656.0230000000001</v>
      </c>
      <c r="F142" s="2">
        <v>2860.5819999999999</v>
      </c>
      <c r="G142" s="2">
        <v>3060.3110000000001</v>
      </c>
      <c r="H142" s="2">
        <v>3117.7359999999999</v>
      </c>
      <c r="I142" s="2">
        <v>3138.05</v>
      </c>
      <c r="J142" s="2">
        <v>3149.547</v>
      </c>
      <c r="K142" s="2">
        <v>3171.1370000000002</v>
      </c>
      <c r="L142" s="2">
        <v>3166.1370000000002</v>
      </c>
      <c r="M142" s="2">
        <v>3206.7139999999999</v>
      </c>
      <c r="N142" s="2">
        <v>3252.9279999999999</v>
      </c>
      <c r="O142" s="2">
        <v>3317.1350000000002</v>
      </c>
      <c r="P142" s="2">
        <v>3327.13</v>
      </c>
      <c r="Q142" s="2">
        <v>3318.3249999999998</v>
      </c>
      <c r="R142" s="2">
        <v>3348.9430000000002</v>
      </c>
      <c r="S142" s="2">
        <v>3330.7469999999998</v>
      </c>
      <c r="T142" s="2">
        <v>3350.598</v>
      </c>
      <c r="U142" s="2">
        <v>3368.2939999999999</v>
      </c>
      <c r="V142" s="2">
        <v>3393.143</v>
      </c>
      <c r="W142" s="2">
        <v>3446.002</v>
      </c>
      <c r="X142" s="2">
        <v>3460.2420000000002</v>
      </c>
      <c r="Y142" s="2">
        <v>3440.0590000000002</v>
      </c>
      <c r="Z142" s="2">
        <v>3503.605</v>
      </c>
      <c r="AA142" s="2">
        <v>3549.8229999999999</v>
      </c>
      <c r="AB142" s="2">
        <v>3226.2772916666599</v>
      </c>
      <c r="AC142" s="2"/>
    </row>
    <row r="143" spans="3:29" x14ac:dyDescent="0.2">
      <c r="C143" t="s">
        <v>509</v>
      </c>
      <c r="D143" s="2">
        <v>0</v>
      </c>
      <c r="E143" s="2">
        <v>0</v>
      </c>
      <c r="F143" s="2">
        <v>0</v>
      </c>
      <c r="G143" s="2">
        <v>0</v>
      </c>
      <c r="H143" s="2">
        <v>383.99349999999998</v>
      </c>
      <c r="I143" s="2">
        <v>384.01620000000003</v>
      </c>
      <c r="J143" s="2">
        <v>384.02069999999998</v>
      </c>
      <c r="K143" s="2">
        <v>384.00020000000001</v>
      </c>
      <c r="L143" s="2">
        <v>384.0385</v>
      </c>
      <c r="M143" s="2">
        <v>384.04050000000001</v>
      </c>
      <c r="N143" s="2">
        <v>767.47</v>
      </c>
      <c r="O143" s="2">
        <v>767.26739999999995</v>
      </c>
      <c r="P143" s="2">
        <v>767.17049999999995</v>
      </c>
      <c r="Q143" s="2">
        <v>767.96879999999999</v>
      </c>
      <c r="R143" s="2">
        <v>1149.1289999999999</v>
      </c>
      <c r="S143" s="2">
        <v>1150.702</v>
      </c>
      <c r="T143" s="2">
        <v>1528.0029999999999</v>
      </c>
      <c r="U143" s="2">
        <v>1529.6120000000001</v>
      </c>
      <c r="V143" s="2">
        <v>1531.1020000000001</v>
      </c>
      <c r="W143" s="2">
        <v>1533.5060000000001</v>
      </c>
      <c r="X143" s="2">
        <v>1533.9949999999999</v>
      </c>
      <c r="Y143" s="2">
        <v>1533.722</v>
      </c>
      <c r="Z143" s="2">
        <v>1534.664</v>
      </c>
      <c r="AA143" s="2">
        <v>1534.3689999999999</v>
      </c>
      <c r="AB143" s="2">
        <v>830.53292916666601</v>
      </c>
      <c r="AC143" s="2"/>
    </row>
    <row r="144" spans="3:29" x14ac:dyDescent="0.2">
      <c r="C144" t="s">
        <v>512</v>
      </c>
      <c r="D144" s="2">
        <v>151.92009999999999</v>
      </c>
      <c r="E144" s="2">
        <v>216.15770000000001</v>
      </c>
      <c r="F144" s="2">
        <v>281.84230000000002</v>
      </c>
      <c r="G144" s="2">
        <v>424.35199999999998</v>
      </c>
      <c r="H144" s="2">
        <v>218.85470000000001</v>
      </c>
      <c r="I144" s="2">
        <v>247.60890000000001</v>
      </c>
      <c r="J144" s="2">
        <v>284.10390000000001</v>
      </c>
      <c r="K144" s="2">
        <v>303.17469999999997</v>
      </c>
      <c r="L144" s="2">
        <v>322.82810000000001</v>
      </c>
      <c r="M144" s="2">
        <v>355.50979999999998</v>
      </c>
      <c r="N144" s="2">
        <v>190.73570000000001</v>
      </c>
      <c r="O144" s="2">
        <v>218.5377</v>
      </c>
      <c r="P144" s="2">
        <v>242.1739</v>
      </c>
      <c r="Q144" s="2">
        <v>300.44909999999999</v>
      </c>
      <c r="R144" s="2">
        <v>193.51259999999999</v>
      </c>
      <c r="S144" s="2">
        <v>277.28980000000001</v>
      </c>
      <c r="T144" s="2">
        <v>193.48769999999999</v>
      </c>
      <c r="U144" s="2">
        <v>220.7062</v>
      </c>
      <c r="V144" s="2">
        <v>241.2638</v>
      </c>
      <c r="W144" s="2">
        <v>257.7824</v>
      </c>
      <c r="X144" s="2">
        <v>277.76510000000002</v>
      </c>
      <c r="Y144" s="2">
        <v>304.51609999999999</v>
      </c>
      <c r="Z144" s="2">
        <v>338.58390000000003</v>
      </c>
      <c r="AA144" s="2">
        <v>375.46570000000003</v>
      </c>
      <c r="AB144" s="2">
        <v>268.2759125</v>
      </c>
      <c r="AC144" s="2"/>
    </row>
    <row r="145" spans="3:29" x14ac:dyDescent="0.2">
      <c r="C145" t="s">
        <v>513</v>
      </c>
      <c r="D145" s="2">
        <v>0</v>
      </c>
      <c r="E145" s="2">
        <v>0</v>
      </c>
      <c r="F145" s="2">
        <v>0</v>
      </c>
      <c r="G145" s="2">
        <v>0</v>
      </c>
      <c r="H145" s="2">
        <v>-0.44785170000000002</v>
      </c>
      <c r="I145" s="2">
        <v>-2.4932340000000002</v>
      </c>
      <c r="J145" s="2">
        <v>-2.4033220000000002</v>
      </c>
      <c r="K145" s="2">
        <v>-2.339512</v>
      </c>
      <c r="L145" s="2">
        <v>-3.2748879999999998</v>
      </c>
      <c r="M145" s="2">
        <v>-3.4927169999999998</v>
      </c>
      <c r="N145" s="2">
        <v>-3.3506290000000001</v>
      </c>
      <c r="O145" s="2">
        <v>-3.3070529999999998</v>
      </c>
      <c r="P145" s="2">
        <v>-3.3236840000000001</v>
      </c>
      <c r="Q145" s="2">
        <v>-5.9413679999999998</v>
      </c>
      <c r="R145" s="2">
        <v>-5.9808450000000004</v>
      </c>
      <c r="S145" s="2">
        <v>-5.93438</v>
      </c>
      <c r="T145" s="2">
        <v>-5.9935970000000003</v>
      </c>
      <c r="U145" s="2">
        <v>-5.9169830000000001</v>
      </c>
      <c r="V145" s="2">
        <v>-5.8931389999999997</v>
      </c>
      <c r="W145" s="2">
        <v>-8.8256689999999995</v>
      </c>
      <c r="X145" s="2">
        <v>-11.585229999999999</v>
      </c>
      <c r="Y145" s="2">
        <v>-11.77332</v>
      </c>
      <c r="Z145" s="2">
        <v>-12.192360000000001</v>
      </c>
      <c r="AA145" s="2">
        <v>-13.09249</v>
      </c>
      <c r="AB145" s="2">
        <v>-4.8984279874999999</v>
      </c>
      <c r="AC145" s="2"/>
    </row>
    <row r="146" spans="3:29" x14ac:dyDescent="0.2">
      <c r="C146" t="s">
        <v>151</v>
      </c>
      <c r="D146" s="2">
        <v>2497.375</v>
      </c>
      <c r="E146" s="2">
        <v>2655.8960000000002</v>
      </c>
      <c r="F146" s="2">
        <v>2860.3960000000002</v>
      </c>
      <c r="G146" s="2">
        <v>3060.0569999999998</v>
      </c>
      <c r="H146" s="2">
        <v>3117.4369999999999</v>
      </c>
      <c r="I146" s="2">
        <v>3137.694</v>
      </c>
      <c r="J146" s="2">
        <v>3149.1350000000002</v>
      </c>
      <c r="K146" s="2">
        <v>3170.6550000000002</v>
      </c>
      <c r="L146" s="2">
        <v>3165.6120000000001</v>
      </c>
      <c r="M146" s="2">
        <v>3206.0549999999998</v>
      </c>
      <c r="N146" s="2">
        <v>3252.14</v>
      </c>
      <c r="O146" s="2">
        <v>3316.2139999999999</v>
      </c>
      <c r="P146" s="2">
        <v>3326.049</v>
      </c>
      <c r="Q146" s="2">
        <v>3317.09</v>
      </c>
      <c r="R146" s="2">
        <v>3347.5360000000001</v>
      </c>
      <c r="S146" s="2">
        <v>3329.1579999999999</v>
      </c>
      <c r="T146" s="2">
        <v>3348.7779999999998</v>
      </c>
      <c r="U146" s="2">
        <v>3366.29</v>
      </c>
      <c r="V146" s="2">
        <v>3391.0120000000002</v>
      </c>
      <c r="W146" s="2">
        <v>3443.4969999999998</v>
      </c>
      <c r="X146" s="2">
        <v>3457.518</v>
      </c>
      <c r="Y146" s="2">
        <v>3437.1149999999998</v>
      </c>
      <c r="Z146" s="2">
        <v>3500.4059999999999</v>
      </c>
      <c r="AA146" s="2">
        <v>3546.3580000000002</v>
      </c>
      <c r="AB146" s="2">
        <v>3224.9780416666599</v>
      </c>
      <c r="AC146" s="2"/>
    </row>
    <row r="147" spans="3:29" x14ac:dyDescent="0.2">
      <c r="C147" t="s">
        <v>152</v>
      </c>
      <c r="D147" s="2">
        <v>6.0070209999999999</v>
      </c>
      <c r="E147" s="2">
        <v>5.9915979999999998</v>
      </c>
      <c r="F147" s="2">
        <v>5.7707300000000004</v>
      </c>
      <c r="G147" s="2">
        <v>5.7091589999999997</v>
      </c>
      <c r="H147" s="2">
        <v>5.5992329999999999</v>
      </c>
      <c r="I147" s="2">
        <v>5.5735349999999997</v>
      </c>
      <c r="J147" s="2">
        <v>5.3846879999999997</v>
      </c>
      <c r="K147" s="2">
        <v>5.3231549999999999</v>
      </c>
      <c r="L147" s="2">
        <v>5.0456070000000004</v>
      </c>
      <c r="M147" s="2">
        <v>5.0612329999999996</v>
      </c>
      <c r="N147" s="2">
        <v>5.1654330000000002</v>
      </c>
      <c r="O147" s="2">
        <v>5.0424899999999999</v>
      </c>
      <c r="P147" s="2">
        <v>4.9960050000000003</v>
      </c>
      <c r="Q147" s="2">
        <v>4.7947550000000003</v>
      </c>
      <c r="R147" s="2">
        <v>4.5742089999999997</v>
      </c>
      <c r="S147" s="2">
        <v>4.2913199999999998</v>
      </c>
      <c r="T147" s="2">
        <v>4.1058009999999996</v>
      </c>
      <c r="U147" s="2">
        <v>3.8627419999999999</v>
      </c>
      <c r="V147" s="2">
        <v>3.8038720000000001</v>
      </c>
      <c r="W147" s="2">
        <v>3.6986180000000002</v>
      </c>
      <c r="X147" s="2">
        <v>3.4076460000000002</v>
      </c>
      <c r="Y147" s="2">
        <v>3.017217</v>
      </c>
      <c r="Z147" s="2">
        <v>3.0071059999999998</v>
      </c>
      <c r="AA147" s="2">
        <v>2.8397610000000002</v>
      </c>
      <c r="AB147" s="2">
        <v>4.6697055833333296</v>
      </c>
      <c r="AC147" s="2"/>
    </row>
    <row r="148" spans="3:29" x14ac:dyDescent="0.2">
      <c r="C148" t="s">
        <v>153</v>
      </c>
      <c r="D148" s="2">
        <v>2180.2040000000002</v>
      </c>
      <c r="E148" s="2">
        <v>2092.9459999999999</v>
      </c>
      <c r="F148" s="2">
        <v>2036.23</v>
      </c>
      <c r="G148" s="2">
        <v>2026.9059999999999</v>
      </c>
      <c r="H148" s="2">
        <v>2093.4780000000001</v>
      </c>
      <c r="I148" s="2">
        <v>2137.8820000000001</v>
      </c>
      <c r="J148" s="2">
        <v>2161.5619999999999</v>
      </c>
      <c r="K148" s="2">
        <v>2212.5639999999999</v>
      </c>
      <c r="L148" s="2">
        <v>2311.1120000000001</v>
      </c>
      <c r="M148" s="2">
        <v>2343.0540000000001</v>
      </c>
      <c r="N148" s="2">
        <v>2360.893</v>
      </c>
      <c r="O148" s="2">
        <v>2387.502</v>
      </c>
      <c r="P148" s="2">
        <v>2447.3580000000002</v>
      </c>
      <c r="Q148" s="2">
        <v>2496.8040000000001</v>
      </c>
      <c r="R148" s="2">
        <v>2485.3980000000001</v>
      </c>
      <c r="S148" s="2">
        <v>2521.7089999999998</v>
      </c>
      <c r="T148" s="2">
        <v>2582.8780000000002</v>
      </c>
      <c r="U148" s="2">
        <v>2613.7930000000001</v>
      </c>
      <c r="V148" s="2">
        <v>2607.473</v>
      </c>
      <c r="W148" s="2">
        <v>2622.3829999999998</v>
      </c>
      <c r="X148" s="2">
        <v>2679.808</v>
      </c>
      <c r="Y148" s="2">
        <v>2735.5329999999999</v>
      </c>
      <c r="Z148" s="2">
        <v>2745.607</v>
      </c>
      <c r="AA148" s="2">
        <v>2892.7060000000001</v>
      </c>
      <c r="AB148" s="2">
        <v>2407.32429166666</v>
      </c>
      <c r="AC148" s="2"/>
    </row>
    <row r="149" spans="3:29" x14ac:dyDescent="0.2">
      <c r="C149" t="s">
        <v>154</v>
      </c>
      <c r="D149" s="2">
        <v>36088.910000000003</v>
      </c>
      <c r="E149" s="2">
        <v>35055.53</v>
      </c>
      <c r="F149" s="2">
        <v>35059.72</v>
      </c>
      <c r="G149" s="2">
        <v>35342.53</v>
      </c>
      <c r="H149" s="2">
        <v>35598.15</v>
      </c>
      <c r="I149" s="2">
        <v>36112.730000000003</v>
      </c>
      <c r="J149" s="2">
        <v>36508.43</v>
      </c>
      <c r="K149" s="2">
        <v>37021.15</v>
      </c>
      <c r="L149" s="2">
        <v>37373.410000000003</v>
      </c>
      <c r="M149" s="2">
        <v>37729.43</v>
      </c>
      <c r="N149" s="2">
        <v>38145.800000000003</v>
      </c>
      <c r="O149" s="2">
        <v>38211.120000000003</v>
      </c>
      <c r="P149" s="2">
        <v>38828.11</v>
      </c>
      <c r="Q149" s="2">
        <v>39362.980000000003</v>
      </c>
      <c r="R149" s="2">
        <v>39640.519999999997</v>
      </c>
      <c r="S149" s="2">
        <v>40051.35</v>
      </c>
      <c r="T149" s="2">
        <v>40245.589999999997</v>
      </c>
      <c r="U149" s="2">
        <v>40583.699999999997</v>
      </c>
      <c r="V149" s="2">
        <v>40818.44</v>
      </c>
      <c r="W149" s="2">
        <v>41000.01</v>
      </c>
      <c r="X149" s="2">
        <v>41409.019999999997</v>
      </c>
      <c r="Y149" s="2">
        <v>41754.92</v>
      </c>
      <c r="Z149" s="2">
        <v>42280.56</v>
      </c>
      <c r="AA149" s="2">
        <v>42913.93</v>
      </c>
      <c r="AB149" s="2">
        <v>38630.668333333299</v>
      </c>
      <c r="AC149" s="2"/>
    </row>
    <row r="150" spans="3:29" x14ac:dyDescent="0.2">
      <c r="C150" t="s">
        <v>155</v>
      </c>
      <c r="D150" s="2">
        <v>6371.2709999999997</v>
      </c>
      <c r="E150" s="2">
        <v>8218.0580000000009</v>
      </c>
      <c r="F150" s="2">
        <v>8063.5959999999995</v>
      </c>
      <c r="G150" s="2">
        <v>7932.4110000000001</v>
      </c>
      <c r="H150" s="2">
        <v>8858.8960000000006</v>
      </c>
      <c r="I150" s="2">
        <v>8807.768</v>
      </c>
      <c r="J150" s="2">
        <v>8605.7189999999991</v>
      </c>
      <c r="K150" s="2">
        <v>9258.6350000000002</v>
      </c>
      <c r="L150" s="2">
        <v>8925.6679999999997</v>
      </c>
      <c r="M150" s="2">
        <v>9565.0390000000007</v>
      </c>
      <c r="N150" s="2">
        <v>9608.8559999999998</v>
      </c>
      <c r="O150" s="2">
        <v>9848.8089999999993</v>
      </c>
      <c r="P150" s="2">
        <v>9586.625</v>
      </c>
      <c r="Q150" s="2">
        <v>9527.2729999999992</v>
      </c>
      <c r="R150" s="2">
        <v>9448.5120000000006</v>
      </c>
      <c r="S150" s="2">
        <v>9167.7960000000003</v>
      </c>
      <c r="T150" s="2">
        <v>9104.0949999999993</v>
      </c>
      <c r="U150" s="2">
        <v>8917.8950000000004</v>
      </c>
      <c r="V150" s="2">
        <v>8651.8330000000005</v>
      </c>
      <c r="W150" s="2">
        <v>8397.241</v>
      </c>
      <c r="X150" s="2">
        <v>8275.4989999999998</v>
      </c>
      <c r="Y150" s="2">
        <v>7839.2269999999999</v>
      </c>
      <c r="Z150" s="2">
        <v>7822.62</v>
      </c>
      <c r="AA150" s="2">
        <v>8120.6040000000003</v>
      </c>
      <c r="AB150" s="2">
        <v>8705.1644166666592</v>
      </c>
      <c r="AC150" s="2"/>
    </row>
    <row r="151" spans="3:29" x14ac:dyDescent="0.2">
      <c r="C151" t="s">
        <v>156</v>
      </c>
      <c r="D151" s="2">
        <v>3229.9540000000002</v>
      </c>
      <c r="E151" s="2">
        <v>3229.9540000000002</v>
      </c>
      <c r="F151" s="2">
        <v>3229.009</v>
      </c>
      <c r="G151" s="2">
        <v>3220.54</v>
      </c>
      <c r="H151" s="2">
        <v>3234.1379999999999</v>
      </c>
      <c r="I151" s="2">
        <v>3234.1379999999999</v>
      </c>
      <c r="J151" s="2">
        <v>3233.194</v>
      </c>
      <c r="K151" s="2">
        <v>3234.1379999999999</v>
      </c>
      <c r="L151" s="2">
        <v>3234.1379999999999</v>
      </c>
      <c r="M151" s="2">
        <v>3234.1379999999999</v>
      </c>
      <c r="N151" s="2">
        <v>3233.194</v>
      </c>
      <c r="O151" s="2">
        <v>3234.1379999999999</v>
      </c>
      <c r="P151" s="2">
        <v>3234.1379999999999</v>
      </c>
      <c r="Q151" s="2">
        <v>3234.1379999999999</v>
      </c>
      <c r="R151" s="2">
        <v>3233.194</v>
      </c>
      <c r="S151" s="2">
        <v>3234.1379999999999</v>
      </c>
      <c r="T151" s="2">
        <v>3234.1379999999999</v>
      </c>
      <c r="U151" s="2">
        <v>3234.1379999999999</v>
      </c>
      <c r="V151" s="2">
        <v>3233.194</v>
      </c>
      <c r="W151" s="2">
        <v>3234.1379999999999</v>
      </c>
      <c r="X151" s="2">
        <v>3234.1379999999999</v>
      </c>
      <c r="Y151" s="2">
        <v>3234.1379999999999</v>
      </c>
      <c r="Z151" s="2">
        <v>3233.194</v>
      </c>
      <c r="AA151" s="2">
        <v>3234.1379999999999</v>
      </c>
      <c r="AB151" s="2">
        <v>3232.812375</v>
      </c>
      <c r="AC151" s="2"/>
    </row>
    <row r="152" spans="3:29" x14ac:dyDescent="0.2">
      <c r="C152" t="s">
        <v>157</v>
      </c>
      <c r="D152" s="2">
        <v>2521.8319999999999</v>
      </c>
      <c r="E152" s="2">
        <v>3134.145</v>
      </c>
      <c r="F152" s="2">
        <v>3632.768</v>
      </c>
      <c r="G152" s="2">
        <v>4017.1379999999999</v>
      </c>
      <c r="H152" s="2">
        <v>4367.8649999999998</v>
      </c>
      <c r="I152" s="2">
        <v>4690.5379999999996</v>
      </c>
      <c r="J152" s="2">
        <v>5024.83</v>
      </c>
      <c r="K152" s="2">
        <v>5326.8940000000002</v>
      </c>
      <c r="L152" s="2">
        <v>5659.732</v>
      </c>
      <c r="M152" s="2">
        <v>6002.1469999999999</v>
      </c>
      <c r="N152" s="2">
        <v>6366.0029999999997</v>
      </c>
      <c r="O152" s="2">
        <v>6689.299</v>
      </c>
      <c r="P152" s="2">
        <v>7034.1909999999998</v>
      </c>
      <c r="Q152" s="2">
        <v>7407.6610000000001</v>
      </c>
      <c r="R152" s="2">
        <v>7775.2960000000003</v>
      </c>
      <c r="S152" s="2">
        <v>8212.2829999999994</v>
      </c>
      <c r="T152" s="2">
        <v>8662.4069999999992</v>
      </c>
      <c r="U152" s="2">
        <v>9003.8989999999994</v>
      </c>
      <c r="V152" s="2">
        <v>9252.0439999999999</v>
      </c>
      <c r="W152" s="2">
        <v>9801.3109999999997</v>
      </c>
      <c r="X152" s="2">
        <v>10042.52</v>
      </c>
      <c r="Y152" s="2">
        <v>10335.76</v>
      </c>
      <c r="Z152" s="2">
        <v>10781.97</v>
      </c>
      <c r="AA152" s="2">
        <v>11235.86</v>
      </c>
      <c r="AB152" s="2">
        <v>6957.4330416666598</v>
      </c>
      <c r="AC152" s="2"/>
    </row>
    <row r="153" spans="3:29" x14ac:dyDescent="0.2">
      <c r="C153" t="s">
        <v>158</v>
      </c>
      <c r="D153" s="2">
        <v>1658.7919999999999</v>
      </c>
      <c r="E153" s="2">
        <v>1659.1849999999999</v>
      </c>
      <c r="F153" s="2">
        <v>1657.1010000000001</v>
      </c>
      <c r="G153" s="2">
        <v>1655.395</v>
      </c>
      <c r="H153" s="2">
        <v>1656.7449999999999</v>
      </c>
      <c r="I153" s="2">
        <v>1655.7260000000001</v>
      </c>
      <c r="J153" s="2">
        <v>1654.6559999999999</v>
      </c>
      <c r="K153" s="2">
        <v>1652.62</v>
      </c>
      <c r="L153" s="2">
        <v>1645.01</v>
      </c>
      <c r="M153" s="2">
        <v>1645.8589999999999</v>
      </c>
      <c r="N153" s="2">
        <v>1649.0239999999999</v>
      </c>
      <c r="O153" s="2">
        <v>1647.3779999999999</v>
      </c>
      <c r="P153" s="2">
        <v>1644.779</v>
      </c>
      <c r="Q153" s="2">
        <v>1646.1579999999999</v>
      </c>
      <c r="R153" s="2">
        <v>1639.5429999999999</v>
      </c>
      <c r="S153" s="2">
        <v>1633.213</v>
      </c>
      <c r="T153" s="2">
        <v>1633.0070000000001</v>
      </c>
      <c r="U153" s="2">
        <v>1626.913</v>
      </c>
      <c r="V153" s="2">
        <v>1627.4580000000001</v>
      </c>
      <c r="W153" s="2">
        <v>1632.11</v>
      </c>
      <c r="X153" s="2">
        <v>1623.547</v>
      </c>
      <c r="Y153" s="2">
        <v>1621.1759999999999</v>
      </c>
      <c r="Z153" s="2">
        <v>1625.6990000000001</v>
      </c>
      <c r="AA153" s="2">
        <v>1628.1579999999999</v>
      </c>
      <c r="AB153" s="2">
        <v>1642.4688333333299</v>
      </c>
      <c r="AC153" s="2"/>
    </row>
    <row r="154" spans="3:29" x14ac:dyDescent="0.2">
      <c r="C154" t="s">
        <v>159</v>
      </c>
      <c r="D154" s="2">
        <v>0</v>
      </c>
      <c r="E154" s="2">
        <v>0</v>
      </c>
      <c r="F154" s="2">
        <v>1.834411E-2</v>
      </c>
      <c r="G154" s="2">
        <v>0.1195634</v>
      </c>
      <c r="H154" s="2">
        <v>0.16554369999999999</v>
      </c>
      <c r="I154" s="2">
        <v>0.30813010000000002</v>
      </c>
      <c r="J154" s="2">
        <v>9.1373670000000004E-2</v>
      </c>
      <c r="K154" s="2">
        <v>0</v>
      </c>
      <c r="L154" s="2">
        <v>2.5215029999999999E-2</v>
      </c>
      <c r="M154" s="2">
        <v>0</v>
      </c>
      <c r="N154" s="2">
        <v>1.449602E-2</v>
      </c>
      <c r="O154" s="2">
        <v>5.7788249999999999E-2</v>
      </c>
      <c r="P154" s="2">
        <v>7.0340420000000001E-2</v>
      </c>
      <c r="Q154" s="2">
        <v>6.6916820000000002E-2</v>
      </c>
      <c r="R154" s="2">
        <v>7.170965E-2</v>
      </c>
      <c r="S154" s="2">
        <v>6.1987529999999999E-2</v>
      </c>
      <c r="T154" s="2">
        <v>0.16549130000000001</v>
      </c>
      <c r="U154" s="2">
        <v>0.17010400000000001</v>
      </c>
      <c r="V154" s="2">
        <v>1.034621</v>
      </c>
      <c r="W154" s="2">
        <v>0.26264349999999997</v>
      </c>
      <c r="X154" s="2">
        <v>0.24360689999999999</v>
      </c>
      <c r="Y154" s="2">
        <v>0.36569079999999998</v>
      </c>
      <c r="Z154" s="2">
        <v>0.39420670000000002</v>
      </c>
      <c r="AA154" s="2">
        <v>0.33188970000000001</v>
      </c>
      <c r="AB154" s="2">
        <v>0.16831927499999999</v>
      </c>
      <c r="AC154" s="2"/>
    </row>
    <row r="155" spans="3:29" x14ac:dyDescent="0.2">
      <c r="C155" t="s">
        <v>160</v>
      </c>
      <c r="D155" s="2">
        <v>275.68700000000001</v>
      </c>
      <c r="E155" s="2">
        <v>386.11259999999999</v>
      </c>
      <c r="F155" s="2">
        <v>636.09749999999997</v>
      </c>
      <c r="G155" s="2">
        <v>767.11580000000004</v>
      </c>
      <c r="H155" s="2">
        <v>924.40959999999995</v>
      </c>
      <c r="I155" s="2">
        <v>915.70719999999994</v>
      </c>
      <c r="J155" s="2">
        <v>1044.4469999999999</v>
      </c>
      <c r="K155" s="2">
        <v>917.40769999999998</v>
      </c>
      <c r="L155" s="2">
        <v>1141.318</v>
      </c>
      <c r="M155" s="2">
        <v>975.41920000000005</v>
      </c>
      <c r="N155" s="2">
        <v>947.82280000000003</v>
      </c>
      <c r="O155" s="2">
        <v>889.10550000000001</v>
      </c>
      <c r="P155" s="2">
        <v>932.60670000000005</v>
      </c>
      <c r="Q155" s="2">
        <v>1174.7</v>
      </c>
      <c r="R155" s="2">
        <v>1115.077</v>
      </c>
      <c r="S155" s="2">
        <v>1238.556</v>
      </c>
      <c r="T155" s="2">
        <v>1408.8679999999999</v>
      </c>
      <c r="U155" s="2">
        <v>1496.152</v>
      </c>
      <c r="V155" s="2">
        <v>1429.499</v>
      </c>
      <c r="W155" s="2">
        <v>1461.0440000000001</v>
      </c>
      <c r="X155" s="2">
        <v>1571.826</v>
      </c>
      <c r="Y155" s="2">
        <v>1803.761</v>
      </c>
      <c r="Z155" s="2">
        <v>1794.5319999999999</v>
      </c>
      <c r="AA155" s="2">
        <v>2022.0309999999999</v>
      </c>
      <c r="AB155" s="2">
        <v>1136.2209416666601</v>
      </c>
      <c r="AC155" s="2"/>
    </row>
    <row r="156" spans="3:29" x14ac:dyDescent="0.2">
      <c r="C156" t="s">
        <v>161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/>
    </row>
    <row r="157" spans="3:29" x14ac:dyDescent="0.2">
      <c r="C157" t="s">
        <v>162</v>
      </c>
      <c r="D157" s="2">
        <v>11896.86</v>
      </c>
      <c r="E157" s="2">
        <v>8364.3289999999997</v>
      </c>
      <c r="F157" s="2">
        <v>7495.3819999999996</v>
      </c>
      <c r="G157" s="2">
        <v>6969.9690000000001</v>
      </c>
      <c r="H157" s="2">
        <v>5942.509</v>
      </c>
      <c r="I157" s="2">
        <v>5900.348</v>
      </c>
      <c r="J157" s="2">
        <v>5348.47</v>
      </c>
      <c r="K157" s="2">
        <v>5020.0429999999997</v>
      </c>
      <c r="L157" s="2">
        <v>4849.9290000000001</v>
      </c>
      <c r="M157" s="2">
        <v>3756.6080000000002</v>
      </c>
      <c r="N157" s="2">
        <v>3741.2710000000002</v>
      </c>
      <c r="O157" s="2">
        <v>3131.683</v>
      </c>
      <c r="P157" s="2">
        <v>3072.4940000000001</v>
      </c>
      <c r="Q157" s="2">
        <v>3032.5010000000002</v>
      </c>
      <c r="R157" s="2">
        <v>2952.779</v>
      </c>
      <c r="S157" s="2">
        <v>2625.8159999999998</v>
      </c>
      <c r="T157" s="2">
        <v>2260.4250000000002</v>
      </c>
      <c r="U157" s="2">
        <v>2204.752</v>
      </c>
      <c r="V157" s="2">
        <v>2047.462</v>
      </c>
      <c r="W157" s="2">
        <v>2006.28</v>
      </c>
      <c r="X157" s="2">
        <v>1818.8710000000001</v>
      </c>
      <c r="Y157" s="2">
        <v>1422.5419999999999</v>
      </c>
      <c r="Z157" s="2">
        <v>1400.8050000000001</v>
      </c>
      <c r="AA157" s="2">
        <v>1430.144</v>
      </c>
      <c r="AB157" s="2">
        <v>4112.1779999999999</v>
      </c>
      <c r="AC157" s="2"/>
    </row>
    <row r="158" spans="3:29" x14ac:dyDescent="0.2">
      <c r="C158" t="s">
        <v>163</v>
      </c>
      <c r="D158" s="2">
        <v>682.79840000000002</v>
      </c>
      <c r="E158" s="2">
        <v>682.65409999999997</v>
      </c>
      <c r="F158" s="2">
        <v>695.37289999999996</v>
      </c>
      <c r="G158" s="2">
        <v>726.42349999999999</v>
      </c>
      <c r="H158" s="2">
        <v>740.17420000000004</v>
      </c>
      <c r="I158" s="2">
        <v>770.73800000000006</v>
      </c>
      <c r="J158" s="2">
        <v>783.41330000000005</v>
      </c>
      <c r="K158" s="2">
        <v>813.02239999999995</v>
      </c>
      <c r="L158" s="2">
        <v>817.55909999999994</v>
      </c>
      <c r="M158" s="2">
        <v>843.48239999999998</v>
      </c>
      <c r="N158" s="2">
        <v>870.54049999999995</v>
      </c>
      <c r="O158" s="2">
        <v>893.12840000000006</v>
      </c>
      <c r="P158" s="2">
        <v>910.74400000000003</v>
      </c>
      <c r="Q158" s="2">
        <v>936.20370000000003</v>
      </c>
      <c r="R158" s="2">
        <v>950.03020000000004</v>
      </c>
      <c r="S158" s="2">
        <v>969.21169999999995</v>
      </c>
      <c r="T158" s="2">
        <v>997.55600000000004</v>
      </c>
      <c r="U158" s="2">
        <v>1028.3109999999999</v>
      </c>
      <c r="V158" s="2">
        <v>1063.866</v>
      </c>
      <c r="W158" s="2">
        <v>1098.3430000000001</v>
      </c>
      <c r="X158" s="2">
        <v>1122.932</v>
      </c>
      <c r="Y158" s="2">
        <v>1147.6110000000001</v>
      </c>
      <c r="Z158" s="2">
        <v>1186.319</v>
      </c>
      <c r="AA158" s="2">
        <v>1213.925</v>
      </c>
      <c r="AB158" s="2">
        <v>914.34832500000005</v>
      </c>
      <c r="AC158" s="2"/>
    </row>
    <row r="159" spans="3:29" x14ac:dyDescent="0.2">
      <c r="C159" t="s">
        <v>164</v>
      </c>
      <c r="D159" s="2">
        <v>117.1788</v>
      </c>
      <c r="E159" s="2">
        <v>129.3603</v>
      </c>
      <c r="F159" s="2">
        <v>142.59989999999999</v>
      </c>
      <c r="G159" s="2">
        <v>148.7698</v>
      </c>
      <c r="H159" s="2">
        <v>150.37690000000001</v>
      </c>
      <c r="I159" s="2">
        <v>163.77080000000001</v>
      </c>
      <c r="J159" s="2">
        <v>179.25970000000001</v>
      </c>
      <c r="K159" s="2">
        <v>159.99709999999999</v>
      </c>
      <c r="L159" s="2">
        <v>158.82259999999999</v>
      </c>
      <c r="M159" s="2">
        <v>124.3822</v>
      </c>
      <c r="N159" s="2">
        <v>147.03829999999999</v>
      </c>
      <c r="O159" s="2">
        <v>87.771500000000003</v>
      </c>
      <c r="P159" s="2">
        <v>82.142409999999998</v>
      </c>
      <c r="Q159" s="2">
        <v>131.48240000000001</v>
      </c>
      <c r="R159" s="2">
        <v>91.956630000000004</v>
      </c>
      <c r="S159" s="2">
        <v>95.130390000000006</v>
      </c>
      <c r="T159" s="2">
        <v>113.16840000000001</v>
      </c>
      <c r="U159" s="2">
        <v>118.81740000000001</v>
      </c>
      <c r="V159" s="2">
        <v>119.3681</v>
      </c>
      <c r="W159" s="2">
        <v>117.48350000000001</v>
      </c>
      <c r="X159" s="2">
        <v>133.3355</v>
      </c>
      <c r="Y159" s="2">
        <v>148.04390000000001</v>
      </c>
      <c r="Z159" s="2">
        <v>148.4247</v>
      </c>
      <c r="AA159" s="2">
        <v>164.96270000000001</v>
      </c>
      <c r="AB159" s="2">
        <v>132.23516375</v>
      </c>
      <c r="AC159" s="2"/>
    </row>
    <row r="160" spans="3:29" x14ac:dyDescent="0.2">
      <c r="C160" t="s">
        <v>165</v>
      </c>
      <c r="D160" s="2">
        <v>3881.335</v>
      </c>
      <c r="E160" s="2">
        <v>3527.4</v>
      </c>
      <c r="F160" s="2">
        <v>3504.9380000000001</v>
      </c>
      <c r="G160" s="2">
        <v>3850.8670000000002</v>
      </c>
      <c r="H160" s="2">
        <v>3501.098</v>
      </c>
      <c r="I160" s="2">
        <v>3490.5819999999999</v>
      </c>
      <c r="J160" s="2">
        <v>3837.26</v>
      </c>
      <c r="K160" s="2">
        <v>3500.7489999999998</v>
      </c>
      <c r="L160" s="2">
        <v>3456.2570000000001</v>
      </c>
      <c r="M160" s="2">
        <v>3808.355</v>
      </c>
      <c r="N160" s="2">
        <v>3497.5250000000001</v>
      </c>
      <c r="O160" s="2">
        <v>3477.8670000000002</v>
      </c>
      <c r="P160" s="2">
        <v>3772.9180000000001</v>
      </c>
      <c r="Q160" s="2">
        <v>3477.1770000000001</v>
      </c>
      <c r="R160" s="2">
        <v>3453.627</v>
      </c>
      <c r="S160" s="2">
        <v>3708.511</v>
      </c>
      <c r="T160" s="2">
        <v>3416.422</v>
      </c>
      <c r="U160" s="2">
        <v>3382.2629999999999</v>
      </c>
      <c r="V160" s="2">
        <v>3676.7089999999998</v>
      </c>
      <c r="W160" s="2">
        <v>3383.1579999999999</v>
      </c>
      <c r="X160" s="2">
        <v>3353.81</v>
      </c>
      <c r="Y160" s="2">
        <v>3601.0619999999999</v>
      </c>
      <c r="Z160" s="2">
        <v>3325.4810000000002</v>
      </c>
      <c r="AA160" s="2">
        <v>2675.366</v>
      </c>
      <c r="AB160" s="2">
        <v>3523.3640416666599</v>
      </c>
      <c r="AC160" s="2"/>
    </row>
    <row r="161" spans="3:29" x14ac:dyDescent="0.2">
      <c r="C161" t="s">
        <v>166</v>
      </c>
      <c r="D161" s="2">
        <v>454.2122</v>
      </c>
      <c r="E161" s="2">
        <v>449.06900000000002</v>
      </c>
      <c r="F161" s="2">
        <v>404.5942</v>
      </c>
      <c r="G161" s="2">
        <v>367.52620000000002</v>
      </c>
      <c r="H161" s="2">
        <v>373.37909999999999</v>
      </c>
      <c r="I161" s="2">
        <v>374.0258</v>
      </c>
      <c r="J161" s="2">
        <v>376.4126</v>
      </c>
      <c r="K161" s="2">
        <v>373.82740000000001</v>
      </c>
      <c r="L161" s="2">
        <v>375.73349999999999</v>
      </c>
      <c r="M161" s="2">
        <v>372.10039999999998</v>
      </c>
      <c r="N161" s="2">
        <v>370.64789999999999</v>
      </c>
      <c r="O161" s="2">
        <v>370.74740000000003</v>
      </c>
      <c r="P161" s="2">
        <v>370.77699999999999</v>
      </c>
      <c r="Q161" s="2">
        <v>372.67829999999998</v>
      </c>
      <c r="R161" s="2">
        <v>372.55029999999999</v>
      </c>
      <c r="S161" s="2">
        <v>374.97730000000001</v>
      </c>
      <c r="T161" s="2">
        <v>375.9855</v>
      </c>
      <c r="U161" s="2">
        <v>377.2063</v>
      </c>
      <c r="V161" s="2">
        <v>374.76459999999997</v>
      </c>
      <c r="W161" s="2">
        <v>374.78190000000001</v>
      </c>
      <c r="X161" s="2">
        <v>375.78870000000001</v>
      </c>
      <c r="Y161" s="2">
        <v>377.93060000000003</v>
      </c>
      <c r="Z161" s="2">
        <v>379.37779999999998</v>
      </c>
      <c r="AA161" s="2">
        <v>378.95409999999998</v>
      </c>
      <c r="AB161" s="2">
        <v>382.00200416666598</v>
      </c>
      <c r="AC161" s="2"/>
    </row>
    <row r="162" spans="3:29" x14ac:dyDescent="0.2">
      <c r="C162" t="s">
        <v>167</v>
      </c>
      <c r="D162" s="2">
        <v>151.57329999999999</v>
      </c>
      <c r="E162" s="2">
        <v>151.46469999999999</v>
      </c>
      <c r="F162" s="2">
        <v>150.48259999999999</v>
      </c>
      <c r="G162" s="2">
        <v>150.6498</v>
      </c>
      <c r="H162" s="2">
        <v>151.00309999999999</v>
      </c>
      <c r="I162" s="2">
        <v>151.06460000000001</v>
      </c>
      <c r="J162" s="2">
        <v>151.0291</v>
      </c>
      <c r="K162" s="2">
        <v>150.24289999999999</v>
      </c>
      <c r="L162" s="2">
        <v>149.7911</v>
      </c>
      <c r="M162" s="2">
        <v>150.0291</v>
      </c>
      <c r="N162" s="2">
        <v>150.29810000000001</v>
      </c>
      <c r="O162" s="2">
        <v>150.69450000000001</v>
      </c>
      <c r="P162" s="2">
        <v>150.45140000000001</v>
      </c>
      <c r="Q162" s="2">
        <v>149.53190000000001</v>
      </c>
      <c r="R162" s="2">
        <v>149.45359999999999</v>
      </c>
      <c r="S162" s="2">
        <v>149.46469999999999</v>
      </c>
      <c r="T162" s="2">
        <v>149.0772</v>
      </c>
      <c r="U162" s="2">
        <v>148.33609999999999</v>
      </c>
      <c r="V162" s="2">
        <v>146.8493</v>
      </c>
      <c r="W162" s="2">
        <v>147.33240000000001</v>
      </c>
      <c r="X162" s="2">
        <v>146.3819</v>
      </c>
      <c r="Y162" s="2">
        <v>146.35249999999999</v>
      </c>
      <c r="Z162" s="2">
        <v>148.01</v>
      </c>
      <c r="AA162" s="2">
        <v>147.65549999999999</v>
      </c>
      <c r="AB162" s="2">
        <v>149.46747500000001</v>
      </c>
      <c r="AC162" s="2"/>
    </row>
    <row r="163" spans="3:29" x14ac:dyDescent="0.2">
      <c r="C163" t="s">
        <v>168</v>
      </c>
      <c r="D163" s="2">
        <v>-0.1140766</v>
      </c>
      <c r="E163" s="2">
        <v>-4.2074569999999998</v>
      </c>
      <c r="F163" s="2">
        <v>-10.981439999999999</v>
      </c>
      <c r="G163" s="2">
        <v>-19.42381</v>
      </c>
      <c r="H163" s="2">
        <v>-36.030970000000003</v>
      </c>
      <c r="I163" s="2">
        <v>-41.891800000000003</v>
      </c>
      <c r="J163" s="2">
        <v>-45.322710000000001</v>
      </c>
      <c r="K163" s="2">
        <v>-46.26784</v>
      </c>
      <c r="L163" s="2">
        <v>-49.001469999999998</v>
      </c>
      <c r="M163" s="2">
        <v>-60.865789999999997</v>
      </c>
      <c r="N163" s="2">
        <v>-62.158520000000003</v>
      </c>
      <c r="O163" s="2">
        <v>-66.082610000000003</v>
      </c>
      <c r="P163" s="2">
        <v>-68.507549999999995</v>
      </c>
      <c r="Q163" s="2">
        <v>-77.201310000000007</v>
      </c>
      <c r="R163" s="2">
        <v>-77.670270000000002</v>
      </c>
      <c r="S163" s="2">
        <v>-77.416020000000003</v>
      </c>
      <c r="T163" s="2">
        <v>-79.718090000000004</v>
      </c>
      <c r="U163" s="2">
        <v>-78.803719999999998</v>
      </c>
      <c r="V163" s="2">
        <v>-76.015039999999999</v>
      </c>
      <c r="W163" s="2">
        <v>-91.506299999999996</v>
      </c>
      <c r="X163" s="2">
        <v>-100.5382</v>
      </c>
      <c r="Y163" s="2">
        <v>-104.13679999999999</v>
      </c>
      <c r="Z163" s="2">
        <v>-104.7433</v>
      </c>
      <c r="AA163" s="2">
        <v>-116.68089999999999</v>
      </c>
      <c r="AB163" s="2">
        <v>-62.303583066666597</v>
      </c>
      <c r="AC163" s="2"/>
    </row>
    <row r="164" spans="3:29" x14ac:dyDescent="0.2">
      <c r="C164" t="s">
        <v>169</v>
      </c>
      <c r="D164" s="2">
        <v>-2.1308769999999999</v>
      </c>
      <c r="E164" s="2">
        <v>-3.380503</v>
      </c>
      <c r="F164" s="2">
        <v>-8.9391490000000005</v>
      </c>
      <c r="G164" s="2">
        <v>-15.569520000000001</v>
      </c>
      <c r="H164" s="2">
        <v>-13.084160000000001</v>
      </c>
      <c r="I164" s="2">
        <v>-21.462309999999999</v>
      </c>
      <c r="J164" s="2">
        <v>-19.649349999999998</v>
      </c>
      <c r="K164" s="2">
        <v>-21.94727</v>
      </c>
      <c r="L164" s="2">
        <v>-22.23312</v>
      </c>
      <c r="M164" s="2">
        <v>-22.559439999999999</v>
      </c>
      <c r="N164" s="2">
        <v>-25.917760000000001</v>
      </c>
      <c r="O164" s="2">
        <v>-25.778359999999999</v>
      </c>
      <c r="P164" s="2">
        <v>-28.61713</v>
      </c>
      <c r="Q164" s="2">
        <v>-31.209129999999998</v>
      </c>
      <c r="R164" s="2">
        <v>-32.620620000000002</v>
      </c>
      <c r="S164" s="2">
        <v>-36.142780000000002</v>
      </c>
      <c r="T164" s="2">
        <v>-39.07723</v>
      </c>
      <c r="U164" s="2">
        <v>-39.49259</v>
      </c>
      <c r="V164" s="2">
        <v>-43.263480000000001</v>
      </c>
      <c r="W164" s="2">
        <v>-44.976370000000003</v>
      </c>
      <c r="X164" s="2">
        <v>-46.016170000000002</v>
      </c>
      <c r="Y164" s="2">
        <v>-47.445839999999997</v>
      </c>
      <c r="Z164" s="2">
        <v>-47.675139999999999</v>
      </c>
      <c r="AA164" s="2">
        <v>-48.919379999999997</v>
      </c>
      <c r="AB164" s="2">
        <v>-28.671153291666599</v>
      </c>
      <c r="AC164" s="2"/>
    </row>
    <row r="165" spans="3:29" x14ac:dyDescent="0.2">
      <c r="C165" t="s">
        <v>170</v>
      </c>
      <c r="D165" s="2">
        <v>4849.6610000000001</v>
      </c>
      <c r="E165" s="2">
        <v>5131.3829999999998</v>
      </c>
      <c r="F165" s="2">
        <v>5467.6840000000002</v>
      </c>
      <c r="G165" s="2">
        <v>5570.6019999999999</v>
      </c>
      <c r="H165" s="2">
        <v>5746.5079999999998</v>
      </c>
      <c r="I165" s="2">
        <v>6021.37</v>
      </c>
      <c r="J165" s="2">
        <v>6334.625</v>
      </c>
      <c r="K165" s="2">
        <v>6681.7929999999997</v>
      </c>
      <c r="L165" s="2">
        <v>7030.6670000000004</v>
      </c>
      <c r="M165" s="2">
        <v>7335.2960000000003</v>
      </c>
      <c r="N165" s="2">
        <v>7651.6379999999999</v>
      </c>
      <c r="O165" s="2">
        <v>7882.3050000000003</v>
      </c>
      <c r="P165" s="2">
        <v>8133.2929999999997</v>
      </c>
      <c r="Q165" s="2">
        <v>8381.8230000000003</v>
      </c>
      <c r="R165" s="2">
        <v>8568.7199999999993</v>
      </c>
      <c r="S165" s="2">
        <v>8755.7520000000004</v>
      </c>
      <c r="T165" s="2">
        <v>9009.0720000000001</v>
      </c>
      <c r="U165" s="2">
        <v>9163.1460000000006</v>
      </c>
      <c r="V165" s="2">
        <v>9313.6380000000008</v>
      </c>
      <c r="W165" s="2">
        <v>9483.01</v>
      </c>
      <c r="X165" s="2">
        <v>9856.6849999999995</v>
      </c>
      <c r="Y165" s="2">
        <v>10228.530000000001</v>
      </c>
      <c r="Z165" s="2">
        <v>10586.15</v>
      </c>
      <c r="AA165" s="2">
        <v>10827.4</v>
      </c>
      <c r="AB165" s="2">
        <v>7833.7812916666599</v>
      </c>
      <c r="AC165" s="2"/>
    </row>
    <row r="166" spans="3:29" x14ac:dyDescent="0.2">
      <c r="C166" t="s">
        <v>172</v>
      </c>
      <c r="D166" s="2">
        <v>1063.713</v>
      </c>
      <c r="E166" s="2">
        <v>1063.713</v>
      </c>
      <c r="F166" s="2">
        <v>1063.502</v>
      </c>
      <c r="G166" s="2">
        <v>1063.713</v>
      </c>
      <c r="H166" s="2">
        <v>1063.713</v>
      </c>
      <c r="I166" s="2">
        <v>1063.713</v>
      </c>
      <c r="J166" s="2">
        <v>1063.502</v>
      </c>
      <c r="K166" s="2">
        <v>1063.713</v>
      </c>
      <c r="L166" s="2">
        <v>1063.713</v>
      </c>
      <c r="M166" s="2">
        <v>1063.713</v>
      </c>
      <c r="N166" s="2">
        <v>1063.502</v>
      </c>
      <c r="O166" s="2">
        <v>1063.713</v>
      </c>
      <c r="P166" s="2">
        <v>1063.713</v>
      </c>
      <c r="Q166" s="2">
        <v>1063.713</v>
      </c>
      <c r="R166" s="2">
        <v>1063.502</v>
      </c>
      <c r="S166" s="2">
        <v>1063.713</v>
      </c>
      <c r="T166" s="2">
        <v>1063.713</v>
      </c>
      <c r="U166" s="2">
        <v>1063.713</v>
      </c>
      <c r="V166" s="2">
        <v>1063.502</v>
      </c>
      <c r="W166" s="2">
        <v>1063.713</v>
      </c>
      <c r="X166" s="2">
        <v>1063.713</v>
      </c>
      <c r="Y166" s="2">
        <v>1063.713</v>
      </c>
      <c r="Z166" s="2">
        <v>1063.502</v>
      </c>
      <c r="AA166" s="2">
        <v>1063.713</v>
      </c>
      <c r="AB166" s="2">
        <v>1063.6602499999999</v>
      </c>
      <c r="AC166" s="2"/>
    </row>
    <row r="167" spans="3:29" x14ac:dyDescent="0.2">
      <c r="C167" t="s">
        <v>477</v>
      </c>
      <c r="D167" s="2">
        <v>3.6058140000000001</v>
      </c>
      <c r="E167" s="2">
        <v>3.9641929999999999</v>
      </c>
      <c r="F167" s="2">
        <v>5.2322259999999998</v>
      </c>
      <c r="G167" s="2">
        <v>6.0727310000000001</v>
      </c>
      <c r="H167" s="2">
        <v>6.5217859999999996</v>
      </c>
      <c r="I167" s="2">
        <v>6.4495800000000001</v>
      </c>
      <c r="J167" s="2">
        <v>6.8145090000000001</v>
      </c>
      <c r="K167" s="2">
        <v>6.3978070000000002</v>
      </c>
      <c r="L167" s="2">
        <v>7.0224310000000001</v>
      </c>
      <c r="M167" s="2">
        <v>6.2694749999999999</v>
      </c>
      <c r="N167" s="2">
        <v>6.1740409999999999</v>
      </c>
      <c r="O167" s="2">
        <v>5.779585</v>
      </c>
      <c r="P167" s="2">
        <v>5.9942729999999997</v>
      </c>
      <c r="Q167" s="2">
        <v>6.6620629999999998</v>
      </c>
      <c r="R167" s="2">
        <v>6.6569180000000001</v>
      </c>
      <c r="S167" s="2">
        <v>7.3825339999999997</v>
      </c>
      <c r="T167" s="2">
        <v>7.9574449999999999</v>
      </c>
      <c r="U167" s="2">
        <v>8.3284479999999999</v>
      </c>
      <c r="V167" s="2">
        <v>8.0572900000000001</v>
      </c>
      <c r="W167" s="2">
        <v>7.972461</v>
      </c>
      <c r="X167" s="2">
        <v>8.3901289999999999</v>
      </c>
      <c r="Y167" s="2">
        <v>9.182931</v>
      </c>
      <c r="Z167" s="2">
        <v>9.4664599999999997</v>
      </c>
      <c r="AA167" s="2">
        <v>9.7816399999999994</v>
      </c>
      <c r="AB167" s="2">
        <v>6.9223654166666604</v>
      </c>
      <c r="AC167" s="2"/>
    </row>
    <row r="168" spans="3:29" x14ac:dyDescent="0.2">
      <c r="C168" t="s">
        <v>478</v>
      </c>
      <c r="D168" s="2">
        <v>1.3531010000000001</v>
      </c>
      <c r="E168" s="2">
        <v>1.3523590000000001</v>
      </c>
      <c r="F168" s="2">
        <v>1.350355</v>
      </c>
      <c r="G168" s="2">
        <v>1.3504119999999999</v>
      </c>
      <c r="H168" s="2">
        <v>1.3475379999999999</v>
      </c>
      <c r="I168" s="2">
        <v>1.344849</v>
      </c>
      <c r="J168" s="2">
        <v>1.341548</v>
      </c>
      <c r="K168" s="2">
        <v>1.3380799999999999</v>
      </c>
      <c r="L168" s="2">
        <v>1.3223320000000001</v>
      </c>
      <c r="M168" s="2">
        <v>1.3179590000000001</v>
      </c>
      <c r="N168" s="2">
        <v>1.322495</v>
      </c>
      <c r="O168" s="2">
        <v>1.3096140000000001</v>
      </c>
      <c r="P168" s="2">
        <v>1.2993220000000001</v>
      </c>
      <c r="Q168" s="2">
        <v>1.294778</v>
      </c>
      <c r="R168" s="2">
        <v>1.29457</v>
      </c>
      <c r="S168" s="2">
        <v>1.2854239999999999</v>
      </c>
      <c r="T168" s="2">
        <v>1.2752140000000001</v>
      </c>
      <c r="U168" s="2">
        <v>1.264373</v>
      </c>
      <c r="V168" s="2">
        <v>1.2648360000000001</v>
      </c>
      <c r="W168" s="2">
        <v>1.2657560000000001</v>
      </c>
      <c r="X168" s="2">
        <v>1.248801</v>
      </c>
      <c r="Y168" s="2">
        <v>1.2365660000000001</v>
      </c>
      <c r="Z168" s="2">
        <v>1.250739</v>
      </c>
      <c r="AA168" s="2">
        <v>1.220137</v>
      </c>
      <c r="AB168" s="2">
        <v>1.30213158333333</v>
      </c>
      <c r="AC168" s="2"/>
    </row>
    <row r="169" spans="3:29" x14ac:dyDescent="0.2">
      <c r="C169" t="s">
        <v>173</v>
      </c>
      <c r="D169" s="2">
        <v>90.478449999999995</v>
      </c>
      <c r="E169" s="2">
        <v>112.1469</v>
      </c>
      <c r="F169" s="2">
        <v>131.1148</v>
      </c>
      <c r="G169" s="2">
        <v>147.0137</v>
      </c>
      <c r="H169" s="2">
        <v>160.80969999999999</v>
      </c>
      <c r="I169" s="2">
        <v>176.1754</v>
      </c>
      <c r="J169" s="2">
        <v>192.98429999999999</v>
      </c>
      <c r="K169" s="2">
        <v>208.18440000000001</v>
      </c>
      <c r="L169" s="2">
        <v>223.39400000000001</v>
      </c>
      <c r="M169" s="2">
        <v>236.5823</v>
      </c>
      <c r="N169" s="2">
        <v>249.67679999999999</v>
      </c>
      <c r="O169" s="2">
        <v>264.79149999999998</v>
      </c>
      <c r="P169" s="2">
        <v>280.30619999999999</v>
      </c>
      <c r="Q169" s="2">
        <v>296.83850000000001</v>
      </c>
      <c r="R169" s="2">
        <v>307.79689999999999</v>
      </c>
      <c r="S169" s="2">
        <v>319.83429999999998</v>
      </c>
      <c r="T169" s="2">
        <v>332.40010000000001</v>
      </c>
      <c r="U169" s="2">
        <v>345.7063</v>
      </c>
      <c r="V169" s="2">
        <v>361.91719999999998</v>
      </c>
      <c r="W169" s="2">
        <v>377.26769999999999</v>
      </c>
      <c r="X169" s="2">
        <v>389.65100000000001</v>
      </c>
      <c r="Y169" s="2">
        <v>426.87869999999998</v>
      </c>
      <c r="Z169" s="2">
        <v>472.34010000000001</v>
      </c>
      <c r="AA169" s="2">
        <v>541.25199999999995</v>
      </c>
      <c r="AB169" s="2">
        <v>276.89755208333298</v>
      </c>
      <c r="AC169" s="2"/>
    </row>
    <row r="170" spans="3:29" x14ac:dyDescent="0.2">
      <c r="C170" t="s">
        <v>174</v>
      </c>
      <c r="D170" s="2">
        <v>0.25224580000000002</v>
      </c>
      <c r="E170" s="2">
        <v>0.48716809999999999</v>
      </c>
      <c r="F170" s="2">
        <v>1.3114509999999999</v>
      </c>
      <c r="G170" s="2">
        <v>2.055841</v>
      </c>
      <c r="H170" s="2">
        <v>2.1813699999999998</v>
      </c>
      <c r="I170" s="2">
        <v>1.708053</v>
      </c>
      <c r="J170" s="2">
        <v>2.2240060000000001</v>
      </c>
      <c r="K170" s="2">
        <v>1.606792</v>
      </c>
      <c r="L170" s="2">
        <v>1.958618</v>
      </c>
      <c r="M170" s="2">
        <v>1.2354320000000001</v>
      </c>
      <c r="N170" s="2">
        <v>1.5439929999999999</v>
      </c>
      <c r="O170" s="2">
        <v>0.37332140000000003</v>
      </c>
      <c r="P170" s="2">
        <v>0.46134839999999999</v>
      </c>
      <c r="Q170" s="2">
        <v>1.328349</v>
      </c>
      <c r="R170" s="2">
        <v>0.72816990000000004</v>
      </c>
      <c r="S170" s="2">
        <v>0.52861320000000001</v>
      </c>
      <c r="T170" s="2">
        <v>0.90521910000000005</v>
      </c>
      <c r="U170" s="2">
        <v>1.24454</v>
      </c>
      <c r="V170" s="2">
        <v>1.4112640000000001</v>
      </c>
      <c r="W170" s="2">
        <v>1.1807859999999999</v>
      </c>
      <c r="X170" s="2">
        <v>1.288654</v>
      </c>
      <c r="Y170" s="2">
        <v>1.9096299999999999</v>
      </c>
      <c r="Z170" s="2">
        <v>2.1331980000000001</v>
      </c>
      <c r="AA170" s="2">
        <v>1.2129460000000001</v>
      </c>
      <c r="AB170" s="2">
        <v>1.3029587041666599</v>
      </c>
      <c r="AC170" s="2"/>
    </row>
    <row r="171" spans="3:29" x14ac:dyDescent="0.2">
      <c r="C171" t="s">
        <v>175</v>
      </c>
      <c r="D171" s="2">
        <v>551.04010000000005</v>
      </c>
      <c r="E171" s="2">
        <v>427.12150000000003</v>
      </c>
      <c r="F171" s="2">
        <v>362.48250000000002</v>
      </c>
      <c r="G171" s="2">
        <v>349.35430000000002</v>
      </c>
      <c r="H171" s="2">
        <v>379.87349999999998</v>
      </c>
      <c r="I171" s="2">
        <v>377.34820000000002</v>
      </c>
      <c r="J171" s="2">
        <v>348.67500000000001</v>
      </c>
      <c r="K171" s="2">
        <v>348.67680000000001</v>
      </c>
      <c r="L171" s="2">
        <v>390.45170000000002</v>
      </c>
      <c r="M171" s="2">
        <v>379.86720000000003</v>
      </c>
      <c r="N171" s="2">
        <v>353.50479999999999</v>
      </c>
      <c r="O171" s="2">
        <v>347.48649999999998</v>
      </c>
      <c r="P171" s="2">
        <v>376.44560000000001</v>
      </c>
      <c r="Q171" s="2">
        <v>390.3913</v>
      </c>
      <c r="R171" s="2">
        <v>358.6506</v>
      </c>
      <c r="S171" s="2">
        <v>370.71190000000001</v>
      </c>
      <c r="T171" s="2">
        <v>407.06670000000003</v>
      </c>
      <c r="U171" s="2">
        <v>412.76740000000001</v>
      </c>
      <c r="V171" s="2">
        <v>381.51839999999999</v>
      </c>
      <c r="W171" s="2">
        <v>373.37619999999998</v>
      </c>
      <c r="X171" s="2">
        <v>413.31420000000003</v>
      </c>
      <c r="Y171" s="2">
        <v>427.90109999999999</v>
      </c>
      <c r="Z171" s="2">
        <v>369.20190000000002</v>
      </c>
      <c r="AA171" s="2">
        <v>438.01190000000003</v>
      </c>
      <c r="AB171" s="2">
        <v>388.96830416666597</v>
      </c>
      <c r="AC171" s="2"/>
    </row>
    <row r="172" spans="3:29" x14ac:dyDescent="0.2">
      <c r="C172" t="s">
        <v>176</v>
      </c>
      <c r="D172" s="2">
        <v>72.585269999999994</v>
      </c>
      <c r="E172" s="2">
        <v>68.72045</v>
      </c>
      <c r="F172" s="2">
        <v>31.626270000000002</v>
      </c>
      <c r="G172" s="2">
        <v>12.062390000000001</v>
      </c>
      <c r="H172" s="2">
        <v>15.492749999999999</v>
      </c>
      <c r="I172" s="2">
        <v>15.455170000000001</v>
      </c>
      <c r="J172" s="2">
        <v>16.647089999999999</v>
      </c>
      <c r="K172" s="2">
        <v>15.18962</v>
      </c>
      <c r="L172" s="2">
        <v>15.979520000000001</v>
      </c>
      <c r="M172" s="2">
        <v>13.80217</v>
      </c>
      <c r="N172" s="2">
        <v>13.04017</v>
      </c>
      <c r="O172" s="2">
        <v>12.88658</v>
      </c>
      <c r="P172" s="2">
        <v>13.242279999999999</v>
      </c>
      <c r="Q172" s="2">
        <v>14.178000000000001</v>
      </c>
      <c r="R172" s="2">
        <v>14.34587</v>
      </c>
      <c r="S172" s="2">
        <v>16.044779999999999</v>
      </c>
      <c r="T172" s="2">
        <v>17.048870000000001</v>
      </c>
      <c r="U172" s="2">
        <v>18.20581</v>
      </c>
      <c r="V172" s="2">
        <v>17.18674</v>
      </c>
      <c r="W172" s="2">
        <v>17.065660000000001</v>
      </c>
      <c r="X172" s="2">
        <v>17.637930000000001</v>
      </c>
      <c r="Y172" s="2">
        <v>19.08953</v>
      </c>
      <c r="Z172" s="2">
        <v>19.930060000000001</v>
      </c>
      <c r="AA172" s="2">
        <v>20.579139999999999</v>
      </c>
      <c r="AB172" s="2">
        <v>21.1684216666666</v>
      </c>
      <c r="AC172" s="2"/>
    </row>
    <row r="173" spans="3:29" x14ac:dyDescent="0.2">
      <c r="C173" t="s">
        <v>177</v>
      </c>
      <c r="D173" s="2">
        <v>397.89370000000002</v>
      </c>
      <c r="E173" s="2">
        <v>416.82530000000003</v>
      </c>
      <c r="F173" s="2">
        <v>441.20049999999998</v>
      </c>
      <c r="G173" s="2">
        <v>447.1078</v>
      </c>
      <c r="H173" s="2">
        <v>465.98520000000002</v>
      </c>
      <c r="I173" s="2">
        <v>498.42349999999999</v>
      </c>
      <c r="J173" s="2">
        <v>532.44989999999996</v>
      </c>
      <c r="K173" s="2">
        <v>570.80769999999995</v>
      </c>
      <c r="L173" s="2">
        <v>610.58489999999995</v>
      </c>
      <c r="M173" s="2">
        <v>644.04399999999998</v>
      </c>
      <c r="N173" s="2">
        <v>676.32309999999995</v>
      </c>
      <c r="O173" s="2">
        <v>695.70249999999999</v>
      </c>
      <c r="P173" s="2">
        <v>710.75850000000003</v>
      </c>
      <c r="Q173" s="2">
        <v>727.56039999999996</v>
      </c>
      <c r="R173" s="2">
        <v>737.98659999999995</v>
      </c>
      <c r="S173" s="2">
        <v>748.15769999999998</v>
      </c>
      <c r="T173" s="2">
        <v>758.96289999999999</v>
      </c>
      <c r="U173" s="2">
        <v>769.32920000000001</v>
      </c>
      <c r="V173" s="2">
        <v>779.56349999999998</v>
      </c>
      <c r="W173" s="2">
        <v>788.41869999999994</v>
      </c>
      <c r="X173" s="2">
        <v>792.84180000000003</v>
      </c>
      <c r="Y173" s="2">
        <v>794.3329</v>
      </c>
      <c r="Z173" s="2">
        <v>817.10540000000003</v>
      </c>
      <c r="AA173" s="2">
        <v>826.86030000000005</v>
      </c>
      <c r="AB173" s="2">
        <v>652.05108333333305</v>
      </c>
      <c r="AC173" s="2"/>
    </row>
    <row r="174" spans="3:29" x14ac:dyDescent="0.2">
      <c r="C174" t="s">
        <v>178</v>
      </c>
      <c r="D174" s="2">
        <v>1664.104</v>
      </c>
      <c r="E174" s="2">
        <v>1741.4369999999999</v>
      </c>
      <c r="F174" s="2">
        <v>1838.1890000000001</v>
      </c>
      <c r="G174" s="2">
        <v>1889.5709999999999</v>
      </c>
      <c r="H174" s="2">
        <v>2169.5070000000001</v>
      </c>
      <c r="I174" s="2">
        <v>2164.3139999999999</v>
      </c>
      <c r="J174" s="2">
        <v>2136.991</v>
      </c>
      <c r="K174" s="2">
        <v>2138.4279999999999</v>
      </c>
      <c r="L174" s="2">
        <v>2113.692</v>
      </c>
      <c r="M174" s="2">
        <v>2120.9520000000002</v>
      </c>
      <c r="N174" s="2">
        <v>2368.7199999999998</v>
      </c>
      <c r="O174" s="2">
        <v>2404.2069999999999</v>
      </c>
      <c r="P174" s="2">
        <v>2387.9740000000002</v>
      </c>
      <c r="Q174" s="2">
        <v>2397.4070000000002</v>
      </c>
      <c r="R174" s="2">
        <v>2632.1559999999999</v>
      </c>
      <c r="S174" s="2">
        <v>2633.3919999999998</v>
      </c>
      <c r="T174" s="2">
        <v>2857.5720000000001</v>
      </c>
      <c r="U174" s="2">
        <v>2875.1410000000001</v>
      </c>
      <c r="V174" s="2">
        <v>2872.3049999999998</v>
      </c>
      <c r="W174" s="2">
        <v>2910.681</v>
      </c>
      <c r="X174" s="2">
        <v>2899.2829999999999</v>
      </c>
      <c r="Y174" s="2">
        <v>2854.14</v>
      </c>
      <c r="Z174" s="2">
        <v>2874.116</v>
      </c>
      <c r="AA174" s="2">
        <v>2876.8209999999999</v>
      </c>
      <c r="AB174" s="2">
        <v>2409.2125000000001</v>
      </c>
      <c r="AC174" s="2"/>
    </row>
    <row r="175" spans="3:29" x14ac:dyDescent="0.2">
      <c r="C175" t="s">
        <v>179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4.1123409999999999E-4</v>
      </c>
      <c r="AA175" s="2">
        <v>0</v>
      </c>
      <c r="AB175" s="2">
        <v>1.7134754166666599E-5</v>
      </c>
      <c r="AC175" s="2"/>
    </row>
    <row r="176" spans="3:29" x14ac:dyDescent="0.2">
      <c r="C176" t="s">
        <v>180</v>
      </c>
      <c r="D176" s="2">
        <v>1.7072149999999999</v>
      </c>
      <c r="E176" s="2">
        <v>1.701802</v>
      </c>
      <c r="F176" s="2">
        <v>1.696132</v>
      </c>
      <c r="G176" s="2">
        <v>1.7004889999999999</v>
      </c>
      <c r="H176" s="2">
        <v>1.7067349999999999</v>
      </c>
      <c r="I176" s="2">
        <v>1.7097359999999999</v>
      </c>
      <c r="J176" s="2">
        <v>1.7006520000000001</v>
      </c>
      <c r="K176" s="2">
        <v>1.69801</v>
      </c>
      <c r="L176" s="2">
        <v>1.6965730000000001</v>
      </c>
      <c r="M176" s="2">
        <v>1.7004889999999999</v>
      </c>
      <c r="N176" s="2">
        <v>1.7097640000000001</v>
      </c>
      <c r="O176" s="2">
        <v>1.7072149999999999</v>
      </c>
      <c r="P176" s="2">
        <v>1.701802</v>
      </c>
      <c r="Q176" s="2">
        <v>1.69801</v>
      </c>
      <c r="R176" s="2">
        <v>1.699932</v>
      </c>
      <c r="S176" s="2">
        <v>1.7067349999999999</v>
      </c>
      <c r="T176" s="2">
        <v>1.7097359999999999</v>
      </c>
      <c r="U176" s="2">
        <v>1.7072149999999999</v>
      </c>
      <c r="V176" s="2">
        <v>1.69964</v>
      </c>
      <c r="W176" s="2">
        <v>1.6965730000000001</v>
      </c>
      <c r="X176" s="2">
        <v>1.7004889999999999</v>
      </c>
      <c r="Y176" s="2">
        <v>1.7067349999999999</v>
      </c>
      <c r="Z176" s="2">
        <v>1.7052160000000001</v>
      </c>
      <c r="AA176" s="2">
        <v>1.701802</v>
      </c>
      <c r="AB176" s="2">
        <v>1.702862375</v>
      </c>
      <c r="AC176" s="2"/>
    </row>
    <row r="177" spans="3:29" x14ac:dyDescent="0.2">
      <c r="C177" t="s">
        <v>181</v>
      </c>
      <c r="D177" s="2">
        <v>0</v>
      </c>
      <c r="E177" s="2">
        <v>2.435089E-2</v>
      </c>
      <c r="F177" s="2">
        <v>0.1227953</v>
      </c>
      <c r="G177" s="2">
        <v>5.4655059999999998E-2</v>
      </c>
      <c r="H177" s="2">
        <v>1.7273449999999999E-2</v>
      </c>
      <c r="I177" s="2">
        <v>3.2373900000000001E-3</v>
      </c>
      <c r="J177" s="2">
        <v>4.1329039999999997E-2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1.09850470833333E-2</v>
      </c>
      <c r="AC177" s="2"/>
    </row>
    <row r="178" spans="3:29" x14ac:dyDescent="0.2">
      <c r="C178" t="s">
        <v>182</v>
      </c>
      <c r="D178" s="2">
        <v>152.529</v>
      </c>
      <c r="E178" s="2">
        <v>217.6797</v>
      </c>
      <c r="F178" s="2">
        <v>286.22160000000002</v>
      </c>
      <c r="G178" s="2">
        <v>429.57150000000001</v>
      </c>
      <c r="H178" s="2">
        <v>219.05179999999999</v>
      </c>
      <c r="I178" s="2">
        <v>247.84360000000001</v>
      </c>
      <c r="J178" s="2">
        <v>284.46260000000001</v>
      </c>
      <c r="K178" s="2">
        <v>303.31180000000001</v>
      </c>
      <c r="L178" s="2">
        <v>323.2011</v>
      </c>
      <c r="M178" s="2">
        <v>356.2509</v>
      </c>
      <c r="N178" s="2">
        <v>190.73570000000001</v>
      </c>
      <c r="O178" s="2">
        <v>218.5377</v>
      </c>
      <c r="P178" s="2">
        <v>242.1739</v>
      </c>
      <c r="Q178" s="2">
        <v>300.44909999999999</v>
      </c>
      <c r="R178" s="2">
        <v>193.51259999999999</v>
      </c>
      <c r="S178" s="2">
        <v>277.28980000000001</v>
      </c>
      <c r="T178" s="2">
        <v>193.48769999999999</v>
      </c>
      <c r="U178" s="2">
        <v>220.7062</v>
      </c>
      <c r="V178" s="2">
        <v>241.2638</v>
      </c>
      <c r="W178" s="2">
        <v>257.7824</v>
      </c>
      <c r="X178" s="2">
        <v>277.76510000000002</v>
      </c>
      <c r="Y178" s="2">
        <v>304.51609999999999</v>
      </c>
      <c r="Z178" s="2">
        <v>338.58390000000003</v>
      </c>
      <c r="AA178" s="2">
        <v>375.46570000000003</v>
      </c>
      <c r="AB178" s="2">
        <v>268.84972083333298</v>
      </c>
      <c r="AC178" s="2"/>
    </row>
    <row r="179" spans="3:29" x14ac:dyDescent="0.2">
      <c r="C179" t="s">
        <v>183</v>
      </c>
      <c r="D179" s="2">
        <v>181.1747</v>
      </c>
      <c r="E179" s="2">
        <v>197.2508</v>
      </c>
      <c r="F179" s="2">
        <v>236.34780000000001</v>
      </c>
      <c r="G179" s="2">
        <v>241.48410000000001</v>
      </c>
      <c r="H179" s="2">
        <v>229.971</v>
      </c>
      <c r="I179" s="2">
        <v>228.74279999999999</v>
      </c>
      <c r="J179" s="2">
        <v>230.75020000000001</v>
      </c>
      <c r="K179" s="2">
        <v>232.1086</v>
      </c>
      <c r="L179" s="2">
        <v>232.89269999999999</v>
      </c>
      <c r="M179" s="2">
        <v>233.3741</v>
      </c>
      <c r="N179" s="2">
        <v>197.1087</v>
      </c>
      <c r="O179" s="2">
        <v>198.0598</v>
      </c>
      <c r="P179" s="2">
        <v>200.67449999999999</v>
      </c>
      <c r="Q179" s="2">
        <v>215.96979999999999</v>
      </c>
      <c r="R179" s="2">
        <v>173.38290000000001</v>
      </c>
      <c r="S179" s="2">
        <v>187.89959999999999</v>
      </c>
      <c r="T179" s="2">
        <v>149.47620000000001</v>
      </c>
      <c r="U179" s="2">
        <v>159.75299999999999</v>
      </c>
      <c r="V179" s="2">
        <v>166.85570000000001</v>
      </c>
      <c r="W179" s="2">
        <v>167.76400000000001</v>
      </c>
      <c r="X179" s="2">
        <v>176.17490000000001</v>
      </c>
      <c r="Y179" s="2">
        <v>174.56549999999999</v>
      </c>
      <c r="Z179" s="2">
        <v>184.47989999999999</v>
      </c>
      <c r="AA179" s="2">
        <v>192.02359999999999</v>
      </c>
      <c r="AB179" s="2">
        <v>199.51187083333301</v>
      </c>
      <c r="AC179" s="2"/>
    </row>
    <row r="180" spans="3:29" x14ac:dyDescent="0.2">
      <c r="C180" t="s">
        <v>184</v>
      </c>
      <c r="D180" s="2">
        <v>472.1721</v>
      </c>
      <c r="E180" s="2">
        <v>472.1721</v>
      </c>
      <c r="F180" s="2">
        <v>472.23809999999997</v>
      </c>
      <c r="G180" s="2">
        <v>472.1721</v>
      </c>
      <c r="H180" s="2">
        <v>472.1721</v>
      </c>
      <c r="I180" s="2">
        <v>472.1721</v>
      </c>
      <c r="J180" s="2">
        <v>472.23809999999997</v>
      </c>
      <c r="K180" s="2">
        <v>472.1721</v>
      </c>
      <c r="L180" s="2">
        <v>472.1721</v>
      </c>
      <c r="M180" s="2">
        <v>472.1721</v>
      </c>
      <c r="N180" s="2">
        <v>472.23809999999997</v>
      </c>
      <c r="O180" s="2">
        <v>472.1721</v>
      </c>
      <c r="P180" s="2">
        <v>472.1721</v>
      </c>
      <c r="Q180" s="2">
        <v>382.98379999999997</v>
      </c>
      <c r="R180" s="2">
        <v>328.4074</v>
      </c>
      <c r="S180" s="2">
        <v>210.63550000000001</v>
      </c>
      <c r="T180" s="2">
        <v>128.5881</v>
      </c>
      <c r="U180" s="2">
        <v>91.146039999999999</v>
      </c>
      <c r="V180" s="2">
        <v>91.146039999999999</v>
      </c>
      <c r="W180" s="2">
        <v>91.146039999999999</v>
      </c>
      <c r="X180" s="2">
        <v>91.146039999999999</v>
      </c>
      <c r="Y180" s="2">
        <v>91.146039999999999</v>
      </c>
      <c r="Z180" s="2">
        <v>91.146039999999999</v>
      </c>
      <c r="AA180" s="2">
        <v>91.146039999999999</v>
      </c>
      <c r="AB180" s="2">
        <v>326.128015833333</v>
      </c>
      <c r="AC180" s="2"/>
    </row>
    <row r="181" spans="3:29" x14ac:dyDescent="0.2">
      <c r="C181" t="s">
        <v>514</v>
      </c>
      <c r="D181" s="2">
        <v>0</v>
      </c>
      <c r="E181" s="2">
        <v>0</v>
      </c>
      <c r="F181" s="2">
        <v>0</v>
      </c>
      <c r="G181" s="2">
        <v>0</v>
      </c>
      <c r="H181" s="2">
        <v>-0.44785170000000002</v>
      </c>
      <c r="I181" s="2">
        <v>-2.4932340000000002</v>
      </c>
      <c r="J181" s="2">
        <v>-2.4033220000000002</v>
      </c>
      <c r="K181" s="2">
        <v>-2.339512</v>
      </c>
      <c r="L181" s="2">
        <v>-3.2748879999999998</v>
      </c>
      <c r="M181" s="2">
        <v>-3.4927169999999998</v>
      </c>
      <c r="N181" s="2">
        <v>-3.3506290000000001</v>
      </c>
      <c r="O181" s="2">
        <v>-3.3070529999999998</v>
      </c>
      <c r="P181" s="2">
        <v>-3.3236840000000001</v>
      </c>
      <c r="Q181" s="2">
        <v>-5.9413679999999998</v>
      </c>
      <c r="R181" s="2">
        <v>-5.9808450000000004</v>
      </c>
      <c r="S181" s="2">
        <v>-5.93438</v>
      </c>
      <c r="T181" s="2">
        <v>-5.9935970000000003</v>
      </c>
      <c r="U181" s="2">
        <v>-5.9169830000000001</v>
      </c>
      <c r="V181" s="2">
        <v>-5.8931389999999997</v>
      </c>
      <c r="W181" s="2">
        <v>-8.8256689999999995</v>
      </c>
      <c r="X181" s="2">
        <v>-11.585229999999999</v>
      </c>
      <c r="Y181" s="2">
        <v>-11.77332</v>
      </c>
      <c r="Z181" s="2">
        <v>-12.192360000000001</v>
      </c>
      <c r="AA181" s="2">
        <v>-13.09249</v>
      </c>
      <c r="AB181" s="2">
        <v>-4.8984279874999999</v>
      </c>
      <c r="AC181" s="2"/>
    </row>
    <row r="182" spans="3:29" x14ac:dyDescent="0.2">
      <c r="C182" t="s">
        <v>185</v>
      </c>
      <c r="D182" s="2">
        <v>25.75779</v>
      </c>
      <c r="E182" s="2">
        <v>25.75779</v>
      </c>
      <c r="F182" s="2">
        <v>25.765940000000001</v>
      </c>
      <c r="G182" s="2">
        <v>25.75779</v>
      </c>
      <c r="H182" s="2">
        <v>25.75779</v>
      </c>
      <c r="I182" s="2">
        <v>25.75779</v>
      </c>
      <c r="J182" s="2">
        <v>25.765940000000001</v>
      </c>
      <c r="K182" s="2">
        <v>25.75779</v>
      </c>
      <c r="L182" s="2">
        <v>25.75779</v>
      </c>
      <c r="M182" s="2">
        <v>25.75779</v>
      </c>
      <c r="N182" s="2">
        <v>25.765940000000001</v>
      </c>
      <c r="O182" s="2">
        <v>25.75779</v>
      </c>
      <c r="P182" s="2">
        <v>25.75779</v>
      </c>
      <c r="Q182" s="2">
        <v>25.75779</v>
      </c>
      <c r="R182" s="2">
        <v>25.765940000000001</v>
      </c>
      <c r="S182" s="2">
        <v>25.75779</v>
      </c>
      <c r="T182" s="2">
        <v>25.75779</v>
      </c>
      <c r="U182" s="2">
        <v>25.75779</v>
      </c>
      <c r="V182" s="2">
        <v>25.765940000000001</v>
      </c>
      <c r="W182" s="2">
        <v>25.75779</v>
      </c>
      <c r="X182" s="2">
        <v>25.75779</v>
      </c>
      <c r="Y182" s="2">
        <v>25.75779</v>
      </c>
      <c r="Z182" s="2">
        <v>25.765940000000001</v>
      </c>
      <c r="AA182" s="2">
        <v>25.75779</v>
      </c>
      <c r="AB182" s="2">
        <v>25.7598275</v>
      </c>
      <c r="AC182" s="2"/>
    </row>
    <row r="183" spans="3:29" x14ac:dyDescent="0.2">
      <c r="C183" t="s">
        <v>186</v>
      </c>
      <c r="D183" s="2">
        <v>24550.41</v>
      </c>
      <c r="E183" s="2">
        <v>27233.06</v>
      </c>
      <c r="F183" s="2">
        <v>26836.799999999999</v>
      </c>
      <c r="G183" s="2">
        <v>26858.240000000002</v>
      </c>
      <c r="H183" s="2">
        <v>28374.959999999999</v>
      </c>
      <c r="I183" s="2">
        <v>28158.52</v>
      </c>
      <c r="J183" s="2">
        <v>27639.18</v>
      </c>
      <c r="K183" s="2">
        <v>27710.06</v>
      </c>
      <c r="L183" s="2">
        <v>27833.17</v>
      </c>
      <c r="M183" s="2">
        <v>28321.14</v>
      </c>
      <c r="N183" s="2">
        <v>28043.08</v>
      </c>
      <c r="O183" s="2">
        <v>28129.05</v>
      </c>
      <c r="P183" s="2">
        <v>27277.34</v>
      </c>
      <c r="Q183" s="2">
        <v>27155.65</v>
      </c>
      <c r="R183" s="2">
        <v>26748.080000000002</v>
      </c>
      <c r="S183" s="2">
        <v>25970.12</v>
      </c>
      <c r="T183" s="2">
        <v>25913.29</v>
      </c>
      <c r="U183" s="2">
        <v>25714.67</v>
      </c>
      <c r="V183" s="2">
        <v>25376.58</v>
      </c>
      <c r="W183" s="2">
        <v>25080.26</v>
      </c>
      <c r="X183" s="2">
        <v>24994.97</v>
      </c>
      <c r="Y183" s="2">
        <v>24323.1</v>
      </c>
      <c r="Z183" s="2">
        <v>24831.35</v>
      </c>
      <c r="AA183" s="2">
        <v>24995.41</v>
      </c>
      <c r="AB183" s="2">
        <v>26586.187083333301</v>
      </c>
      <c r="AC183" s="2"/>
    </row>
    <row r="184" spans="3:29" x14ac:dyDescent="0.2">
      <c r="C184" t="s">
        <v>187</v>
      </c>
      <c r="D184" s="2">
        <v>2799.6109999999999</v>
      </c>
      <c r="E184" s="2">
        <v>2972.27</v>
      </c>
      <c r="F184" s="2">
        <v>3072.029</v>
      </c>
      <c r="G184" s="2">
        <v>3161.8820000000001</v>
      </c>
      <c r="H184" s="2">
        <v>3248.1880000000001</v>
      </c>
      <c r="I184" s="2">
        <v>3322.0059999999999</v>
      </c>
      <c r="J184" s="2">
        <v>3401.8690000000001</v>
      </c>
      <c r="K184" s="2">
        <v>3479.4349999999999</v>
      </c>
      <c r="L184" s="2">
        <v>3549.5520000000001</v>
      </c>
      <c r="M184" s="2">
        <v>3620.0030000000002</v>
      </c>
      <c r="N184" s="2">
        <v>3696.3139999999999</v>
      </c>
      <c r="O184" s="2">
        <v>3774.6120000000001</v>
      </c>
      <c r="P184" s="2">
        <v>3851.68</v>
      </c>
      <c r="Q184" s="2">
        <v>3926.6489999999999</v>
      </c>
      <c r="R184" s="2">
        <v>4009.8649999999998</v>
      </c>
      <c r="S184" s="2">
        <v>4108.6139999999996</v>
      </c>
      <c r="T184" s="2">
        <v>4209.6989999999996</v>
      </c>
      <c r="U184" s="2">
        <v>4294.7370000000001</v>
      </c>
      <c r="V184" s="2">
        <v>4384.32</v>
      </c>
      <c r="W184" s="2">
        <v>4489.5730000000003</v>
      </c>
      <c r="X184" s="2">
        <v>4596.8140000000003</v>
      </c>
      <c r="Y184" s="2">
        <v>4721.1499999999996</v>
      </c>
      <c r="Z184" s="2">
        <v>4844.3860000000004</v>
      </c>
      <c r="AA184" s="2">
        <v>4974.4449999999997</v>
      </c>
      <c r="AB184" s="2">
        <v>3854.5709583333301</v>
      </c>
      <c r="AC184" s="2"/>
    </row>
    <row r="185" spans="3:29" x14ac:dyDescent="0.2">
      <c r="C185" t="s">
        <v>188</v>
      </c>
      <c r="D185" s="2">
        <v>4173.0450000000001</v>
      </c>
      <c r="E185" s="2">
        <v>4244.9849999999997</v>
      </c>
      <c r="F185" s="2">
        <v>4328.3869999999997</v>
      </c>
      <c r="G185" s="2">
        <v>4447.3059999999996</v>
      </c>
      <c r="H185" s="2">
        <v>4475.9430000000002</v>
      </c>
      <c r="I185" s="2">
        <v>4572.6930000000002</v>
      </c>
      <c r="J185" s="2">
        <v>4592.09</v>
      </c>
      <c r="K185" s="2">
        <v>4664.4539999999997</v>
      </c>
      <c r="L185" s="2">
        <v>4817.616</v>
      </c>
      <c r="M185" s="2">
        <v>4840.0550000000003</v>
      </c>
      <c r="N185" s="2">
        <v>4937.8559999999998</v>
      </c>
      <c r="O185" s="2">
        <v>5067.8379999999997</v>
      </c>
      <c r="P185" s="2">
        <v>5088.3969999999999</v>
      </c>
      <c r="Q185" s="2">
        <v>5244.5280000000002</v>
      </c>
      <c r="R185" s="2">
        <v>5127.6279999999997</v>
      </c>
      <c r="S185" s="2">
        <v>5159.585</v>
      </c>
      <c r="T185" s="2">
        <v>5248.6360000000004</v>
      </c>
      <c r="U185" s="2">
        <v>5252.01</v>
      </c>
      <c r="V185" s="2">
        <v>5256.95</v>
      </c>
      <c r="W185" s="2">
        <v>5305.2269999999999</v>
      </c>
      <c r="X185" s="2">
        <v>5320.223</v>
      </c>
      <c r="Y185" s="2">
        <v>5227.009</v>
      </c>
      <c r="Z185" s="2">
        <v>5284.66</v>
      </c>
      <c r="AA185" s="2">
        <v>5369.85</v>
      </c>
      <c r="AB185" s="2">
        <v>4918.6237916666596</v>
      </c>
      <c r="AC185" s="2"/>
    </row>
    <row r="186" spans="3:29" x14ac:dyDescent="0.2">
      <c r="C186" t="s">
        <v>189</v>
      </c>
      <c r="D186" s="2">
        <v>2727.6309999999999</v>
      </c>
      <c r="E186" s="2">
        <v>2549.2620000000002</v>
      </c>
      <c r="F186" s="2">
        <v>2639.165</v>
      </c>
      <c r="G186" s="2">
        <v>2670.5810000000001</v>
      </c>
      <c r="H186" s="2">
        <v>2780.4050000000002</v>
      </c>
      <c r="I186" s="2">
        <v>2816.1390000000001</v>
      </c>
      <c r="J186" s="2">
        <v>2892.3739999999998</v>
      </c>
      <c r="K186" s="2">
        <v>2924.2640000000001</v>
      </c>
      <c r="L186" s="2">
        <v>2961.2139999999999</v>
      </c>
      <c r="M186" s="2">
        <v>2388.1779999999999</v>
      </c>
      <c r="N186" s="2">
        <v>2468.9639999999999</v>
      </c>
      <c r="O186" s="2">
        <v>2511.5329999999999</v>
      </c>
      <c r="P186" s="2">
        <v>2595.8580000000002</v>
      </c>
      <c r="Q186" s="2">
        <v>2736.2640000000001</v>
      </c>
      <c r="R186" s="2">
        <v>2809.806</v>
      </c>
      <c r="S186" s="2">
        <v>2923.6729999999998</v>
      </c>
      <c r="T186" s="2">
        <v>3074.7890000000002</v>
      </c>
      <c r="U186" s="2">
        <v>3171.9290000000001</v>
      </c>
      <c r="V186" s="2">
        <v>3215.26</v>
      </c>
      <c r="W186" s="2">
        <v>3323.1109999999999</v>
      </c>
      <c r="X186" s="2">
        <v>3507.806</v>
      </c>
      <c r="Y186" s="2">
        <v>3724.623</v>
      </c>
      <c r="Z186" s="2">
        <v>3874.076</v>
      </c>
      <c r="AA186" s="2">
        <v>3996.1170000000002</v>
      </c>
      <c r="AB186" s="2">
        <v>2970.12591666666</v>
      </c>
      <c r="AC186" s="2"/>
    </row>
    <row r="187" spans="3:29" x14ac:dyDescent="0.2">
      <c r="C187" t="s">
        <v>190</v>
      </c>
      <c r="D187" s="2">
        <v>408.26100000000002</v>
      </c>
      <c r="E187" s="2">
        <v>493.96539999999999</v>
      </c>
      <c r="F187" s="2">
        <v>429.53519999999997</v>
      </c>
      <c r="G187" s="2">
        <v>378.30919999999998</v>
      </c>
      <c r="H187" s="2">
        <v>386.2799</v>
      </c>
      <c r="I187" s="2">
        <v>392.85640000000001</v>
      </c>
      <c r="J187" s="2">
        <v>356.2792</v>
      </c>
      <c r="K187" s="2">
        <v>349.93079999999998</v>
      </c>
      <c r="L187" s="2">
        <v>296.79219999999998</v>
      </c>
      <c r="M187" s="2">
        <v>264.78210000000001</v>
      </c>
      <c r="N187" s="2">
        <v>282.13639999999998</v>
      </c>
      <c r="O187" s="2">
        <v>265.68079999999998</v>
      </c>
      <c r="P187" s="2">
        <v>260.59359999999998</v>
      </c>
      <c r="Q187" s="2">
        <v>250.09139999999999</v>
      </c>
      <c r="R187" s="2">
        <v>246.52889999999999</v>
      </c>
      <c r="S187" s="2">
        <v>217.8937</v>
      </c>
      <c r="T187" s="2">
        <v>210.51079999999999</v>
      </c>
      <c r="U187" s="2">
        <v>196.63630000000001</v>
      </c>
      <c r="V187" s="2">
        <v>198.43</v>
      </c>
      <c r="W187" s="2">
        <v>191.54499999999999</v>
      </c>
      <c r="X187" s="2">
        <v>176.60849999999999</v>
      </c>
      <c r="Y187" s="2">
        <v>141.82069999999999</v>
      </c>
      <c r="Z187" s="2">
        <v>141.26589999999999</v>
      </c>
      <c r="AA187" s="2">
        <v>149.88120000000001</v>
      </c>
      <c r="AB187" s="2">
        <v>278.608941666666</v>
      </c>
      <c r="AC187" s="2"/>
    </row>
    <row r="188" spans="3:29" x14ac:dyDescent="0.2">
      <c r="C188" t="s">
        <v>191</v>
      </c>
      <c r="D188" s="2">
        <v>32.795659999999998</v>
      </c>
      <c r="E188" s="2">
        <v>32.795659999999998</v>
      </c>
      <c r="F188" s="2">
        <v>32.784660000000002</v>
      </c>
      <c r="G188" s="2">
        <v>32.795659999999998</v>
      </c>
      <c r="H188" s="2">
        <v>32.795659999999998</v>
      </c>
      <c r="I188" s="2">
        <v>32.795659999999998</v>
      </c>
      <c r="J188" s="2">
        <v>32.784660000000002</v>
      </c>
      <c r="K188" s="2">
        <v>32.795659999999998</v>
      </c>
      <c r="L188" s="2">
        <v>32.795659999999998</v>
      </c>
      <c r="M188" s="2">
        <v>32.795659999999998</v>
      </c>
      <c r="N188" s="2">
        <v>32.784660000000002</v>
      </c>
      <c r="O188" s="2">
        <v>32.795659999999998</v>
      </c>
      <c r="P188" s="2">
        <v>32.795659999999998</v>
      </c>
      <c r="Q188" s="2">
        <v>32.795659999999998</v>
      </c>
      <c r="R188" s="2">
        <v>32.784660000000002</v>
      </c>
      <c r="S188" s="2">
        <v>32.795659999999998</v>
      </c>
      <c r="T188" s="2">
        <v>32.795659999999998</v>
      </c>
      <c r="U188" s="2">
        <v>32.795659999999998</v>
      </c>
      <c r="V188" s="2">
        <v>32.784660000000002</v>
      </c>
      <c r="W188" s="2">
        <v>32.795659999999998</v>
      </c>
      <c r="X188" s="2">
        <v>32.795659999999998</v>
      </c>
      <c r="Y188" s="2">
        <v>32.795659999999998</v>
      </c>
      <c r="Z188" s="2">
        <v>32.784660000000002</v>
      </c>
      <c r="AA188" s="2">
        <v>32.795659999999998</v>
      </c>
      <c r="AB188" s="2">
        <v>32.792909999999999</v>
      </c>
      <c r="AC188" s="2"/>
    </row>
    <row r="189" spans="3:29" x14ac:dyDescent="0.2">
      <c r="C189" t="s">
        <v>479</v>
      </c>
      <c r="D189" s="2">
        <v>0</v>
      </c>
      <c r="E189" s="2">
        <v>0</v>
      </c>
      <c r="F189" s="2">
        <v>6.1475410000000003E-3</v>
      </c>
      <c r="G189" s="2">
        <v>5.7698630000000001E-2</v>
      </c>
      <c r="H189" s="2">
        <v>0.1327902</v>
      </c>
      <c r="I189" s="2">
        <v>0.15556320000000001</v>
      </c>
      <c r="J189" s="2">
        <v>0.17034540000000001</v>
      </c>
      <c r="K189" s="2">
        <v>0.12289609999999999</v>
      </c>
      <c r="L189" s="2">
        <v>0.24824550000000001</v>
      </c>
      <c r="M189" s="2">
        <v>0.21259749999999999</v>
      </c>
      <c r="N189" s="2">
        <v>0.14401639999999999</v>
      </c>
      <c r="O189" s="2">
        <v>0.24344550000000001</v>
      </c>
      <c r="P189" s="2">
        <v>0.24838859999999999</v>
      </c>
      <c r="Q189" s="2">
        <v>0.2504844</v>
      </c>
      <c r="R189" s="2">
        <v>0.264519</v>
      </c>
      <c r="S189" s="2">
        <v>0.30590679999999998</v>
      </c>
      <c r="T189" s="2">
        <v>0.40823670000000001</v>
      </c>
      <c r="U189" s="2">
        <v>0.38903450000000001</v>
      </c>
      <c r="V189" s="2">
        <v>0.378996</v>
      </c>
      <c r="W189" s="2">
        <v>0.36845660000000002</v>
      </c>
      <c r="X189" s="2">
        <v>0.35641709999999999</v>
      </c>
      <c r="Y189" s="2">
        <v>0.46773439999999999</v>
      </c>
      <c r="Z189" s="2">
        <v>0.48958489999999999</v>
      </c>
      <c r="AA189" s="2">
        <v>0.4645397</v>
      </c>
      <c r="AB189" s="2">
        <v>0.24525186129166601</v>
      </c>
      <c r="AC189" s="2"/>
    </row>
    <row r="190" spans="3:29" x14ac:dyDescent="0.2">
      <c r="C190" t="s">
        <v>480</v>
      </c>
      <c r="D190" s="2">
        <v>3.1768999999999998</v>
      </c>
      <c r="E190" s="2">
        <v>3.596673</v>
      </c>
      <c r="F190" s="2">
        <v>4.7003050000000002</v>
      </c>
      <c r="G190" s="2">
        <v>7.6069519999999997</v>
      </c>
      <c r="H190" s="2">
        <v>8.5787829999999996</v>
      </c>
      <c r="I190" s="2">
        <v>8.8745370000000001</v>
      </c>
      <c r="J190" s="2">
        <v>9.6623760000000001</v>
      </c>
      <c r="K190" s="2">
        <v>9.1784999999999997</v>
      </c>
      <c r="L190" s="2">
        <v>10.93604</v>
      </c>
      <c r="M190" s="2">
        <v>10.41438</v>
      </c>
      <c r="N190" s="2">
        <v>9.8096820000000005</v>
      </c>
      <c r="O190" s="2">
        <v>10.16408</v>
      </c>
      <c r="P190" s="2">
        <v>10.33633</v>
      </c>
      <c r="Q190" s="2">
        <v>11.324020000000001</v>
      </c>
      <c r="R190" s="2">
        <v>11.52505</v>
      </c>
      <c r="S190" s="2">
        <v>12.52033</v>
      </c>
      <c r="T190" s="2">
        <v>13.13973</v>
      </c>
      <c r="U190" s="2">
        <v>13.54095</v>
      </c>
      <c r="V190" s="2">
        <v>12.98578</v>
      </c>
      <c r="W190" s="2">
        <v>13.440200000000001</v>
      </c>
      <c r="X190" s="2">
        <v>13.70815</v>
      </c>
      <c r="Y190" s="2">
        <v>14.93201</v>
      </c>
      <c r="Z190" s="2">
        <v>14.869210000000001</v>
      </c>
      <c r="AA190" s="2">
        <v>14.81429</v>
      </c>
      <c r="AB190" s="2">
        <v>10.576469083333301</v>
      </c>
      <c r="AC190" s="2"/>
    </row>
    <row r="191" spans="3:29" x14ac:dyDescent="0.2">
      <c r="C191" t="s">
        <v>481</v>
      </c>
      <c r="D191" s="2">
        <v>3.61</v>
      </c>
      <c r="E191" s="2">
        <v>3.61</v>
      </c>
      <c r="F191" s="2">
        <v>3.6075339999999998</v>
      </c>
      <c r="G191" s="2">
        <v>3.6049980000000001</v>
      </c>
      <c r="H191" s="2">
        <v>3.602582</v>
      </c>
      <c r="I191" s="2">
        <v>3.6015929999999998</v>
      </c>
      <c r="J191" s="2">
        <v>3.5974240000000002</v>
      </c>
      <c r="K191" s="2">
        <v>3.5965090000000002</v>
      </c>
      <c r="L191" s="2">
        <v>3.5862630000000002</v>
      </c>
      <c r="M191" s="2">
        <v>3.582945</v>
      </c>
      <c r="N191" s="2">
        <v>3.5858349999999999</v>
      </c>
      <c r="O191" s="2">
        <v>3.56846</v>
      </c>
      <c r="P191" s="2">
        <v>3.5617839999999998</v>
      </c>
      <c r="Q191" s="2">
        <v>3.5525479999999998</v>
      </c>
      <c r="R191" s="2">
        <v>3.5298600000000002</v>
      </c>
      <c r="S191" s="2">
        <v>3.4993110000000001</v>
      </c>
      <c r="T191" s="2">
        <v>3.4735119999999999</v>
      </c>
      <c r="U191" s="2">
        <v>3.4346920000000001</v>
      </c>
      <c r="V191" s="2">
        <v>3.4084219999999998</v>
      </c>
      <c r="W191" s="2">
        <v>3.4042789999999998</v>
      </c>
      <c r="X191" s="2">
        <v>3.3605139999999998</v>
      </c>
      <c r="Y191" s="2">
        <v>3.3003089999999999</v>
      </c>
      <c r="Z191" s="2">
        <v>3.263436</v>
      </c>
      <c r="AA191" s="2">
        <v>3.2341639999999998</v>
      </c>
      <c r="AB191" s="2">
        <v>3.5073739166666602</v>
      </c>
      <c r="AC191" s="2"/>
    </row>
    <row r="192" spans="3:29" x14ac:dyDescent="0.2">
      <c r="C192" t="s">
        <v>192</v>
      </c>
      <c r="D192" s="2">
        <v>210.9015</v>
      </c>
      <c r="E192" s="2">
        <v>279.91309999999999</v>
      </c>
      <c r="F192" s="2">
        <v>339.96499999999997</v>
      </c>
      <c r="G192" s="2">
        <v>378.48430000000002</v>
      </c>
      <c r="H192" s="2">
        <v>413.512</v>
      </c>
      <c r="I192" s="2">
        <v>435.44659999999999</v>
      </c>
      <c r="J192" s="2">
        <v>457.3732</v>
      </c>
      <c r="K192" s="2">
        <v>476.1277</v>
      </c>
      <c r="L192" s="2">
        <v>502.66820000000001</v>
      </c>
      <c r="M192" s="2">
        <v>529.31880000000001</v>
      </c>
      <c r="N192" s="2">
        <v>556.60739999999998</v>
      </c>
      <c r="O192" s="2">
        <v>584.49630000000002</v>
      </c>
      <c r="P192" s="2">
        <v>609.26170000000002</v>
      </c>
      <c r="Q192" s="2">
        <v>634.75609999999995</v>
      </c>
      <c r="R192" s="2">
        <v>687.47969999999998</v>
      </c>
      <c r="S192" s="2">
        <v>744.33749999999998</v>
      </c>
      <c r="T192" s="2">
        <v>799.6028</v>
      </c>
      <c r="U192" s="2">
        <v>845.9769</v>
      </c>
      <c r="V192" s="2">
        <v>872.07510000000002</v>
      </c>
      <c r="W192" s="2">
        <v>911.89409999999998</v>
      </c>
      <c r="X192" s="2">
        <v>930.60410000000002</v>
      </c>
      <c r="Y192" s="2">
        <v>953.67330000000004</v>
      </c>
      <c r="Z192" s="2">
        <v>973.9194</v>
      </c>
      <c r="AA192" s="2">
        <v>1017.595</v>
      </c>
      <c r="AB192" s="2">
        <v>631.08290833333297</v>
      </c>
      <c r="AC192" s="2"/>
    </row>
    <row r="193" spans="3:29" x14ac:dyDescent="0.2">
      <c r="C193" t="s">
        <v>193</v>
      </c>
      <c r="D193" s="2">
        <v>55.94896</v>
      </c>
      <c r="E193" s="2">
        <v>55.86927</v>
      </c>
      <c r="F193" s="2">
        <v>55.790489999999998</v>
      </c>
      <c r="G193" s="2">
        <v>55.831200000000003</v>
      </c>
      <c r="H193" s="2">
        <v>55.859110000000001</v>
      </c>
      <c r="I193" s="2">
        <v>55.862560000000002</v>
      </c>
      <c r="J193" s="2">
        <v>55.849029999999999</v>
      </c>
      <c r="K193" s="2">
        <v>55.846490000000003</v>
      </c>
      <c r="L193" s="2">
        <v>55.797199999999997</v>
      </c>
      <c r="M193" s="2">
        <v>55.825360000000003</v>
      </c>
      <c r="N193" s="2">
        <v>55.778930000000003</v>
      </c>
      <c r="O193" s="2">
        <v>55.832949999999997</v>
      </c>
      <c r="P193" s="2">
        <v>55.792090000000002</v>
      </c>
      <c r="Q193" s="2">
        <v>55.762320000000003</v>
      </c>
      <c r="R193" s="2">
        <v>55.667059999999999</v>
      </c>
      <c r="S193" s="2">
        <v>55.70778</v>
      </c>
      <c r="T193" s="2">
        <v>55.70966</v>
      </c>
      <c r="U193" s="2">
        <v>55.680889999999998</v>
      </c>
      <c r="V193" s="2">
        <v>55.631050000000002</v>
      </c>
      <c r="W193" s="2">
        <v>55.522280000000002</v>
      </c>
      <c r="X193" s="2">
        <v>55.540680000000002</v>
      </c>
      <c r="Y193" s="2">
        <v>55.528530000000003</v>
      </c>
      <c r="Z193" s="2">
        <v>55.55997</v>
      </c>
      <c r="AA193" s="2">
        <v>55.437480000000001</v>
      </c>
      <c r="AB193" s="2">
        <v>55.734639166666597</v>
      </c>
      <c r="AC193" s="2"/>
    </row>
    <row r="194" spans="3:29" x14ac:dyDescent="0.2">
      <c r="C194" t="s">
        <v>194</v>
      </c>
      <c r="D194" s="2">
        <v>103.5855</v>
      </c>
      <c r="E194" s="2">
        <v>146.54089999999999</v>
      </c>
      <c r="F194" s="2">
        <v>209.7739</v>
      </c>
      <c r="G194" s="2">
        <v>244.42449999999999</v>
      </c>
      <c r="H194" s="2">
        <v>290.33100000000002</v>
      </c>
      <c r="I194" s="2">
        <v>297.19319999999999</v>
      </c>
      <c r="J194" s="2">
        <v>341.83179999999999</v>
      </c>
      <c r="K194" s="2">
        <v>321.67239999999998</v>
      </c>
      <c r="L194" s="2">
        <v>397.21199999999999</v>
      </c>
      <c r="M194" s="2">
        <v>368.90839999999997</v>
      </c>
      <c r="N194" s="2">
        <v>347.077</v>
      </c>
      <c r="O194" s="2">
        <v>349.4615</v>
      </c>
      <c r="P194" s="2">
        <v>356.87709999999998</v>
      </c>
      <c r="Q194" s="2">
        <v>424.05860000000001</v>
      </c>
      <c r="R194" s="2">
        <v>416.2319</v>
      </c>
      <c r="S194" s="2">
        <v>460.6669</v>
      </c>
      <c r="T194" s="2">
        <v>491.63249999999999</v>
      </c>
      <c r="U194" s="2">
        <v>514.90470000000005</v>
      </c>
      <c r="V194" s="2">
        <v>485.13869999999997</v>
      </c>
      <c r="W194" s="2">
        <v>514.0367</v>
      </c>
      <c r="X194" s="2">
        <v>521.88589999999999</v>
      </c>
      <c r="Y194" s="2">
        <v>582.89260000000002</v>
      </c>
      <c r="Z194" s="2">
        <v>574.24680000000001</v>
      </c>
      <c r="AA194" s="2">
        <v>576.66290000000004</v>
      </c>
      <c r="AB194" s="2">
        <v>389.05197500000003</v>
      </c>
      <c r="AC194" s="2"/>
    </row>
    <row r="195" spans="3:29" x14ac:dyDescent="0.2">
      <c r="C195" t="s">
        <v>195</v>
      </c>
      <c r="D195" s="2">
        <v>1030.1500000000001</v>
      </c>
      <c r="E195" s="2">
        <v>617.02620000000002</v>
      </c>
      <c r="F195" s="2">
        <v>595.38710000000003</v>
      </c>
      <c r="G195" s="2">
        <v>594.84259999999995</v>
      </c>
      <c r="H195" s="2">
        <v>599.63570000000004</v>
      </c>
      <c r="I195" s="2">
        <v>583.24839999999995</v>
      </c>
      <c r="J195" s="2">
        <v>596.02250000000004</v>
      </c>
      <c r="K195" s="2">
        <v>610.12220000000002</v>
      </c>
      <c r="L195" s="2">
        <v>567.97029999999995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241.433541666666</v>
      </c>
      <c r="AC195" s="2"/>
    </row>
    <row r="196" spans="3:29" x14ac:dyDescent="0.2">
      <c r="C196" t="s">
        <v>196</v>
      </c>
      <c r="D196" s="2">
        <v>2.3940000000000001</v>
      </c>
      <c r="E196" s="2">
        <v>2.3940000000000001</v>
      </c>
      <c r="F196" s="2">
        <v>2.3918740000000001</v>
      </c>
      <c r="G196" s="2">
        <v>2.3897370000000002</v>
      </c>
      <c r="H196" s="2">
        <v>2.389068</v>
      </c>
      <c r="I196" s="2">
        <v>2.3876019999999998</v>
      </c>
      <c r="J196" s="2">
        <v>2.3836979999999999</v>
      </c>
      <c r="K196" s="2">
        <v>2.383178</v>
      </c>
      <c r="L196" s="2">
        <v>2.374323</v>
      </c>
      <c r="M196" s="2">
        <v>2.3728479999999998</v>
      </c>
      <c r="N196" s="2">
        <v>2.3755220000000001</v>
      </c>
      <c r="O196" s="2">
        <v>2.363318</v>
      </c>
      <c r="P196" s="2">
        <v>2.3575979999999999</v>
      </c>
      <c r="Q196" s="2">
        <v>2.3544459999999998</v>
      </c>
      <c r="R196" s="2">
        <v>2.3313700000000002</v>
      </c>
      <c r="S196" s="2">
        <v>2.3058190000000001</v>
      </c>
      <c r="T196" s="2">
        <v>2.2918449999999999</v>
      </c>
      <c r="U196" s="2">
        <v>2.2564929999999999</v>
      </c>
      <c r="V196" s="2">
        <v>2.236853</v>
      </c>
      <c r="W196" s="2">
        <v>2.245851</v>
      </c>
      <c r="X196" s="2">
        <v>2.2073990000000001</v>
      </c>
      <c r="Y196" s="2">
        <v>2.1678820000000001</v>
      </c>
      <c r="Z196" s="2">
        <v>2.1424270000000001</v>
      </c>
      <c r="AA196" s="2">
        <v>2.1244290000000001</v>
      </c>
      <c r="AB196" s="2">
        <v>2.31756583333333</v>
      </c>
      <c r="AC196" s="2"/>
    </row>
    <row r="197" spans="3:29" x14ac:dyDescent="0.2">
      <c r="C197" t="s">
        <v>197</v>
      </c>
      <c r="D197" s="2">
        <v>58.92</v>
      </c>
      <c r="E197" s="2">
        <v>44.05153</v>
      </c>
      <c r="F197" s="2">
        <v>28.47804</v>
      </c>
      <c r="G197" s="2">
        <v>21.05386</v>
      </c>
      <c r="H197" s="2">
        <v>20.000789999999999</v>
      </c>
      <c r="I197" s="2">
        <v>23.08831</v>
      </c>
      <c r="J197" s="2">
        <v>25.316079999999999</v>
      </c>
      <c r="K197" s="2">
        <v>23.358409999999999</v>
      </c>
      <c r="L197" s="2">
        <v>22.167100000000001</v>
      </c>
      <c r="M197" s="2">
        <v>19.68872</v>
      </c>
      <c r="N197" s="2">
        <v>21.283560000000001</v>
      </c>
      <c r="O197" s="2">
        <v>14.95257</v>
      </c>
      <c r="P197" s="2">
        <v>14.0495</v>
      </c>
      <c r="Q197" s="2">
        <v>20.367789999999999</v>
      </c>
      <c r="R197" s="2">
        <v>10.57924</v>
      </c>
      <c r="S197" s="2">
        <v>10.102550000000001</v>
      </c>
      <c r="T197" s="2">
        <v>11.892760000000001</v>
      </c>
      <c r="U197" s="2">
        <v>11.184369999999999</v>
      </c>
      <c r="V197" s="2">
        <v>11.372199999999999</v>
      </c>
      <c r="W197" s="2">
        <v>11.7401</v>
      </c>
      <c r="X197" s="2">
        <v>12.03952</v>
      </c>
      <c r="Y197" s="2">
        <v>11.091049999999999</v>
      </c>
      <c r="Z197" s="2">
        <v>11.734059999999999</v>
      </c>
      <c r="AA197" s="2">
        <v>13.70398</v>
      </c>
      <c r="AB197" s="2">
        <v>19.675670416666598</v>
      </c>
      <c r="AC197" s="2"/>
    </row>
    <row r="198" spans="3:29" x14ac:dyDescent="0.2">
      <c r="C198" t="s">
        <v>198</v>
      </c>
      <c r="D198" s="2">
        <v>-3.22975E-3</v>
      </c>
      <c r="E198" s="2">
        <v>-1.1904650000000001</v>
      </c>
      <c r="F198" s="2">
        <v>-1.1820679999999999</v>
      </c>
      <c r="G198" s="2">
        <v>-1.152066</v>
      </c>
      <c r="H198" s="2">
        <v>-1.1059099999999999</v>
      </c>
      <c r="I198" s="2">
        <v>-7.33901</v>
      </c>
      <c r="J198" s="2">
        <v>-7.3122230000000004</v>
      </c>
      <c r="K198" s="2">
        <v>-7.1433249999999999</v>
      </c>
      <c r="L198" s="2">
        <v>-6.469042</v>
      </c>
      <c r="M198" s="2">
        <v>-6.7356610000000003</v>
      </c>
      <c r="N198" s="2">
        <v>-6.8547440000000002</v>
      </c>
      <c r="O198" s="2">
        <v>-6.8347030000000002</v>
      </c>
      <c r="P198" s="2">
        <v>-6.8181950000000002</v>
      </c>
      <c r="Q198" s="2">
        <v>-6.7956919999999998</v>
      </c>
      <c r="R198" s="2">
        <v>-6.8425419999999999</v>
      </c>
      <c r="S198" s="2">
        <v>-6.8157670000000001</v>
      </c>
      <c r="T198" s="2">
        <v>-6.9144360000000002</v>
      </c>
      <c r="U198" s="2">
        <v>-6.8360649999999996</v>
      </c>
      <c r="V198" s="2">
        <v>-6.5700859999999999</v>
      </c>
      <c r="W198" s="2">
        <v>-7.0234480000000001</v>
      </c>
      <c r="X198" s="2">
        <v>-6.9993189999999998</v>
      </c>
      <c r="Y198" s="2">
        <v>-6.9783819999999999</v>
      </c>
      <c r="Z198" s="2">
        <v>-7.0121000000000002</v>
      </c>
      <c r="AA198" s="2">
        <v>-7.0391519999999996</v>
      </c>
      <c r="AB198" s="2">
        <v>-5.6653179479166598</v>
      </c>
      <c r="AC198" s="2"/>
    </row>
    <row r="199" spans="3:29" x14ac:dyDescent="0.2">
      <c r="C199" t="s">
        <v>199</v>
      </c>
      <c r="D199" s="2">
        <v>818.34939999999995</v>
      </c>
      <c r="E199" s="2">
        <v>871.73850000000004</v>
      </c>
      <c r="F199" s="2">
        <v>939.07309999999995</v>
      </c>
      <c r="G199" s="2">
        <v>953.68060000000003</v>
      </c>
      <c r="H199" s="2">
        <v>969.93460000000005</v>
      </c>
      <c r="I199" s="2">
        <v>989.71230000000003</v>
      </c>
      <c r="J199" s="2">
        <v>1020.399</v>
      </c>
      <c r="K199" s="2">
        <v>1048.454</v>
      </c>
      <c r="L199" s="2">
        <v>1077.318</v>
      </c>
      <c r="M199" s="2">
        <v>1109.5160000000001</v>
      </c>
      <c r="N199" s="2">
        <v>1167.027</v>
      </c>
      <c r="O199" s="2">
        <v>1201.8399999999999</v>
      </c>
      <c r="P199" s="2">
        <v>1260.0640000000001</v>
      </c>
      <c r="Q199" s="2">
        <v>1311.3489999999999</v>
      </c>
      <c r="R199" s="2">
        <v>1353.7339999999999</v>
      </c>
      <c r="S199" s="2">
        <v>1394.713</v>
      </c>
      <c r="T199" s="2">
        <v>1465.046</v>
      </c>
      <c r="U199" s="2">
        <v>1507.069</v>
      </c>
      <c r="V199" s="2">
        <v>1552.6849999999999</v>
      </c>
      <c r="W199" s="2">
        <v>1599.3510000000001</v>
      </c>
      <c r="X199" s="2">
        <v>1772.4159999999999</v>
      </c>
      <c r="Y199" s="2">
        <v>1940.1579999999999</v>
      </c>
      <c r="Z199" s="2">
        <v>2078.6619999999998</v>
      </c>
      <c r="AA199" s="2">
        <v>2144.9340000000002</v>
      </c>
      <c r="AB199" s="2">
        <v>1314.4676458333299</v>
      </c>
      <c r="AC199" s="2"/>
    </row>
    <row r="200" spans="3:29" x14ac:dyDescent="0.2">
      <c r="C200" t="s">
        <v>200</v>
      </c>
      <c r="D200" s="2">
        <v>7184.5119999999997</v>
      </c>
      <c r="E200" s="2">
        <v>6557.5829999999996</v>
      </c>
      <c r="F200" s="2">
        <v>6388.02</v>
      </c>
      <c r="G200" s="2">
        <v>5665.1319999999996</v>
      </c>
      <c r="H200" s="2">
        <v>4531.6170000000002</v>
      </c>
      <c r="I200" s="2">
        <v>4491.1229999999996</v>
      </c>
      <c r="J200" s="2">
        <v>4938.9210000000003</v>
      </c>
      <c r="K200" s="2">
        <v>4522.7650000000003</v>
      </c>
      <c r="L200" s="2">
        <v>4439.9780000000001</v>
      </c>
      <c r="M200" s="2">
        <v>4896.192</v>
      </c>
      <c r="N200" s="2">
        <v>4511.8019999999997</v>
      </c>
      <c r="O200" s="2">
        <v>4457.5420000000004</v>
      </c>
      <c r="P200" s="2">
        <v>4855.13</v>
      </c>
      <c r="Q200" s="2">
        <v>4480.4740000000002</v>
      </c>
      <c r="R200" s="2">
        <v>4425.232</v>
      </c>
      <c r="S200" s="2">
        <v>4778.4059999999999</v>
      </c>
      <c r="T200" s="2">
        <v>4401.07</v>
      </c>
      <c r="U200" s="2">
        <v>4335.0810000000001</v>
      </c>
      <c r="V200" s="2">
        <v>4726.826</v>
      </c>
      <c r="W200" s="2">
        <v>4363.5730000000003</v>
      </c>
      <c r="X200" s="2">
        <v>4301.6090000000004</v>
      </c>
      <c r="Y200" s="2">
        <v>4600.5290000000005</v>
      </c>
      <c r="Z200" s="2">
        <v>3325.4810000000002</v>
      </c>
      <c r="AA200" s="2">
        <v>2675.366</v>
      </c>
      <c r="AB200" s="2">
        <v>4743.9151666666603</v>
      </c>
      <c r="AC200" s="2"/>
    </row>
    <row r="201" spans="3:29" x14ac:dyDescent="0.2">
      <c r="C201" t="s">
        <v>201</v>
      </c>
      <c r="D201" s="2">
        <v>1554.7739999999999</v>
      </c>
      <c r="E201" s="2">
        <v>1626.7249999999999</v>
      </c>
      <c r="F201" s="2">
        <v>1534.7460000000001</v>
      </c>
      <c r="G201" s="2">
        <v>1551.6569999999999</v>
      </c>
      <c r="H201" s="2">
        <v>1628.82</v>
      </c>
      <c r="I201" s="2">
        <v>1548.1220000000001</v>
      </c>
      <c r="J201" s="2">
        <v>1409.3589999999999</v>
      </c>
      <c r="K201" s="2">
        <v>1303.9770000000001</v>
      </c>
      <c r="L201" s="2">
        <v>1314.97</v>
      </c>
      <c r="M201" s="2">
        <v>1195.1990000000001</v>
      </c>
      <c r="N201" s="2">
        <v>1109.308</v>
      </c>
      <c r="O201" s="2">
        <v>1151.923</v>
      </c>
      <c r="P201" s="2">
        <v>1057.3710000000001</v>
      </c>
      <c r="Q201" s="2">
        <v>1053.193</v>
      </c>
      <c r="R201" s="2">
        <v>921.67380000000003</v>
      </c>
      <c r="S201" s="2">
        <v>904.14059999999995</v>
      </c>
      <c r="T201" s="2">
        <v>921.21730000000002</v>
      </c>
      <c r="U201" s="2">
        <v>901.64710000000002</v>
      </c>
      <c r="V201" s="2">
        <v>856.68420000000003</v>
      </c>
      <c r="W201" s="2">
        <v>747.20050000000003</v>
      </c>
      <c r="X201" s="2">
        <v>753.79539999999997</v>
      </c>
      <c r="Y201" s="2">
        <v>672.34140000000002</v>
      </c>
      <c r="Z201" s="2">
        <v>624.72889999999995</v>
      </c>
      <c r="AA201" s="2">
        <v>627.38850000000002</v>
      </c>
      <c r="AB201" s="2">
        <v>1123.79007083333</v>
      </c>
      <c r="AC201" s="2"/>
    </row>
    <row r="202" spans="3:29" x14ac:dyDescent="0.2">
      <c r="C202" t="s">
        <v>202</v>
      </c>
      <c r="D202" s="2">
        <v>244.60120000000001</v>
      </c>
      <c r="E202" s="2">
        <v>244.60120000000001</v>
      </c>
      <c r="F202" s="2">
        <v>244.50059999999999</v>
      </c>
      <c r="G202" s="2">
        <v>244.60120000000001</v>
      </c>
      <c r="H202" s="2">
        <v>244.60120000000001</v>
      </c>
      <c r="I202" s="2">
        <v>244.60120000000001</v>
      </c>
      <c r="J202" s="2">
        <v>244.50059999999999</v>
      </c>
      <c r="K202" s="2">
        <v>244.60120000000001</v>
      </c>
      <c r="L202" s="2">
        <v>244.60120000000001</v>
      </c>
      <c r="M202" s="2">
        <v>244.60120000000001</v>
      </c>
      <c r="N202" s="2">
        <v>244.50059999999999</v>
      </c>
      <c r="O202" s="2">
        <v>244.60120000000001</v>
      </c>
      <c r="P202" s="2">
        <v>244.60120000000001</v>
      </c>
      <c r="Q202" s="2">
        <v>244.60120000000001</v>
      </c>
      <c r="R202" s="2">
        <v>244.50059999999999</v>
      </c>
      <c r="S202" s="2">
        <v>244.60069999999999</v>
      </c>
      <c r="T202" s="2">
        <v>244.5958</v>
      </c>
      <c r="U202" s="2">
        <v>244.59010000000001</v>
      </c>
      <c r="V202" s="2">
        <v>244.47219999999999</v>
      </c>
      <c r="W202" s="2">
        <v>244.56569999999999</v>
      </c>
      <c r="X202" s="2">
        <v>244.55539999999999</v>
      </c>
      <c r="Y202" s="2">
        <v>244.5515</v>
      </c>
      <c r="Z202" s="2">
        <v>244.4666</v>
      </c>
      <c r="AA202" s="2">
        <v>244.5496</v>
      </c>
      <c r="AB202" s="2">
        <v>244.56513333333299</v>
      </c>
      <c r="AC202" s="2"/>
    </row>
    <row r="203" spans="3:29" x14ac:dyDescent="0.2">
      <c r="C203" t="s">
        <v>482</v>
      </c>
      <c r="D203" s="2">
        <v>6.6270249999999997</v>
      </c>
      <c r="E203" s="2">
        <v>7.215319</v>
      </c>
      <c r="F203" s="2">
        <v>9.3606660000000002</v>
      </c>
      <c r="G203" s="2">
        <v>11.21462</v>
      </c>
      <c r="H203" s="2">
        <v>13.42271</v>
      </c>
      <c r="I203" s="2">
        <v>12.69858</v>
      </c>
      <c r="J203" s="2">
        <v>13.344429999999999</v>
      </c>
      <c r="K203" s="2">
        <v>12.1814</v>
      </c>
      <c r="L203" s="2">
        <v>14.400259999999999</v>
      </c>
      <c r="M203" s="2">
        <v>12.57701</v>
      </c>
      <c r="N203" s="2">
        <v>11.17963</v>
      </c>
      <c r="O203" s="2">
        <v>10.74105</v>
      </c>
      <c r="P203" s="2">
        <v>10.913220000000001</v>
      </c>
      <c r="Q203" s="2">
        <v>11.60125</v>
      </c>
      <c r="R203" s="2">
        <v>11.27741</v>
      </c>
      <c r="S203" s="2">
        <v>11.899789999999999</v>
      </c>
      <c r="T203" s="2">
        <v>12.30456</v>
      </c>
      <c r="U203" s="2">
        <v>12.2697</v>
      </c>
      <c r="V203" s="2">
        <v>11.325620000000001</v>
      </c>
      <c r="W203" s="2">
        <v>9.4770649999999996</v>
      </c>
      <c r="X203" s="2">
        <v>9.6740030000000008</v>
      </c>
      <c r="Y203" s="2">
        <v>10.716900000000001</v>
      </c>
      <c r="Z203" s="2">
        <v>9.8048999999999999</v>
      </c>
      <c r="AA203" s="2">
        <v>9.1154539999999997</v>
      </c>
      <c r="AB203" s="2">
        <v>11.0559405</v>
      </c>
      <c r="AC203" s="2"/>
    </row>
    <row r="204" spans="3:29" x14ac:dyDescent="0.2">
      <c r="C204" t="s">
        <v>483</v>
      </c>
      <c r="D204" s="2">
        <v>15.05179</v>
      </c>
      <c r="E204" s="2">
        <v>15.0435</v>
      </c>
      <c r="F204" s="2">
        <v>14.974159999999999</v>
      </c>
      <c r="G204" s="2">
        <v>14.957039999999999</v>
      </c>
      <c r="H204" s="2">
        <v>14.92449</v>
      </c>
      <c r="I204" s="2">
        <v>14.90953</v>
      </c>
      <c r="J204" s="2">
        <v>14.84585</v>
      </c>
      <c r="K204" s="2">
        <v>14.83562</v>
      </c>
      <c r="L204" s="2">
        <v>14.637090000000001</v>
      </c>
      <c r="M204" s="2">
        <v>14.60106</v>
      </c>
      <c r="N204" s="2">
        <v>14.686159999999999</v>
      </c>
      <c r="O204" s="2">
        <v>14.53791</v>
      </c>
      <c r="P204" s="2">
        <v>14.493</v>
      </c>
      <c r="Q204" s="2">
        <v>14.44778</v>
      </c>
      <c r="R204" s="2">
        <v>14.25971</v>
      </c>
      <c r="S204" s="2">
        <v>14.02068</v>
      </c>
      <c r="T204" s="2">
        <v>13.88513</v>
      </c>
      <c r="U204" s="2">
        <v>13.672929999999999</v>
      </c>
      <c r="V204" s="2">
        <v>13.642289999999999</v>
      </c>
      <c r="W204" s="2">
        <v>13.56742</v>
      </c>
      <c r="X204" s="2">
        <v>13.345319999999999</v>
      </c>
      <c r="Y204" s="2">
        <v>13.03895</v>
      </c>
      <c r="Z204" s="2">
        <v>13.01763</v>
      </c>
      <c r="AA204" s="2">
        <v>12.936389999999999</v>
      </c>
      <c r="AB204" s="2">
        <v>14.2638095833333</v>
      </c>
      <c r="AC204" s="2"/>
    </row>
    <row r="205" spans="3:29" x14ac:dyDescent="0.2">
      <c r="C205" t="s">
        <v>203</v>
      </c>
      <c r="D205" s="2">
        <v>431.39870000000002</v>
      </c>
      <c r="E205" s="2">
        <v>568.08339999999998</v>
      </c>
      <c r="F205" s="2">
        <v>687.02430000000004</v>
      </c>
      <c r="G205" s="2">
        <v>788.34299999999996</v>
      </c>
      <c r="H205" s="2">
        <v>877.77440000000001</v>
      </c>
      <c r="I205" s="2">
        <v>976.07590000000005</v>
      </c>
      <c r="J205" s="2">
        <v>1076.44</v>
      </c>
      <c r="K205" s="2">
        <v>1175.498</v>
      </c>
      <c r="L205" s="2">
        <v>1250.471</v>
      </c>
      <c r="M205" s="2">
        <v>1330.0809999999999</v>
      </c>
      <c r="N205" s="2">
        <v>1432.588</v>
      </c>
      <c r="O205" s="2">
        <v>1488.223</v>
      </c>
      <c r="P205" s="2">
        <v>1573.52</v>
      </c>
      <c r="Q205" s="2">
        <v>1688.1410000000001</v>
      </c>
      <c r="R205" s="2">
        <v>1701.47</v>
      </c>
      <c r="S205" s="2">
        <v>1740.922</v>
      </c>
      <c r="T205" s="2">
        <v>1796.49</v>
      </c>
      <c r="U205" s="2">
        <v>1800.2170000000001</v>
      </c>
      <c r="V205" s="2">
        <v>1821.336</v>
      </c>
      <c r="W205" s="2">
        <v>1971.9929999999999</v>
      </c>
      <c r="X205" s="2">
        <v>1976.1479999999999</v>
      </c>
      <c r="Y205" s="2">
        <v>1963.8119999999999</v>
      </c>
      <c r="Z205" s="2">
        <v>2038.3710000000001</v>
      </c>
      <c r="AA205" s="2">
        <v>2083.8470000000002</v>
      </c>
      <c r="AB205" s="2">
        <v>1426.5944875</v>
      </c>
      <c r="AC205" s="2"/>
    </row>
    <row r="206" spans="3:29" x14ac:dyDescent="0.2">
      <c r="C206" t="s">
        <v>204</v>
      </c>
      <c r="D206" s="2">
        <v>617.51819999999998</v>
      </c>
      <c r="E206" s="2">
        <v>618.16030000000001</v>
      </c>
      <c r="F206" s="2">
        <v>617.70209999999997</v>
      </c>
      <c r="G206" s="2">
        <v>615.63869999999997</v>
      </c>
      <c r="H206" s="2">
        <v>616.09069999999997</v>
      </c>
      <c r="I206" s="2">
        <v>615.20090000000005</v>
      </c>
      <c r="J206" s="2">
        <v>614.24770000000001</v>
      </c>
      <c r="K206" s="2">
        <v>613.17319999999995</v>
      </c>
      <c r="L206" s="2">
        <v>606.23469999999998</v>
      </c>
      <c r="M206" s="2">
        <v>606.22329999999999</v>
      </c>
      <c r="N206" s="2">
        <v>609.99800000000005</v>
      </c>
      <c r="O206" s="2">
        <v>606.96429999999998</v>
      </c>
      <c r="P206" s="2">
        <v>604.93259999999998</v>
      </c>
      <c r="Q206" s="2">
        <v>607.27030000000002</v>
      </c>
      <c r="R206" s="2">
        <v>602.66499999999996</v>
      </c>
      <c r="S206" s="2">
        <v>600.42290000000003</v>
      </c>
      <c r="T206" s="2">
        <v>597.31020000000001</v>
      </c>
      <c r="U206" s="2">
        <v>598.7998</v>
      </c>
      <c r="V206" s="2">
        <v>600.02589999999998</v>
      </c>
      <c r="W206" s="2">
        <v>596.54809999999998</v>
      </c>
      <c r="X206" s="2">
        <v>594.86749999999995</v>
      </c>
      <c r="Y206" s="2">
        <v>591.93010000000004</v>
      </c>
      <c r="Z206" s="2">
        <v>591.58259999999996</v>
      </c>
      <c r="AA206" s="2">
        <v>593.31590000000006</v>
      </c>
      <c r="AB206" s="2">
        <v>605.70095833333301</v>
      </c>
      <c r="AC206" s="2"/>
    </row>
    <row r="207" spans="3:29" x14ac:dyDescent="0.2">
      <c r="C207" t="s">
        <v>205</v>
      </c>
      <c r="D207" s="2">
        <v>0.46786489999999997</v>
      </c>
      <c r="E207" s="2">
        <v>0.12766540000000001</v>
      </c>
      <c r="F207" s="2">
        <v>4.9345460000000001</v>
      </c>
      <c r="G207" s="2">
        <v>7.8103819999999997</v>
      </c>
      <c r="H207" s="2">
        <v>13.15109</v>
      </c>
      <c r="I207" s="2">
        <v>18.635750000000002</v>
      </c>
      <c r="J207" s="2">
        <v>15.15244</v>
      </c>
      <c r="K207" s="2">
        <v>10.555400000000001</v>
      </c>
      <c r="L207" s="2">
        <v>13.626670000000001</v>
      </c>
      <c r="M207" s="2">
        <v>7.5690189999999999</v>
      </c>
      <c r="N207" s="2">
        <v>13.19746</v>
      </c>
      <c r="O207" s="2">
        <v>7.5404450000000001</v>
      </c>
      <c r="P207" s="2">
        <v>7.6690209999999999</v>
      </c>
      <c r="Q207" s="2">
        <v>13.691689999999999</v>
      </c>
      <c r="R207" s="2">
        <v>8.3766839999999991</v>
      </c>
      <c r="S207" s="2">
        <v>9.3981670000000008</v>
      </c>
      <c r="T207" s="2">
        <v>13.166729999999999</v>
      </c>
      <c r="U207" s="2">
        <v>10.96889</v>
      </c>
      <c r="V207" s="2">
        <v>14.99174</v>
      </c>
      <c r="W207" s="2">
        <v>11.297409999999999</v>
      </c>
      <c r="X207" s="2">
        <v>11.06855</v>
      </c>
      <c r="Y207" s="2">
        <v>15.425129999999999</v>
      </c>
      <c r="Z207" s="2">
        <v>14.809810000000001</v>
      </c>
      <c r="AA207" s="2">
        <v>13.427060000000001</v>
      </c>
      <c r="AB207" s="2">
        <v>10.710817262500001</v>
      </c>
      <c r="AC207" s="2"/>
    </row>
    <row r="208" spans="3:29" x14ac:dyDescent="0.2">
      <c r="C208" t="s">
        <v>206</v>
      </c>
      <c r="D208" s="2">
        <v>375.36799999999999</v>
      </c>
      <c r="E208" s="2">
        <v>209.07</v>
      </c>
      <c r="F208" s="2">
        <v>207.6003</v>
      </c>
      <c r="G208" s="2">
        <v>180.42769999999999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40.519416666666601</v>
      </c>
      <c r="AC208" s="2"/>
    </row>
    <row r="209" spans="3:29" x14ac:dyDescent="0.2">
      <c r="C209" t="s">
        <v>207</v>
      </c>
      <c r="D209" s="2">
        <v>608.55759999999998</v>
      </c>
      <c r="E209" s="2">
        <v>608.42529999999999</v>
      </c>
      <c r="F209" s="2">
        <v>616.15899999999999</v>
      </c>
      <c r="G209" s="2">
        <v>636.27499999999998</v>
      </c>
      <c r="H209" s="2">
        <v>645.04859999999996</v>
      </c>
      <c r="I209" s="2">
        <v>664.68880000000001</v>
      </c>
      <c r="J209" s="2">
        <v>672.58140000000003</v>
      </c>
      <c r="K209" s="2">
        <v>692.12559999999996</v>
      </c>
      <c r="L209" s="2">
        <v>691.30240000000003</v>
      </c>
      <c r="M209" s="2">
        <v>707.41800000000001</v>
      </c>
      <c r="N209" s="2">
        <v>725.2405</v>
      </c>
      <c r="O209" s="2">
        <v>736.04769999999996</v>
      </c>
      <c r="P209" s="2">
        <v>744.68820000000005</v>
      </c>
      <c r="Q209" s="2">
        <v>756.68970000000002</v>
      </c>
      <c r="R209" s="2">
        <v>760.25360000000001</v>
      </c>
      <c r="S209" s="2">
        <v>764.60429999999997</v>
      </c>
      <c r="T209" s="2">
        <v>776.28279999999995</v>
      </c>
      <c r="U209" s="2">
        <v>786.36980000000005</v>
      </c>
      <c r="V209" s="2">
        <v>805.35419999999999</v>
      </c>
      <c r="W209" s="2">
        <v>817.88760000000002</v>
      </c>
      <c r="X209" s="2">
        <v>823.99149999999997</v>
      </c>
      <c r="Y209" s="2">
        <v>828.30849999999998</v>
      </c>
      <c r="Z209" s="2">
        <v>845.45680000000004</v>
      </c>
      <c r="AA209" s="2">
        <v>854.32060000000001</v>
      </c>
      <c r="AB209" s="2">
        <v>732.00322916666596</v>
      </c>
      <c r="AC209" s="2"/>
    </row>
    <row r="210" spans="3:29" x14ac:dyDescent="0.2">
      <c r="C210" t="s">
        <v>208</v>
      </c>
      <c r="D210" s="2">
        <v>4.121143</v>
      </c>
      <c r="E210" s="2">
        <v>3.9903650000000002</v>
      </c>
      <c r="F210" s="2">
        <v>8.0614139999999992</v>
      </c>
      <c r="G210" s="2">
        <v>7.517671</v>
      </c>
      <c r="H210" s="2">
        <v>3.5103309999999999</v>
      </c>
      <c r="I210" s="2">
        <v>3.7713739999999998</v>
      </c>
      <c r="J210" s="2">
        <v>2.6381299999999999</v>
      </c>
      <c r="K210" s="2">
        <v>1.8970560000000001</v>
      </c>
      <c r="L210" s="2">
        <v>2.2451979999999998</v>
      </c>
      <c r="M210" s="2">
        <v>1.6057760000000001</v>
      </c>
      <c r="N210" s="2">
        <v>1.7329049999999999</v>
      </c>
      <c r="O210" s="2">
        <v>0.71708839999999996</v>
      </c>
      <c r="P210" s="2">
        <v>0.78460600000000003</v>
      </c>
      <c r="Q210" s="2">
        <v>0.5277598</v>
      </c>
      <c r="R210" s="2">
        <v>0.60610470000000005</v>
      </c>
      <c r="S210" s="2">
        <v>0.33520040000000001</v>
      </c>
      <c r="T210" s="2">
        <v>0.1426962</v>
      </c>
      <c r="U210" s="2">
        <v>6.1402829999999999E-2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1.84442588875</v>
      </c>
      <c r="AC210" s="2"/>
    </row>
    <row r="211" spans="3:29" x14ac:dyDescent="0.2">
      <c r="C211" t="s">
        <v>209</v>
      </c>
      <c r="D211" s="2">
        <v>62.148490000000002</v>
      </c>
      <c r="E211" s="2">
        <v>62.113709999999998</v>
      </c>
      <c r="F211" s="2">
        <v>61.645449999999997</v>
      </c>
      <c r="G211" s="2">
        <v>61.68018</v>
      </c>
      <c r="H211" s="2">
        <v>61.836570000000002</v>
      </c>
      <c r="I211" s="2">
        <v>61.869430000000001</v>
      </c>
      <c r="J211" s="2">
        <v>61.724499999999999</v>
      </c>
      <c r="K211" s="2">
        <v>61.456600000000002</v>
      </c>
      <c r="L211" s="2">
        <v>60.97777</v>
      </c>
      <c r="M211" s="2">
        <v>61.059480000000001</v>
      </c>
      <c r="N211" s="2">
        <v>61.308439999999997</v>
      </c>
      <c r="O211" s="2">
        <v>61.269710000000003</v>
      </c>
      <c r="P211" s="2">
        <v>61.100439999999999</v>
      </c>
      <c r="Q211" s="2">
        <v>60.80592</v>
      </c>
      <c r="R211" s="2">
        <v>60.536749999999998</v>
      </c>
      <c r="S211" s="2">
        <v>60.428519999999999</v>
      </c>
      <c r="T211" s="2">
        <v>60.11421</v>
      </c>
      <c r="U211" s="2">
        <v>59.944920000000003</v>
      </c>
      <c r="V211" s="2">
        <v>59.267049999999998</v>
      </c>
      <c r="W211" s="2">
        <v>58.662790000000001</v>
      </c>
      <c r="X211" s="2">
        <v>58.517510000000001</v>
      </c>
      <c r="Y211" s="2">
        <v>58.424469999999999</v>
      </c>
      <c r="Z211" s="2">
        <v>58.960709999999999</v>
      </c>
      <c r="AA211" s="2">
        <v>58.591909999999999</v>
      </c>
      <c r="AB211" s="2">
        <v>60.601897083333299</v>
      </c>
      <c r="AC211" s="2"/>
    </row>
    <row r="212" spans="3:29" x14ac:dyDescent="0.2">
      <c r="C212" t="s">
        <v>210</v>
      </c>
      <c r="D212" s="2">
        <v>257.59160000000003</v>
      </c>
      <c r="E212" s="2">
        <v>292.10939999999999</v>
      </c>
      <c r="F212" s="2">
        <v>334.245</v>
      </c>
      <c r="G212" s="2">
        <v>345.33940000000001</v>
      </c>
      <c r="H212" s="2">
        <v>378.36349999999999</v>
      </c>
      <c r="I212" s="2">
        <v>436.84010000000001</v>
      </c>
      <c r="J212" s="2">
        <v>495.9357</v>
      </c>
      <c r="K212" s="2">
        <v>565.92520000000002</v>
      </c>
      <c r="L212" s="2">
        <v>635.38459999999998</v>
      </c>
      <c r="M212" s="2">
        <v>694.29920000000004</v>
      </c>
      <c r="N212" s="2">
        <v>753.49810000000002</v>
      </c>
      <c r="O212" s="2">
        <v>788.58770000000004</v>
      </c>
      <c r="P212" s="2">
        <v>815.22969999999998</v>
      </c>
      <c r="Q212" s="2">
        <v>843.49649999999997</v>
      </c>
      <c r="R212" s="2">
        <v>856.73119999999994</v>
      </c>
      <c r="S212" s="2">
        <v>868.02779999999996</v>
      </c>
      <c r="T212" s="2">
        <v>877.39559999999994</v>
      </c>
      <c r="U212" s="2">
        <v>890.72370000000001</v>
      </c>
      <c r="V212" s="2">
        <v>901.70389999999998</v>
      </c>
      <c r="W212" s="2">
        <v>913.38379999999995</v>
      </c>
      <c r="X212" s="2">
        <v>916.09580000000005</v>
      </c>
      <c r="Y212" s="2">
        <v>911.18200000000002</v>
      </c>
      <c r="Z212" s="2">
        <v>928.38620000000003</v>
      </c>
      <c r="AA212" s="2">
        <v>960.4</v>
      </c>
      <c r="AB212" s="2">
        <v>694.20315416666597</v>
      </c>
      <c r="AC212" s="2"/>
    </row>
    <row r="213" spans="3:29" x14ac:dyDescent="0.2">
      <c r="C213" t="s">
        <v>211</v>
      </c>
      <c r="D213" s="2">
        <v>1863.925</v>
      </c>
      <c r="E213" s="2">
        <v>1809.114</v>
      </c>
      <c r="F213" s="2">
        <v>1630.539</v>
      </c>
      <c r="G213" s="2">
        <v>1351.0419999999999</v>
      </c>
      <c r="H213" s="2">
        <v>1435.8</v>
      </c>
      <c r="I213" s="2">
        <v>1367.9680000000001</v>
      </c>
      <c r="J213" s="2">
        <v>1253.578</v>
      </c>
      <c r="K213" s="2">
        <v>1146.992</v>
      </c>
      <c r="L213" s="2">
        <v>1050.9079999999999</v>
      </c>
      <c r="M213" s="2">
        <v>933.48059999999998</v>
      </c>
      <c r="N213" s="2">
        <v>853.50890000000004</v>
      </c>
      <c r="O213" s="2">
        <v>822.08420000000001</v>
      </c>
      <c r="P213" s="2">
        <v>719.88009999999997</v>
      </c>
      <c r="Q213" s="2">
        <v>635.64260000000002</v>
      </c>
      <c r="R213" s="2">
        <v>629.59820000000002</v>
      </c>
      <c r="S213" s="2">
        <v>547.20320000000004</v>
      </c>
      <c r="T213" s="2">
        <v>513.42899999999997</v>
      </c>
      <c r="U213" s="2">
        <v>507.29379999999998</v>
      </c>
      <c r="V213" s="2">
        <v>446.61369999999999</v>
      </c>
      <c r="W213" s="2">
        <v>446.46280000000002</v>
      </c>
      <c r="X213" s="2">
        <v>457.96660000000003</v>
      </c>
      <c r="Y213" s="2">
        <v>384.2783</v>
      </c>
      <c r="Z213" s="2">
        <v>477.68860000000001</v>
      </c>
      <c r="AA213" s="2">
        <v>395.40699999999998</v>
      </c>
      <c r="AB213" s="2">
        <v>903.35014999999999</v>
      </c>
      <c r="AC213" s="2"/>
    </row>
    <row r="214" spans="3:29" x14ac:dyDescent="0.2">
      <c r="C214" t="s">
        <v>212</v>
      </c>
      <c r="D214" s="2">
        <v>3523.116</v>
      </c>
      <c r="E214" s="2">
        <v>3523.116</v>
      </c>
      <c r="F214" s="2">
        <v>3523.482</v>
      </c>
      <c r="G214" s="2">
        <v>3523.116</v>
      </c>
      <c r="H214" s="2">
        <v>3482.1619999999998</v>
      </c>
      <c r="I214" s="2">
        <v>3482.1619999999998</v>
      </c>
      <c r="J214" s="2">
        <v>3482.5230000000001</v>
      </c>
      <c r="K214" s="2">
        <v>3482.1619999999998</v>
      </c>
      <c r="L214" s="2">
        <v>3482.1619999999998</v>
      </c>
      <c r="M214" s="2">
        <v>3482.1619999999998</v>
      </c>
      <c r="N214" s="2">
        <v>3482.5230000000001</v>
      </c>
      <c r="O214" s="2">
        <v>3482.1619999999998</v>
      </c>
      <c r="P214" s="2">
        <v>3482.1619999999998</v>
      </c>
      <c r="Q214" s="2">
        <v>3482.1619999999998</v>
      </c>
      <c r="R214" s="2">
        <v>3482.5230000000001</v>
      </c>
      <c r="S214" s="2">
        <v>3482.1619999999998</v>
      </c>
      <c r="T214" s="2">
        <v>3482.1619999999998</v>
      </c>
      <c r="U214" s="2">
        <v>3482.1619999999998</v>
      </c>
      <c r="V214" s="2">
        <v>3482.5230000000001</v>
      </c>
      <c r="W214" s="2">
        <v>3482.1619999999998</v>
      </c>
      <c r="X214" s="2">
        <v>3482.1619999999998</v>
      </c>
      <c r="Y214" s="2">
        <v>3482.1619999999998</v>
      </c>
      <c r="Z214" s="2">
        <v>3482.5230000000001</v>
      </c>
      <c r="AA214" s="2">
        <v>3482.1619999999998</v>
      </c>
      <c r="AB214" s="2">
        <v>3489.078125</v>
      </c>
      <c r="AC214" s="2"/>
    </row>
    <row r="215" spans="3:29" x14ac:dyDescent="0.2">
      <c r="C215" t="s">
        <v>213</v>
      </c>
      <c r="D215" s="2">
        <v>0.71936109999999998</v>
      </c>
      <c r="E215" s="2">
        <v>1.938591</v>
      </c>
      <c r="F215" s="2">
        <v>6.6255249999999997</v>
      </c>
      <c r="G215" s="2">
        <v>11.365790000000001</v>
      </c>
      <c r="H215" s="2">
        <v>14.70485</v>
      </c>
      <c r="I215" s="2">
        <v>13.76397</v>
      </c>
      <c r="J215" s="2">
        <v>13.494440000000001</v>
      </c>
      <c r="K215" s="2">
        <v>12.85493</v>
      </c>
      <c r="L215" s="2">
        <v>11.85126</v>
      </c>
      <c r="M215" s="2">
        <v>9.4025829999999999</v>
      </c>
      <c r="N215" s="2">
        <v>9.0828729999999993</v>
      </c>
      <c r="O215" s="2">
        <v>7.9052020000000001</v>
      </c>
      <c r="P215" s="2">
        <v>8.0581410000000009</v>
      </c>
      <c r="Q215" s="2">
        <v>8.5944269999999996</v>
      </c>
      <c r="R215" s="2">
        <v>9.190747</v>
      </c>
      <c r="S215" s="2">
        <v>9.7424750000000007</v>
      </c>
      <c r="T215" s="2">
        <v>11.32574</v>
      </c>
      <c r="U215" s="2">
        <v>12.586970000000001</v>
      </c>
      <c r="V215" s="2">
        <v>11.03735</v>
      </c>
      <c r="W215" s="2">
        <v>11.199780000000001</v>
      </c>
      <c r="X215" s="2">
        <v>13.424569999999999</v>
      </c>
      <c r="Y215" s="2">
        <v>14.856210000000001</v>
      </c>
      <c r="Z215" s="2">
        <v>17.801400000000001</v>
      </c>
      <c r="AA215" s="2">
        <v>17.824649999999998</v>
      </c>
      <c r="AB215" s="2">
        <v>10.8063264625</v>
      </c>
      <c r="AC215" s="2"/>
    </row>
    <row r="216" spans="3:29" x14ac:dyDescent="0.2">
      <c r="C216" t="s">
        <v>484</v>
      </c>
      <c r="D216" s="2">
        <v>87.8596</v>
      </c>
      <c r="E216" s="2">
        <v>88.109179999999995</v>
      </c>
      <c r="F216" s="2">
        <v>86.750460000000004</v>
      </c>
      <c r="G216" s="2">
        <v>86.65598</v>
      </c>
      <c r="H216" s="2">
        <v>86.679829999999995</v>
      </c>
      <c r="I216" s="2">
        <v>86.096119999999999</v>
      </c>
      <c r="J216" s="2">
        <v>85.415310000000005</v>
      </c>
      <c r="K216" s="2">
        <v>85.536510000000007</v>
      </c>
      <c r="L216" s="2">
        <v>83.989149999999995</v>
      </c>
      <c r="M216" s="2">
        <v>83.561719999999994</v>
      </c>
      <c r="N216" s="2">
        <v>84.181759999999997</v>
      </c>
      <c r="O216" s="2">
        <v>82.962339999999998</v>
      </c>
      <c r="P216" s="2">
        <v>82.439409999999995</v>
      </c>
      <c r="Q216" s="2">
        <v>82.24418</v>
      </c>
      <c r="R216" s="2">
        <v>81.579040000000006</v>
      </c>
      <c r="S216" s="2">
        <v>81.189589999999995</v>
      </c>
      <c r="T216" s="2">
        <v>81.079440000000005</v>
      </c>
      <c r="U216" s="2">
        <v>80.366600000000005</v>
      </c>
      <c r="V216" s="2">
        <v>80.206950000000006</v>
      </c>
      <c r="W216" s="2">
        <v>80.131810000000002</v>
      </c>
      <c r="X216" s="2">
        <v>79.285920000000004</v>
      </c>
      <c r="Y216" s="2">
        <v>78.525379999999998</v>
      </c>
      <c r="Z216" s="2">
        <v>79.505549999999999</v>
      </c>
      <c r="AA216" s="2">
        <v>78.317009999999996</v>
      </c>
      <c r="AB216" s="2">
        <v>83.027868333333302</v>
      </c>
      <c r="AC216" s="2"/>
    </row>
    <row r="217" spans="3:29" x14ac:dyDescent="0.2">
      <c r="C217" t="s">
        <v>214</v>
      </c>
      <c r="D217" s="2">
        <v>244.68979999999999</v>
      </c>
      <c r="E217" s="2">
        <v>310.947</v>
      </c>
      <c r="F217" s="2">
        <v>368.88080000000002</v>
      </c>
      <c r="G217" s="2">
        <v>418.30250000000001</v>
      </c>
      <c r="H217" s="2">
        <v>462.99029999999999</v>
      </c>
      <c r="I217" s="2">
        <v>510.40649999999999</v>
      </c>
      <c r="J217" s="2">
        <v>560.7645</v>
      </c>
      <c r="K217" s="2">
        <v>606.06529999999998</v>
      </c>
      <c r="L217" s="2">
        <v>651.04110000000003</v>
      </c>
      <c r="M217" s="2">
        <v>691.75319999999999</v>
      </c>
      <c r="N217" s="2">
        <v>737.48159999999996</v>
      </c>
      <c r="O217" s="2">
        <v>779.89800000000002</v>
      </c>
      <c r="P217" s="2">
        <v>821.95960000000002</v>
      </c>
      <c r="Q217" s="2">
        <v>874.28110000000004</v>
      </c>
      <c r="R217" s="2">
        <v>897.38890000000004</v>
      </c>
      <c r="S217" s="2">
        <v>933.25319999999999</v>
      </c>
      <c r="T217" s="2">
        <v>964.00139999999999</v>
      </c>
      <c r="U217" s="2">
        <v>987.51210000000003</v>
      </c>
      <c r="V217" s="2">
        <v>1034.068</v>
      </c>
      <c r="W217" s="2">
        <v>1072.4110000000001</v>
      </c>
      <c r="X217" s="2">
        <v>1072.7539999999999</v>
      </c>
      <c r="Y217" s="2">
        <v>1150.7570000000001</v>
      </c>
      <c r="Z217" s="2">
        <v>1251.325</v>
      </c>
      <c r="AA217" s="2">
        <v>1280.7940000000001</v>
      </c>
      <c r="AB217" s="2">
        <v>778.488579166666</v>
      </c>
      <c r="AC217" s="2"/>
    </row>
    <row r="218" spans="3:29" x14ac:dyDescent="0.2">
      <c r="C218" t="s">
        <v>215</v>
      </c>
      <c r="D218" s="2">
        <v>15.41295</v>
      </c>
      <c r="E218" s="2">
        <v>15.42482</v>
      </c>
      <c r="F218" s="2">
        <v>15.43182</v>
      </c>
      <c r="G218" s="2">
        <v>15.403549999999999</v>
      </c>
      <c r="H218" s="2">
        <v>15.406370000000001</v>
      </c>
      <c r="I218" s="2">
        <v>15.419269999999999</v>
      </c>
      <c r="J218" s="2">
        <v>15.42427</v>
      </c>
      <c r="K218" s="2">
        <v>15.451969999999999</v>
      </c>
      <c r="L218" s="2">
        <v>15.421390000000001</v>
      </c>
      <c r="M218" s="2">
        <v>15.36811</v>
      </c>
      <c r="N218" s="2">
        <v>15.40437</v>
      </c>
      <c r="O218" s="2">
        <v>15.3634</v>
      </c>
      <c r="P218" s="2">
        <v>15.39451</v>
      </c>
      <c r="Q218" s="2">
        <v>15.437860000000001</v>
      </c>
      <c r="R218" s="2">
        <v>15.351570000000001</v>
      </c>
      <c r="S218" s="2">
        <v>15.34798</v>
      </c>
      <c r="T218" s="2">
        <v>15.345330000000001</v>
      </c>
      <c r="U218" s="2">
        <v>15.329929999999999</v>
      </c>
      <c r="V218" s="2">
        <v>15.361359999999999</v>
      </c>
      <c r="W218" s="2">
        <v>15.350350000000001</v>
      </c>
      <c r="X218" s="2">
        <v>15.21</v>
      </c>
      <c r="Y218" s="2">
        <v>15.2796</v>
      </c>
      <c r="Z218" s="2">
        <v>15.309900000000001</v>
      </c>
      <c r="AA218" s="2">
        <v>15.293430000000001</v>
      </c>
      <c r="AB218" s="2">
        <v>15.37267125</v>
      </c>
      <c r="AC218" s="2"/>
    </row>
    <row r="219" spans="3:29" x14ac:dyDescent="0.2">
      <c r="C219" t="s">
        <v>216</v>
      </c>
      <c r="D219" s="2">
        <v>0</v>
      </c>
      <c r="E219" s="2">
        <v>1.5967080000000002E-2</v>
      </c>
      <c r="F219" s="2">
        <v>0.20396600000000001</v>
      </c>
      <c r="G219" s="2">
        <v>0.46264169999999999</v>
      </c>
      <c r="H219" s="2">
        <v>0.63504459999999996</v>
      </c>
      <c r="I219" s="2">
        <v>0.4385694</v>
      </c>
      <c r="J219" s="2">
        <v>0.46102900000000002</v>
      </c>
      <c r="K219" s="2">
        <v>0.24889049999999999</v>
      </c>
      <c r="L219" s="2">
        <v>0.82438460000000002</v>
      </c>
      <c r="M219" s="2">
        <v>0.34733439999999999</v>
      </c>
      <c r="N219" s="2">
        <v>0.26515129999999998</v>
      </c>
      <c r="O219" s="2">
        <v>2.40071E-2</v>
      </c>
      <c r="P219" s="2">
        <v>7.7380470000000007E-2</v>
      </c>
      <c r="Q219" s="2">
        <v>0.27194249999999998</v>
      </c>
      <c r="R219" s="2">
        <v>0.1068585</v>
      </c>
      <c r="S219" s="2">
        <v>6.1658289999999998E-2</v>
      </c>
      <c r="T219" s="2">
        <v>0.15494189999999999</v>
      </c>
      <c r="U219" s="2">
        <v>0.252139</v>
      </c>
      <c r="V219" s="2">
        <v>0.71331659999999997</v>
      </c>
      <c r="W219" s="2">
        <v>0.19184689999999999</v>
      </c>
      <c r="X219" s="2">
        <v>0.38543300000000003</v>
      </c>
      <c r="Y219" s="2">
        <v>0.70405260000000003</v>
      </c>
      <c r="Z219" s="2">
        <v>1.232599</v>
      </c>
      <c r="AA219" s="2">
        <v>0.81994440000000002</v>
      </c>
      <c r="AB219" s="2">
        <v>0.37079578499999999</v>
      </c>
      <c r="AC219" s="2"/>
    </row>
    <row r="220" spans="3:29" x14ac:dyDescent="0.2">
      <c r="C220" t="s">
        <v>217</v>
      </c>
      <c r="D220" s="2">
        <v>32.17877</v>
      </c>
      <c r="E220" s="2">
        <v>32.159930000000003</v>
      </c>
      <c r="F220" s="2">
        <v>37.023220000000002</v>
      </c>
      <c r="G220" s="2">
        <v>47.91771</v>
      </c>
      <c r="H220" s="2">
        <v>52.859050000000003</v>
      </c>
      <c r="I220" s="2">
        <v>63.766849999999998</v>
      </c>
      <c r="J220" s="2">
        <v>68.44323</v>
      </c>
      <c r="K220" s="2">
        <v>78.496759999999995</v>
      </c>
      <c r="L220" s="2">
        <v>83.713449999999995</v>
      </c>
      <c r="M220" s="2">
        <v>93.511489999999995</v>
      </c>
      <c r="N220" s="2">
        <v>102.7774</v>
      </c>
      <c r="O220" s="2">
        <v>114.4329</v>
      </c>
      <c r="P220" s="2">
        <v>123.4102</v>
      </c>
      <c r="Q220" s="2">
        <v>136.69710000000001</v>
      </c>
      <c r="R220" s="2">
        <v>146.98310000000001</v>
      </c>
      <c r="S220" s="2">
        <v>161.7397</v>
      </c>
      <c r="T220" s="2">
        <v>178.32140000000001</v>
      </c>
      <c r="U220" s="2">
        <v>198.86519999999999</v>
      </c>
      <c r="V220" s="2">
        <v>215.35759999999999</v>
      </c>
      <c r="W220" s="2">
        <v>237.2499</v>
      </c>
      <c r="X220" s="2">
        <v>255.4863</v>
      </c>
      <c r="Y220" s="2">
        <v>275.48149999999998</v>
      </c>
      <c r="Z220" s="2">
        <v>296.78559999999999</v>
      </c>
      <c r="AA220" s="2">
        <v>314.79680000000002</v>
      </c>
      <c r="AB220" s="2">
        <v>139.51896500000001</v>
      </c>
      <c r="AC220" s="2"/>
    </row>
    <row r="221" spans="3:29" x14ac:dyDescent="0.2">
      <c r="C221" t="s">
        <v>218</v>
      </c>
      <c r="D221" s="2">
        <v>77.52534</v>
      </c>
      <c r="E221" s="2">
        <v>77.023030000000006</v>
      </c>
      <c r="F221" s="2">
        <v>73.540139999999994</v>
      </c>
      <c r="G221" s="2">
        <v>66.775840000000002</v>
      </c>
      <c r="H221" s="2">
        <v>67.46566</v>
      </c>
      <c r="I221" s="2">
        <v>66.78031</v>
      </c>
      <c r="J221" s="2">
        <v>66.146870000000007</v>
      </c>
      <c r="K221" s="2">
        <v>66.010319999999993</v>
      </c>
      <c r="L221" s="2">
        <v>64.676469999999995</v>
      </c>
      <c r="M221" s="2">
        <v>63.943280000000001</v>
      </c>
      <c r="N221" s="2">
        <v>64.29271</v>
      </c>
      <c r="O221" s="2">
        <v>63.15211</v>
      </c>
      <c r="P221" s="2">
        <v>62.590519999999998</v>
      </c>
      <c r="Q221" s="2">
        <v>62.550060000000002</v>
      </c>
      <c r="R221" s="2">
        <v>61.830579999999998</v>
      </c>
      <c r="S221" s="2">
        <v>61.431139999999999</v>
      </c>
      <c r="T221" s="2">
        <v>61.373139999999999</v>
      </c>
      <c r="U221" s="2">
        <v>60.794530000000002</v>
      </c>
      <c r="V221" s="2">
        <v>60.441310000000001</v>
      </c>
      <c r="W221" s="2">
        <v>60.305149999999998</v>
      </c>
      <c r="X221" s="2">
        <v>59.621560000000002</v>
      </c>
      <c r="Y221" s="2">
        <v>58.65211</v>
      </c>
      <c r="Z221" s="2">
        <v>60.027749999999997</v>
      </c>
      <c r="AA221" s="2">
        <v>59.031649999999999</v>
      </c>
      <c r="AB221" s="2">
        <v>64.415899166666605</v>
      </c>
      <c r="AC221" s="2"/>
    </row>
    <row r="222" spans="3:29" x14ac:dyDescent="0.2">
      <c r="C222" t="s">
        <v>219</v>
      </c>
      <c r="D222" s="2">
        <v>-2.3349889999999999E-4</v>
      </c>
      <c r="E222" s="2">
        <v>-1.4943929999999999E-3</v>
      </c>
      <c r="F222" s="2">
        <v>-1.274527E-2</v>
      </c>
      <c r="G222" s="2">
        <v>-2.1497490000000001E-2</v>
      </c>
      <c r="H222" s="2">
        <v>-2.7443929999999998E-2</v>
      </c>
      <c r="I222" s="2">
        <v>-1.4212320000000001E-2</v>
      </c>
      <c r="J222" s="2">
        <v>-1.8271840000000001E-2</v>
      </c>
      <c r="K222" s="2">
        <v>-1.130135E-2</v>
      </c>
      <c r="L222" s="2">
        <v>-3.2596470000000002E-2</v>
      </c>
      <c r="M222" s="2">
        <v>-2.7397230000000002E-2</v>
      </c>
      <c r="N222" s="2">
        <v>-1.4468440000000001E-2</v>
      </c>
      <c r="O222" s="2">
        <v>-1.7029880000000001E-2</v>
      </c>
      <c r="P222" s="2">
        <v>-2.3567850000000001E-2</v>
      </c>
      <c r="Q222" s="2">
        <v>-2.9514289999999999E-2</v>
      </c>
      <c r="R222" s="2">
        <v>-4.3063780000000003E-2</v>
      </c>
      <c r="S222" s="2">
        <v>-5.4078389999999997E-2</v>
      </c>
      <c r="T222" s="2">
        <v>-5.797004E-2</v>
      </c>
      <c r="U222" s="2">
        <v>-5.7907790000000001E-2</v>
      </c>
      <c r="V222" s="2">
        <v>-9.1141849999999996E-2</v>
      </c>
      <c r="W222" s="2">
        <v>-7.0329929999999999E-2</v>
      </c>
      <c r="X222" s="2">
        <v>-9.0758510000000001E-2</v>
      </c>
      <c r="Y222" s="2">
        <v>-0.1107201</v>
      </c>
      <c r="Z222" s="2">
        <v>-0.10311090000000001</v>
      </c>
      <c r="AA222" s="2">
        <v>-0.11660429999999999</v>
      </c>
      <c r="AB222" s="2">
        <v>-4.3644160079166598E-2</v>
      </c>
      <c r="AC222" s="2"/>
    </row>
    <row r="223" spans="3:29" x14ac:dyDescent="0.2">
      <c r="C223" t="s">
        <v>220</v>
      </c>
      <c r="D223" s="2">
        <v>1189.9570000000001</v>
      </c>
      <c r="E223" s="2">
        <v>1211.998</v>
      </c>
      <c r="F223" s="2">
        <v>1223.748</v>
      </c>
      <c r="G223" s="2">
        <v>1227.211</v>
      </c>
      <c r="H223" s="2">
        <v>1240.95</v>
      </c>
      <c r="I223" s="2">
        <v>1268.297</v>
      </c>
      <c r="J223" s="2">
        <v>1300.123</v>
      </c>
      <c r="K223" s="2">
        <v>1335.9390000000001</v>
      </c>
      <c r="L223" s="2">
        <v>1354.069</v>
      </c>
      <c r="M223" s="2">
        <v>1377.4079999999999</v>
      </c>
      <c r="N223" s="2">
        <v>1423.6669999999999</v>
      </c>
      <c r="O223" s="2">
        <v>1414.3889999999999</v>
      </c>
      <c r="P223" s="2">
        <v>1423.6469999999999</v>
      </c>
      <c r="Q223" s="2">
        <v>1443.328</v>
      </c>
      <c r="R223" s="2">
        <v>1438.616</v>
      </c>
      <c r="S223" s="2">
        <v>1441.3979999999999</v>
      </c>
      <c r="T223" s="2">
        <v>1452.86</v>
      </c>
      <c r="U223" s="2">
        <v>1447.9390000000001</v>
      </c>
      <c r="V223" s="2">
        <v>1457.7159999999999</v>
      </c>
      <c r="W223" s="2">
        <v>1466.289</v>
      </c>
      <c r="X223" s="2">
        <v>1458.463</v>
      </c>
      <c r="Y223" s="2">
        <v>1527.317</v>
      </c>
      <c r="Z223" s="2">
        <v>1615.1510000000001</v>
      </c>
      <c r="AA223" s="2">
        <v>1681.527</v>
      </c>
      <c r="AB223" s="2">
        <v>1392.583625</v>
      </c>
      <c r="AC223" s="2"/>
    </row>
    <row r="224" spans="3:29" x14ac:dyDescent="0.2">
      <c r="C224" t="s">
        <v>221</v>
      </c>
      <c r="D224" s="2">
        <v>7035.384</v>
      </c>
      <c r="E224" s="2">
        <v>7069.8450000000003</v>
      </c>
      <c r="F224" s="2">
        <v>6966.2110000000002</v>
      </c>
      <c r="G224" s="2">
        <v>6748.232</v>
      </c>
      <c r="H224" s="2">
        <v>6859.625</v>
      </c>
      <c r="I224" s="2">
        <v>6875.0839999999998</v>
      </c>
      <c r="J224" s="2">
        <v>6846.3559999999998</v>
      </c>
      <c r="K224" s="2">
        <v>6829.7470000000003</v>
      </c>
      <c r="L224" s="2">
        <v>6798.625</v>
      </c>
      <c r="M224" s="2">
        <v>6750.9110000000001</v>
      </c>
      <c r="N224" s="2">
        <v>6773.1710000000003</v>
      </c>
      <c r="O224" s="2">
        <v>6782.3559999999998</v>
      </c>
      <c r="P224" s="2">
        <v>6739.5959999999995</v>
      </c>
      <c r="Q224" s="2">
        <v>6741.18</v>
      </c>
      <c r="R224" s="2">
        <v>6763.1260000000002</v>
      </c>
      <c r="S224" s="2">
        <v>6733.4750000000004</v>
      </c>
      <c r="T224" s="2">
        <v>6759.9949999999999</v>
      </c>
      <c r="U224" s="2">
        <v>6793.0439999999999</v>
      </c>
      <c r="V224" s="2">
        <v>6803.9480000000003</v>
      </c>
      <c r="W224" s="2">
        <v>6871.6840000000002</v>
      </c>
      <c r="X224" s="2">
        <v>6894.6679999999997</v>
      </c>
      <c r="Y224" s="2">
        <v>6987.9030000000002</v>
      </c>
      <c r="Z224" s="2">
        <v>7297.2479999999996</v>
      </c>
      <c r="AA224" s="2">
        <v>7325.857</v>
      </c>
      <c r="AB224" s="2">
        <v>6876.9696249999997</v>
      </c>
      <c r="AC224" s="2"/>
    </row>
    <row r="225" spans="3:29" x14ac:dyDescent="0.2">
      <c r="C225" t="s">
        <v>222</v>
      </c>
      <c r="D225" s="2">
        <v>3091.3389999999999</v>
      </c>
      <c r="E225" s="2">
        <v>3117.848</v>
      </c>
      <c r="F225" s="2">
        <v>2966.277</v>
      </c>
      <c r="G225" s="2">
        <v>2851.165</v>
      </c>
      <c r="H225" s="2">
        <v>2893.12</v>
      </c>
      <c r="I225" s="2">
        <v>2907.65</v>
      </c>
      <c r="J225" s="2">
        <v>2943.0189999999998</v>
      </c>
      <c r="K225" s="2">
        <v>2960.634</v>
      </c>
      <c r="L225" s="2">
        <v>2947.1840000000002</v>
      </c>
      <c r="M225" s="2">
        <v>2967.4090000000001</v>
      </c>
      <c r="N225" s="2">
        <v>2981.3139999999999</v>
      </c>
      <c r="O225" s="2">
        <v>2994.4070000000002</v>
      </c>
      <c r="P225" s="2">
        <v>3018.857</v>
      </c>
      <c r="Q225" s="2">
        <v>3039.4749999999999</v>
      </c>
      <c r="R225" s="2">
        <v>3041.5259999999998</v>
      </c>
      <c r="S225" s="2">
        <v>3081.192</v>
      </c>
      <c r="T225" s="2">
        <v>3086.527</v>
      </c>
      <c r="U225" s="2">
        <v>3088.835</v>
      </c>
      <c r="V225" s="2">
        <v>3105.7550000000001</v>
      </c>
      <c r="W225" s="2">
        <v>3125.6930000000002</v>
      </c>
      <c r="X225" s="2">
        <v>3116.59</v>
      </c>
      <c r="Y225" s="2">
        <v>3142.2570000000001</v>
      </c>
      <c r="Z225" s="2">
        <v>3167.9189999999999</v>
      </c>
      <c r="AA225" s="2">
        <v>3162.5250000000001</v>
      </c>
      <c r="AB225" s="2">
        <v>3033.2715416666601</v>
      </c>
      <c r="AC225" s="2"/>
    </row>
    <row r="226" spans="3:29" x14ac:dyDescent="0.2">
      <c r="C226" t="s">
        <v>223</v>
      </c>
      <c r="D226" s="2">
        <v>38.675289999999997</v>
      </c>
      <c r="E226" s="2">
        <v>35.15775</v>
      </c>
      <c r="F226" s="2">
        <v>35.804490000000001</v>
      </c>
      <c r="G226" s="2">
        <v>36.469920000000002</v>
      </c>
      <c r="H226" s="2">
        <v>38.126820000000002</v>
      </c>
      <c r="I226" s="2">
        <v>37.847320000000003</v>
      </c>
      <c r="J226" s="2">
        <v>35.231679999999997</v>
      </c>
      <c r="K226" s="2">
        <v>33.204349999999998</v>
      </c>
      <c r="L226" s="2">
        <v>18.16695</v>
      </c>
      <c r="M226" s="2">
        <v>23.266269999999999</v>
      </c>
      <c r="N226" s="2">
        <v>23.891639999999999</v>
      </c>
      <c r="O226" s="2">
        <v>25.219010000000001</v>
      </c>
      <c r="P226" s="2">
        <v>24.946539999999999</v>
      </c>
      <c r="Q226" s="2">
        <v>23.872630000000001</v>
      </c>
      <c r="R226" s="2">
        <v>24.151679999999999</v>
      </c>
      <c r="S226" s="2">
        <v>24.37856</v>
      </c>
      <c r="T226" s="2">
        <v>25.854379999999999</v>
      </c>
      <c r="U226" s="2">
        <v>27.030529999999999</v>
      </c>
      <c r="V226" s="2">
        <v>27.42456</v>
      </c>
      <c r="W226" s="2">
        <v>28.165759999999999</v>
      </c>
      <c r="X226" s="2">
        <v>25.490120000000001</v>
      </c>
      <c r="Y226" s="2">
        <v>23.456990000000001</v>
      </c>
      <c r="Z226" s="2">
        <v>25.76623</v>
      </c>
      <c r="AA226" s="2">
        <v>25.9222</v>
      </c>
      <c r="AB226" s="2">
        <v>28.64673625</v>
      </c>
      <c r="AC226" s="2"/>
    </row>
    <row r="227" spans="3:29" x14ac:dyDescent="0.2">
      <c r="C227" t="s">
        <v>224</v>
      </c>
      <c r="D227" s="2">
        <v>5650.6350000000002</v>
      </c>
      <c r="E227" s="2">
        <v>7059.8869999999997</v>
      </c>
      <c r="F227" s="2">
        <v>8167.8069999999998</v>
      </c>
      <c r="G227" s="2">
        <v>9137.65</v>
      </c>
      <c r="H227" s="2">
        <v>9905.2710000000006</v>
      </c>
      <c r="I227" s="2">
        <v>10602.47</v>
      </c>
      <c r="J227" s="2">
        <v>11304.43</v>
      </c>
      <c r="K227" s="2">
        <v>11990.79</v>
      </c>
      <c r="L227" s="2">
        <v>12697.3</v>
      </c>
      <c r="M227" s="2">
        <v>13285.51</v>
      </c>
      <c r="N227" s="2">
        <v>13904.98</v>
      </c>
      <c r="O227" s="2">
        <v>14471.46</v>
      </c>
      <c r="P227" s="2">
        <v>15075.84</v>
      </c>
      <c r="Q227" s="2">
        <v>15746.09</v>
      </c>
      <c r="R227" s="2">
        <v>16330.77</v>
      </c>
      <c r="S227" s="2">
        <v>17006.060000000001</v>
      </c>
      <c r="T227" s="2">
        <v>17698.32</v>
      </c>
      <c r="U227" s="2">
        <v>18251.84</v>
      </c>
      <c r="V227" s="2">
        <v>18707.62</v>
      </c>
      <c r="W227" s="2">
        <v>19603.740000000002</v>
      </c>
      <c r="X227" s="2">
        <v>20037.259999999998</v>
      </c>
      <c r="Y227" s="2">
        <v>20626.79</v>
      </c>
      <c r="Z227" s="2">
        <v>21271.01</v>
      </c>
      <c r="AA227" s="2">
        <v>21937.54</v>
      </c>
      <c r="AB227" s="2">
        <v>14602.96125</v>
      </c>
      <c r="AC227" s="2"/>
    </row>
    <row r="228" spans="3:29" x14ac:dyDescent="0.2">
      <c r="C228" t="s">
        <v>225</v>
      </c>
      <c r="D228" s="2">
        <v>5689.3109999999997</v>
      </c>
      <c r="E228" s="2">
        <v>7095.0439999999999</v>
      </c>
      <c r="F228" s="2">
        <v>8203.6110000000008</v>
      </c>
      <c r="G228" s="2">
        <v>9174.1200000000008</v>
      </c>
      <c r="H228" s="2">
        <v>9943.3979999999992</v>
      </c>
      <c r="I228" s="2">
        <v>10640.31</v>
      </c>
      <c r="J228" s="2">
        <v>11339.66</v>
      </c>
      <c r="K228" s="2">
        <v>12023.99</v>
      </c>
      <c r="L228" s="2">
        <v>12715.46</v>
      </c>
      <c r="M228" s="2">
        <v>13308.78</v>
      </c>
      <c r="N228" s="2">
        <v>13928.87</v>
      </c>
      <c r="O228" s="2">
        <v>14496.67</v>
      </c>
      <c r="P228" s="2">
        <v>15100.79</v>
      </c>
      <c r="Q228" s="2">
        <v>15769.96</v>
      </c>
      <c r="R228" s="2">
        <v>16354.92</v>
      </c>
      <c r="S228" s="2">
        <v>17030.439999999999</v>
      </c>
      <c r="T228" s="2">
        <v>17724.18</v>
      </c>
      <c r="U228" s="2">
        <v>18278.88</v>
      </c>
      <c r="V228" s="2">
        <v>18735.04</v>
      </c>
      <c r="W228" s="2">
        <v>19631.900000000001</v>
      </c>
      <c r="X228" s="2">
        <v>20062.75</v>
      </c>
      <c r="Y228" s="2">
        <v>20650.240000000002</v>
      </c>
      <c r="Z228" s="2">
        <v>21296.77</v>
      </c>
      <c r="AA228" s="2">
        <v>21963.46</v>
      </c>
      <c r="AB228" s="2">
        <v>14631.6064166666</v>
      </c>
      <c r="AC228" s="2"/>
    </row>
    <row r="229" spans="3:29" x14ac:dyDescent="0.2">
      <c r="C229" t="s">
        <v>226</v>
      </c>
      <c r="D229" s="2">
        <v>45182.14</v>
      </c>
      <c r="E229" s="2">
        <v>46075.56</v>
      </c>
      <c r="F229" s="2">
        <v>45642.38</v>
      </c>
      <c r="G229" s="2">
        <v>44924.2</v>
      </c>
      <c r="H229" s="2">
        <v>44822.05</v>
      </c>
      <c r="I229" s="2">
        <v>44793.29</v>
      </c>
      <c r="J229" s="2">
        <v>44570.63</v>
      </c>
      <c r="K229" s="2">
        <v>44328.2</v>
      </c>
      <c r="L229" s="2">
        <v>44279.09</v>
      </c>
      <c r="M229" s="2">
        <v>44414.8</v>
      </c>
      <c r="N229" s="2">
        <v>44454.41</v>
      </c>
      <c r="O229" s="2">
        <v>44715.75</v>
      </c>
      <c r="P229" s="2">
        <v>44641.56</v>
      </c>
      <c r="Q229" s="2">
        <v>44619.33</v>
      </c>
      <c r="R229" s="2">
        <v>44903.77</v>
      </c>
      <c r="S229" s="2">
        <v>44970.17</v>
      </c>
      <c r="T229" s="2">
        <v>45123.71</v>
      </c>
      <c r="U229" s="2">
        <v>45211.71</v>
      </c>
      <c r="V229" s="2">
        <v>45537.89</v>
      </c>
      <c r="W229" s="2">
        <v>45938.05</v>
      </c>
      <c r="X229" s="2">
        <v>46070.59</v>
      </c>
      <c r="Y229" s="2">
        <v>46257.06</v>
      </c>
      <c r="Z229" s="2">
        <v>46295.75</v>
      </c>
      <c r="AA229" s="2">
        <v>46426.96</v>
      </c>
      <c r="AB229" s="2">
        <v>45174.960416666603</v>
      </c>
      <c r="AC229" s="2"/>
    </row>
    <row r="230" spans="3:29" x14ac:dyDescent="0.2">
      <c r="C230" t="s">
        <v>227</v>
      </c>
      <c r="D230" s="2">
        <v>12131.88</v>
      </c>
      <c r="E230" s="2">
        <v>12317.81</v>
      </c>
      <c r="F230" s="2">
        <v>11321.85</v>
      </c>
      <c r="G230" s="2">
        <v>11027.74</v>
      </c>
      <c r="H230" s="2">
        <v>11139.17</v>
      </c>
      <c r="I230" s="2">
        <v>10644.9</v>
      </c>
      <c r="J230" s="2">
        <v>9661.81</v>
      </c>
      <c r="K230" s="2">
        <v>9004.6080000000002</v>
      </c>
      <c r="L230" s="2">
        <v>8432.4339999999993</v>
      </c>
      <c r="M230" s="2">
        <v>8100.3720000000003</v>
      </c>
      <c r="N230" s="2">
        <v>7706.607</v>
      </c>
      <c r="O230" s="2">
        <v>7672.9970000000003</v>
      </c>
      <c r="P230" s="2">
        <v>7074.7110000000002</v>
      </c>
      <c r="Q230" s="2">
        <v>6545.4359999999997</v>
      </c>
      <c r="R230" s="2">
        <v>6248.8530000000001</v>
      </c>
      <c r="S230" s="2">
        <v>5494.723</v>
      </c>
      <c r="T230" s="2">
        <v>5038.7139999999999</v>
      </c>
      <c r="U230" s="2">
        <v>4801.4480000000003</v>
      </c>
      <c r="V230" s="2">
        <v>4720.13</v>
      </c>
      <c r="W230" s="2">
        <v>4502.7349999999997</v>
      </c>
      <c r="X230" s="2">
        <v>4282.9049999999997</v>
      </c>
      <c r="Y230" s="2">
        <v>3705.5210000000002</v>
      </c>
      <c r="Z230" s="2">
        <v>4024.2449999999999</v>
      </c>
      <c r="AA230" s="2">
        <v>3523.857</v>
      </c>
      <c r="AB230" s="2">
        <v>7463.5606666666599</v>
      </c>
      <c r="AC230" s="2"/>
    </row>
    <row r="231" spans="3:29" x14ac:dyDescent="0.2">
      <c r="C231" t="s">
        <v>228</v>
      </c>
      <c r="D231" s="2">
        <v>77.931820000000002</v>
      </c>
      <c r="E231" s="2">
        <v>77.576520000000002</v>
      </c>
      <c r="F231" s="2">
        <v>75.910359999999997</v>
      </c>
      <c r="G231" s="2">
        <v>75.309619999999995</v>
      </c>
      <c r="H231" s="2">
        <v>75.785520000000005</v>
      </c>
      <c r="I231" s="2">
        <v>74.985600000000005</v>
      </c>
      <c r="J231" s="2">
        <v>74.582009999999997</v>
      </c>
      <c r="K231" s="2">
        <v>74.215190000000007</v>
      </c>
      <c r="L231" s="2">
        <v>73.218900000000005</v>
      </c>
      <c r="M231" s="2">
        <v>72.789990000000003</v>
      </c>
      <c r="N231" s="2">
        <v>72.783910000000006</v>
      </c>
      <c r="O231" s="2">
        <v>72.406170000000003</v>
      </c>
      <c r="P231" s="2">
        <v>71.678889999999996</v>
      </c>
      <c r="Q231" s="2">
        <v>71.125950000000003</v>
      </c>
      <c r="R231" s="2">
        <v>70.521479999999997</v>
      </c>
      <c r="S231" s="2">
        <v>69.876429999999999</v>
      </c>
      <c r="T231" s="2">
        <v>69.718509999999995</v>
      </c>
      <c r="U231" s="2">
        <v>68.95335</v>
      </c>
      <c r="V231" s="2">
        <v>68.801760000000002</v>
      </c>
      <c r="W231" s="2">
        <v>68.275440000000003</v>
      </c>
      <c r="X231" s="2">
        <v>67.589749999999995</v>
      </c>
      <c r="Y231" s="2">
        <v>66.589299999999994</v>
      </c>
      <c r="Z231" s="2">
        <v>66.960930000000005</v>
      </c>
      <c r="AA231" s="2">
        <v>66.477000000000004</v>
      </c>
      <c r="AB231" s="2">
        <v>71.836016666666595</v>
      </c>
      <c r="AC231" s="2"/>
    </row>
    <row r="232" spans="3:29" x14ac:dyDescent="0.2">
      <c r="C232" t="s">
        <v>229</v>
      </c>
      <c r="D232" s="2">
        <v>15484.62</v>
      </c>
      <c r="E232" s="2">
        <v>15488.62</v>
      </c>
      <c r="F232" s="2">
        <v>15476.46</v>
      </c>
      <c r="G232" s="2">
        <v>15487.72</v>
      </c>
      <c r="H232" s="2">
        <v>15437.72</v>
      </c>
      <c r="I232" s="2">
        <v>15448</v>
      </c>
      <c r="J232" s="2">
        <v>15459.32</v>
      </c>
      <c r="K232" s="2">
        <v>15467.53</v>
      </c>
      <c r="L232" s="2">
        <v>15477.86</v>
      </c>
      <c r="M232" s="2">
        <v>15473.99</v>
      </c>
      <c r="N232" s="2">
        <v>15487.23</v>
      </c>
      <c r="O232" s="2">
        <v>15500.04</v>
      </c>
      <c r="P232" s="2">
        <v>15513.91</v>
      </c>
      <c r="Q232" s="2">
        <v>15535.21</v>
      </c>
      <c r="R232" s="2">
        <v>15555.03</v>
      </c>
      <c r="S232" s="2">
        <v>15575.34</v>
      </c>
      <c r="T232" s="2">
        <v>15594.87</v>
      </c>
      <c r="U232" s="2">
        <v>15614.47</v>
      </c>
      <c r="V232" s="2">
        <v>15636.37</v>
      </c>
      <c r="W232" s="2">
        <v>15656.3</v>
      </c>
      <c r="X232" s="2">
        <v>15677.26</v>
      </c>
      <c r="Y232" s="2">
        <v>15697.79</v>
      </c>
      <c r="Z232" s="2">
        <v>15719.38</v>
      </c>
      <c r="AA232" s="2">
        <v>15739.29</v>
      </c>
      <c r="AB232" s="2">
        <v>15550.180416666601</v>
      </c>
      <c r="AC232" s="2"/>
    </row>
    <row r="233" spans="3:29" x14ac:dyDescent="0.2">
      <c r="C233" t="s">
        <v>230</v>
      </c>
      <c r="D233" s="2">
        <v>2.481811</v>
      </c>
      <c r="E233" s="2">
        <v>4.1959809999999997</v>
      </c>
      <c r="F233" s="2">
        <v>9.8512850000000007</v>
      </c>
      <c r="G233" s="2">
        <v>16.356359999999999</v>
      </c>
      <c r="H233" s="2">
        <v>22.280619999999999</v>
      </c>
      <c r="I233" s="2">
        <v>20.141829999999999</v>
      </c>
      <c r="J233" s="2">
        <v>19.267479999999999</v>
      </c>
      <c r="K233" s="2">
        <v>17.34272</v>
      </c>
      <c r="L233" s="2">
        <v>17.320910000000001</v>
      </c>
      <c r="M233" s="2">
        <v>13.120559999999999</v>
      </c>
      <c r="N233" s="2">
        <v>12.27556</v>
      </c>
      <c r="O233" s="2">
        <v>10.73176</v>
      </c>
      <c r="P233" s="2">
        <v>11.068210000000001</v>
      </c>
      <c r="Q233" s="2">
        <v>12.4427</v>
      </c>
      <c r="R233" s="2">
        <v>12.40509</v>
      </c>
      <c r="S233" s="2">
        <v>12.716760000000001</v>
      </c>
      <c r="T233" s="2">
        <v>14.4343</v>
      </c>
      <c r="U233" s="2">
        <v>16.150700000000001</v>
      </c>
      <c r="V233" s="2">
        <v>13.95443</v>
      </c>
      <c r="W233" s="2">
        <v>13.43652</v>
      </c>
      <c r="X233" s="2">
        <v>16.365279999999998</v>
      </c>
      <c r="Y233" s="2">
        <v>18.852879999999999</v>
      </c>
      <c r="Z233" s="2">
        <v>21.333500000000001</v>
      </c>
      <c r="AA233" s="2">
        <v>21.390059999999998</v>
      </c>
      <c r="AB233" s="2">
        <v>14.5798877916666</v>
      </c>
      <c r="AC233" s="2"/>
    </row>
    <row r="234" spans="3:29" x14ac:dyDescent="0.2">
      <c r="C234" t="s">
        <v>231</v>
      </c>
      <c r="D234" s="2">
        <v>3127.096</v>
      </c>
      <c r="E234" s="2">
        <v>3924.04</v>
      </c>
      <c r="F234" s="2">
        <v>4533.3429999999998</v>
      </c>
      <c r="G234" s="2">
        <v>5118.8119999999999</v>
      </c>
      <c r="H234" s="2">
        <v>5535.7</v>
      </c>
      <c r="I234" s="2">
        <v>5910.2179999999998</v>
      </c>
      <c r="J234" s="2">
        <v>6277.8980000000001</v>
      </c>
      <c r="K234" s="2">
        <v>6662.192</v>
      </c>
      <c r="L234" s="2">
        <v>7035.8689999999997</v>
      </c>
      <c r="M234" s="2">
        <v>7281.6629999999996</v>
      </c>
      <c r="N234" s="2">
        <v>7537.2669999999998</v>
      </c>
      <c r="O234" s="2">
        <v>7780.4489999999996</v>
      </c>
      <c r="P234" s="2">
        <v>8039.9520000000002</v>
      </c>
      <c r="Q234" s="2">
        <v>8336.7309999999998</v>
      </c>
      <c r="R234" s="2">
        <v>8553.77</v>
      </c>
      <c r="S234" s="2">
        <v>8792.07</v>
      </c>
      <c r="T234" s="2">
        <v>9034.2070000000003</v>
      </c>
      <c r="U234" s="2">
        <v>9246.2369999999992</v>
      </c>
      <c r="V234" s="2">
        <v>9453.8760000000002</v>
      </c>
      <c r="W234" s="2">
        <v>9800.7289999999994</v>
      </c>
      <c r="X234" s="2">
        <v>9993.0439999999999</v>
      </c>
      <c r="Y234" s="2">
        <v>10289.32</v>
      </c>
      <c r="Z234" s="2">
        <v>10487.33</v>
      </c>
      <c r="AA234" s="2">
        <v>10699.98</v>
      </c>
      <c r="AB234" s="2">
        <v>7643.8247083333299</v>
      </c>
      <c r="AC234" s="2"/>
    </row>
    <row r="235" spans="3:29" x14ac:dyDescent="0.2">
      <c r="C235" t="s">
        <v>232</v>
      </c>
      <c r="D235" s="2">
        <v>2931.74</v>
      </c>
      <c r="E235" s="2">
        <v>2930.0329999999999</v>
      </c>
      <c r="F235" s="2">
        <v>2927.76</v>
      </c>
      <c r="G235" s="2">
        <v>2929.145</v>
      </c>
      <c r="H235" s="2">
        <v>2931.1219999999998</v>
      </c>
      <c r="I235" s="2">
        <v>2933.1529999999998</v>
      </c>
      <c r="J235" s="2">
        <v>2926.9059999999999</v>
      </c>
      <c r="K235" s="2">
        <v>2928.8150000000001</v>
      </c>
      <c r="L235" s="2">
        <v>2928.4070000000002</v>
      </c>
      <c r="M235" s="2">
        <v>2928.1669999999999</v>
      </c>
      <c r="N235" s="2">
        <v>2931.2330000000002</v>
      </c>
      <c r="O235" s="2">
        <v>2929.6239999999998</v>
      </c>
      <c r="P235" s="2">
        <v>2927.3719999999998</v>
      </c>
      <c r="Q235" s="2">
        <v>2925.3150000000001</v>
      </c>
      <c r="R235" s="2">
        <v>2922.6970000000001</v>
      </c>
      <c r="S235" s="2">
        <v>2925.9960000000001</v>
      </c>
      <c r="T235" s="2">
        <v>2923.3829999999998</v>
      </c>
      <c r="U235" s="2">
        <v>2919.9879999999998</v>
      </c>
      <c r="V235" s="2">
        <v>2902.6410000000001</v>
      </c>
      <c r="W235" s="2">
        <v>2916.2429999999999</v>
      </c>
      <c r="X235" s="2">
        <v>2912.692</v>
      </c>
      <c r="Y235" s="2">
        <v>2910.855</v>
      </c>
      <c r="Z235" s="2">
        <v>2903.8209999999999</v>
      </c>
      <c r="AA235" s="2">
        <v>2902.7040000000002</v>
      </c>
      <c r="AB235" s="2">
        <v>2922.9088333333302</v>
      </c>
      <c r="AC235" s="2"/>
    </row>
    <row r="236" spans="3:29" x14ac:dyDescent="0.2">
      <c r="C236" t="s">
        <v>233</v>
      </c>
      <c r="D236" s="2">
        <v>0.19231419999999999</v>
      </c>
      <c r="E236" s="2">
        <v>0</v>
      </c>
      <c r="F236" s="2">
        <v>1.6812460000000001E-2</v>
      </c>
      <c r="G236" s="2">
        <v>0.10958039999999999</v>
      </c>
      <c r="H236" s="2">
        <v>0.14329739999999999</v>
      </c>
      <c r="I236" s="2">
        <v>0.2643122</v>
      </c>
      <c r="J236" s="2">
        <v>0.12235749999999999</v>
      </c>
      <c r="K236" s="2">
        <v>8.1449639999999993E-3</v>
      </c>
      <c r="L236" s="2">
        <v>2.5287779999999999E-2</v>
      </c>
      <c r="M236" s="2">
        <v>1.440815E-2</v>
      </c>
      <c r="N236" s="2">
        <v>1.39899E-2</v>
      </c>
      <c r="O236" s="2">
        <v>3.0572459999999999E-2</v>
      </c>
      <c r="P236" s="2">
        <v>2.799482E-2</v>
      </c>
      <c r="Q236" s="2">
        <v>4.4914969999999999E-2</v>
      </c>
      <c r="R236" s="2">
        <v>2.5623710000000001E-2</v>
      </c>
      <c r="S236" s="2">
        <v>2.150527E-2</v>
      </c>
      <c r="T236" s="2">
        <v>4.8836879999999999E-2</v>
      </c>
      <c r="U236" s="2">
        <v>2.7574290000000001E-2</v>
      </c>
      <c r="V236" s="2">
        <v>0.3052436</v>
      </c>
      <c r="W236" s="2">
        <v>4.5003649999999999E-2</v>
      </c>
      <c r="X236" s="2">
        <v>4.1808049999999999E-2</v>
      </c>
      <c r="Y236" s="2">
        <v>0.14559279999999999</v>
      </c>
      <c r="Z236" s="2">
        <v>8.5456690000000002E-2</v>
      </c>
      <c r="AA236" s="2">
        <v>5.7111189999999999E-2</v>
      </c>
      <c r="AB236" s="2">
        <v>7.5739305583333305E-2</v>
      </c>
      <c r="AC236" s="2"/>
    </row>
    <row r="237" spans="3:29" x14ac:dyDescent="0.2">
      <c r="C237" t="s">
        <v>234</v>
      </c>
      <c r="D237" s="2">
        <v>191.1995</v>
      </c>
      <c r="E237" s="2">
        <v>218.51089999999999</v>
      </c>
      <c r="F237" s="2">
        <v>319.2448</v>
      </c>
      <c r="G237" s="2">
        <v>407.57069999999999</v>
      </c>
      <c r="H237" s="2">
        <v>556.74329999999998</v>
      </c>
      <c r="I237" s="2">
        <v>467.95429999999999</v>
      </c>
      <c r="J237" s="2">
        <v>498.83409999999998</v>
      </c>
      <c r="K237" s="2">
        <v>463.24740000000003</v>
      </c>
      <c r="L237" s="2">
        <v>531.59849999999994</v>
      </c>
      <c r="M237" s="2">
        <v>438.70519999999999</v>
      </c>
      <c r="N237" s="2">
        <v>424.0394</v>
      </c>
      <c r="O237" s="2">
        <v>375.88249999999999</v>
      </c>
      <c r="P237" s="2">
        <v>383.93759999999997</v>
      </c>
      <c r="Q237" s="2">
        <v>473.4393</v>
      </c>
      <c r="R237" s="2">
        <v>428.9572</v>
      </c>
      <c r="S237" s="2">
        <v>457.01420000000002</v>
      </c>
      <c r="T237" s="2">
        <v>465.33760000000001</v>
      </c>
      <c r="U237" s="2">
        <v>461.2484</v>
      </c>
      <c r="V237" s="2">
        <v>436.2663</v>
      </c>
      <c r="W237" s="2">
        <v>436.9393</v>
      </c>
      <c r="X237" s="2">
        <v>466.17039999999997</v>
      </c>
      <c r="Y237" s="2">
        <v>531.27290000000005</v>
      </c>
      <c r="Z237" s="2">
        <v>523.91890000000001</v>
      </c>
      <c r="AA237" s="2">
        <v>509.87470000000002</v>
      </c>
      <c r="AB237" s="2">
        <v>436.16280833333298</v>
      </c>
      <c r="AC237" s="2"/>
    </row>
    <row r="238" spans="3:29" x14ac:dyDescent="0.2">
      <c r="C238" t="s">
        <v>235</v>
      </c>
      <c r="D238" s="2">
        <v>8.8998550000000005</v>
      </c>
      <c r="E238" s="2">
        <v>8.773498</v>
      </c>
      <c r="F238" s="2">
        <v>8.4258279999999992</v>
      </c>
      <c r="G238" s="2">
        <v>8.2124050000000004</v>
      </c>
      <c r="H238" s="2">
        <v>8.3621169999999996</v>
      </c>
      <c r="I238" s="2">
        <v>8.1887190000000007</v>
      </c>
      <c r="J238" s="2">
        <v>8.1308589999999992</v>
      </c>
      <c r="K238" s="2">
        <v>8.0002980000000008</v>
      </c>
      <c r="L238" s="2">
        <v>7.8549850000000001</v>
      </c>
      <c r="M238" s="2">
        <v>7.7453880000000002</v>
      </c>
      <c r="N238" s="2">
        <v>7.7062629999999999</v>
      </c>
      <c r="O238" s="2">
        <v>7.681203</v>
      </c>
      <c r="P238" s="2">
        <v>7.5314719999999999</v>
      </c>
      <c r="Q238" s="2">
        <v>7.403689</v>
      </c>
      <c r="R238" s="2">
        <v>7.3042379999999998</v>
      </c>
      <c r="S238" s="2">
        <v>7.1667259999999997</v>
      </c>
      <c r="T238" s="2">
        <v>7.1343550000000002</v>
      </c>
      <c r="U238" s="2">
        <v>6.990875</v>
      </c>
      <c r="V238" s="2">
        <v>6.9667219999999999</v>
      </c>
      <c r="W238" s="2">
        <v>6.8164090000000002</v>
      </c>
      <c r="X238" s="2">
        <v>6.707408</v>
      </c>
      <c r="Y238" s="2">
        <v>6.5022690000000001</v>
      </c>
      <c r="Z238" s="2">
        <v>6.5283860000000002</v>
      </c>
      <c r="AA238" s="2">
        <v>6.4913480000000003</v>
      </c>
      <c r="AB238" s="2">
        <v>7.5635547916666601</v>
      </c>
      <c r="AC238" s="2"/>
    </row>
    <row r="239" spans="3:29" x14ac:dyDescent="0.2">
      <c r="C239" t="s">
        <v>236</v>
      </c>
      <c r="D239" s="2">
        <v>266.66019999999997</v>
      </c>
      <c r="E239" s="2">
        <v>247.58320000000001</v>
      </c>
      <c r="F239" s="2">
        <v>247.94550000000001</v>
      </c>
      <c r="G239" s="2">
        <v>212.69069999999999</v>
      </c>
      <c r="H239" s="2">
        <v>25.263000000000002</v>
      </c>
      <c r="I239" s="2">
        <v>24.903700000000001</v>
      </c>
      <c r="J239" s="2">
        <v>24.78389</v>
      </c>
      <c r="K239" s="2">
        <v>24.543620000000001</v>
      </c>
      <c r="L239" s="2">
        <v>24.018709999999999</v>
      </c>
      <c r="M239" s="2">
        <v>23.898610000000001</v>
      </c>
      <c r="N239" s="2">
        <v>23.871220000000001</v>
      </c>
      <c r="O239" s="2">
        <v>23.838709999999999</v>
      </c>
      <c r="P239" s="2">
        <v>23.439869999999999</v>
      </c>
      <c r="Q239" s="2">
        <v>23.086359999999999</v>
      </c>
      <c r="R239" s="2">
        <v>22.829499999999999</v>
      </c>
      <c r="S239" s="2">
        <v>22.428619999999999</v>
      </c>
      <c r="T239" s="2">
        <v>22.26605</v>
      </c>
      <c r="U239" s="2">
        <v>21.852900000000002</v>
      </c>
      <c r="V239" s="2">
        <v>21.82451</v>
      </c>
      <c r="W239" s="2">
        <v>21.430340000000001</v>
      </c>
      <c r="X239" s="2">
        <v>21.13411</v>
      </c>
      <c r="Y239" s="2">
        <v>20.464670000000002</v>
      </c>
      <c r="Z239" s="2">
        <v>20.583870000000001</v>
      </c>
      <c r="AA239" s="2">
        <v>20.452010000000001</v>
      </c>
      <c r="AB239" s="2">
        <v>59.658077916666599</v>
      </c>
      <c r="AC239" s="2"/>
    </row>
    <row r="240" spans="3:29" x14ac:dyDescent="0.2">
      <c r="C240" t="s">
        <v>237</v>
      </c>
      <c r="D240" s="2">
        <v>1384.7750000000001</v>
      </c>
      <c r="E240" s="2">
        <v>1419.9190000000001</v>
      </c>
      <c r="F240" s="2">
        <v>1452.8620000000001</v>
      </c>
      <c r="G240" s="2">
        <v>1495.556</v>
      </c>
      <c r="H240" s="2">
        <v>1526.117</v>
      </c>
      <c r="I240" s="2">
        <v>1571.846</v>
      </c>
      <c r="J240" s="2">
        <v>1605.242</v>
      </c>
      <c r="K240" s="2">
        <v>1643.316</v>
      </c>
      <c r="L240" s="2">
        <v>1674.54</v>
      </c>
      <c r="M240" s="2">
        <v>1713.94</v>
      </c>
      <c r="N240" s="2">
        <v>1760.6389999999999</v>
      </c>
      <c r="O240" s="2">
        <v>1795.5509999999999</v>
      </c>
      <c r="P240" s="2">
        <v>1837.329</v>
      </c>
      <c r="Q240" s="2">
        <v>1878.0229999999999</v>
      </c>
      <c r="R240" s="2">
        <v>1925.971</v>
      </c>
      <c r="S240" s="2">
        <v>1971.6869999999999</v>
      </c>
      <c r="T240" s="2">
        <v>2022.0129999999999</v>
      </c>
      <c r="U240" s="2">
        <v>2081.4119999999998</v>
      </c>
      <c r="V240" s="2">
        <v>2144.92</v>
      </c>
      <c r="W240" s="2">
        <v>2238.567</v>
      </c>
      <c r="X240" s="2">
        <v>2302.547</v>
      </c>
      <c r="Y240" s="2">
        <v>2366.2689999999998</v>
      </c>
      <c r="Z240" s="2">
        <v>2473.0819999999999</v>
      </c>
      <c r="AA240" s="2">
        <v>2545.9290000000001</v>
      </c>
      <c r="AB240" s="2">
        <v>1868.0021666666601</v>
      </c>
      <c r="AC240" s="2"/>
    </row>
    <row r="241" spans="3:29" x14ac:dyDescent="0.2">
      <c r="C241" t="s">
        <v>238</v>
      </c>
      <c r="D241" s="2">
        <v>82.606449999999995</v>
      </c>
      <c r="E241" s="2">
        <v>77.524270000000001</v>
      </c>
      <c r="F241" s="2">
        <v>66.864710000000002</v>
      </c>
      <c r="G241" s="2">
        <v>53.719880000000003</v>
      </c>
      <c r="H241" s="2">
        <v>22.820499999999999</v>
      </c>
      <c r="I241" s="2">
        <v>19.01651</v>
      </c>
      <c r="J241" s="2">
        <v>17.06382</v>
      </c>
      <c r="K241" s="2">
        <v>16.308759999999999</v>
      </c>
      <c r="L241" s="2">
        <v>15.568619999999999</v>
      </c>
      <c r="M241" s="2">
        <v>13.46297</v>
      </c>
      <c r="N241" s="2">
        <v>13.14165</v>
      </c>
      <c r="O241" s="2">
        <v>10.77932</v>
      </c>
      <c r="P241" s="2">
        <v>10.50958</v>
      </c>
      <c r="Q241" s="2">
        <v>12.46252</v>
      </c>
      <c r="R241" s="2">
        <v>10.210369999999999</v>
      </c>
      <c r="S241" s="2">
        <v>8.6325210000000006</v>
      </c>
      <c r="T241" s="2">
        <v>8.1829850000000004</v>
      </c>
      <c r="U241" s="2">
        <v>7.5876929999999998</v>
      </c>
      <c r="V241" s="2">
        <v>7.8470550000000001</v>
      </c>
      <c r="W241" s="2">
        <v>6.7973520000000001</v>
      </c>
      <c r="X241" s="2">
        <v>6.7879360000000002</v>
      </c>
      <c r="Y241" s="2">
        <v>6.1675990000000001</v>
      </c>
      <c r="Z241" s="2">
        <v>6.9841680000000004</v>
      </c>
      <c r="AA241" s="2">
        <v>6.9047619999999998</v>
      </c>
      <c r="AB241" s="2">
        <v>21.1646667083333</v>
      </c>
      <c r="AC241" s="2"/>
    </row>
    <row r="242" spans="3:29" x14ac:dyDescent="0.2">
      <c r="C242" t="s">
        <v>239</v>
      </c>
      <c r="D242" s="2">
        <v>3303.1770000000001</v>
      </c>
      <c r="E242" s="2">
        <v>3030.183</v>
      </c>
      <c r="F242" s="2">
        <v>2883.0830000000001</v>
      </c>
      <c r="G242" s="2">
        <v>1814.2639999999999</v>
      </c>
      <c r="H242" s="2">
        <v>1030.519</v>
      </c>
      <c r="I242" s="2">
        <v>1000.5410000000001</v>
      </c>
      <c r="J242" s="2">
        <v>1101.6610000000001</v>
      </c>
      <c r="K242" s="2">
        <v>1022.016</v>
      </c>
      <c r="L242" s="2">
        <v>983.72059999999999</v>
      </c>
      <c r="M242" s="2">
        <v>1087.836</v>
      </c>
      <c r="N242" s="2">
        <v>1014.277</v>
      </c>
      <c r="O242" s="2">
        <v>979.67570000000001</v>
      </c>
      <c r="P242" s="2">
        <v>1082.213</v>
      </c>
      <c r="Q242" s="2">
        <v>1003.297</v>
      </c>
      <c r="R242" s="2">
        <v>971.60490000000004</v>
      </c>
      <c r="S242" s="2">
        <v>1069.894</v>
      </c>
      <c r="T242" s="2">
        <v>984.64829999999995</v>
      </c>
      <c r="U242" s="2">
        <v>952.81849999999997</v>
      </c>
      <c r="V242" s="2">
        <v>1050.117</v>
      </c>
      <c r="W242" s="2">
        <v>980.4144</v>
      </c>
      <c r="X242" s="2">
        <v>947.79859999999996</v>
      </c>
      <c r="Y242" s="2">
        <v>999.46709999999996</v>
      </c>
      <c r="Z242" s="2">
        <v>0</v>
      </c>
      <c r="AA242" s="2">
        <v>0</v>
      </c>
      <c r="AB242" s="2">
        <v>1220.5510875</v>
      </c>
      <c r="AC242" s="2"/>
    </row>
    <row r="243" spans="3:29" x14ac:dyDescent="0.2">
      <c r="C243" t="s">
        <v>240</v>
      </c>
      <c r="D243" s="2">
        <v>1022.9829999999999</v>
      </c>
      <c r="E243" s="2">
        <v>1022.706</v>
      </c>
      <c r="F243" s="2">
        <v>928.0616</v>
      </c>
      <c r="G243" s="2">
        <v>846.09439999999995</v>
      </c>
      <c r="H243" s="2">
        <v>881.80029999999999</v>
      </c>
      <c r="I243" s="2">
        <v>888.12519999999995</v>
      </c>
      <c r="J243" s="2">
        <v>904.14480000000003</v>
      </c>
      <c r="K243" s="2">
        <v>911.37159999999994</v>
      </c>
      <c r="L243" s="2">
        <v>917.13199999999995</v>
      </c>
      <c r="M243" s="2">
        <v>920.43859999999995</v>
      </c>
      <c r="N243" s="2">
        <v>933.07370000000003</v>
      </c>
      <c r="O243" s="2">
        <v>940.56259999999997</v>
      </c>
      <c r="P243" s="2">
        <v>949.07309999999995</v>
      </c>
      <c r="Q243" s="2">
        <v>964.22950000000003</v>
      </c>
      <c r="R243" s="2">
        <v>972.59220000000005</v>
      </c>
      <c r="S243" s="2">
        <v>982.36289999999997</v>
      </c>
      <c r="T243" s="2">
        <v>992.58799999999997</v>
      </c>
      <c r="U243" s="2">
        <v>989.077</v>
      </c>
      <c r="V243" s="2">
        <v>995.19640000000004</v>
      </c>
      <c r="W243" s="2">
        <v>1003.8579999999999</v>
      </c>
      <c r="X243" s="2">
        <v>1007.701</v>
      </c>
      <c r="Y243" s="2">
        <v>1012.292</v>
      </c>
      <c r="Z243" s="2">
        <v>1030.1890000000001</v>
      </c>
      <c r="AA243" s="2">
        <v>1029.7719999999999</v>
      </c>
      <c r="AB243" s="2">
        <v>960.22603749999996</v>
      </c>
      <c r="AC243" s="2"/>
    </row>
    <row r="244" spans="3:29" x14ac:dyDescent="0.2">
      <c r="C244" t="s">
        <v>241</v>
      </c>
      <c r="D244" s="2">
        <v>335.14049999999997</v>
      </c>
      <c r="E244" s="2">
        <v>333.41480000000001</v>
      </c>
      <c r="F244" s="2">
        <v>328.48680000000002</v>
      </c>
      <c r="G244" s="2">
        <v>328.55619999999999</v>
      </c>
      <c r="H244" s="2">
        <v>327.08260000000001</v>
      </c>
      <c r="I244" s="2">
        <v>327.87939999999998</v>
      </c>
      <c r="J244" s="2">
        <v>324.29849999999999</v>
      </c>
      <c r="K244" s="2">
        <v>322.85239999999999</v>
      </c>
      <c r="L244" s="2">
        <v>318.26799999999997</v>
      </c>
      <c r="M244" s="2">
        <v>318.94209999999998</v>
      </c>
      <c r="N244" s="2">
        <v>321.22410000000002</v>
      </c>
      <c r="O244" s="2">
        <v>318.16669999999999</v>
      </c>
      <c r="P244" s="2">
        <v>317.13200000000001</v>
      </c>
      <c r="Q244" s="2">
        <v>313.29390000000001</v>
      </c>
      <c r="R244" s="2">
        <v>310.88200000000001</v>
      </c>
      <c r="S244" s="2">
        <v>306.42660000000001</v>
      </c>
      <c r="T244" s="2">
        <v>301.93720000000002</v>
      </c>
      <c r="U244" s="2">
        <v>297.39760000000001</v>
      </c>
      <c r="V244" s="2">
        <v>294.4633</v>
      </c>
      <c r="W244" s="2">
        <v>295.21719999999999</v>
      </c>
      <c r="X244" s="2">
        <v>289.85860000000002</v>
      </c>
      <c r="Y244" s="2">
        <v>284.64460000000003</v>
      </c>
      <c r="Z244" s="2">
        <v>285.63240000000002</v>
      </c>
      <c r="AA244" s="2">
        <v>280.40190000000001</v>
      </c>
      <c r="AB244" s="2">
        <v>311.73330833333301</v>
      </c>
      <c r="AC244" s="2"/>
    </row>
    <row r="245" spans="3:29" x14ac:dyDescent="0.2">
      <c r="C245" t="s">
        <v>242</v>
      </c>
      <c r="D245" s="2">
        <v>-1.044322</v>
      </c>
      <c r="E245" s="2">
        <v>-1.04192</v>
      </c>
      <c r="F245" s="2">
        <v>-2.317698</v>
      </c>
      <c r="G245" s="2">
        <v>-3.3516140000000001</v>
      </c>
      <c r="H245" s="2">
        <v>-3.4025219999999998</v>
      </c>
      <c r="I245" s="2">
        <v>-3.9585900000000001</v>
      </c>
      <c r="J245" s="2">
        <v>-3.9853170000000002</v>
      </c>
      <c r="K245" s="2">
        <v>-3.716237</v>
      </c>
      <c r="L245" s="2">
        <v>-4.1851500000000001</v>
      </c>
      <c r="M245" s="2">
        <v>-4.0330219999999999</v>
      </c>
      <c r="N245" s="2">
        <v>-3.7362479999999998</v>
      </c>
      <c r="O245" s="2">
        <v>-3.6917430000000002</v>
      </c>
      <c r="P245" s="2">
        <v>-3.725654</v>
      </c>
      <c r="Q245" s="2">
        <v>-3.9179020000000002</v>
      </c>
      <c r="R245" s="2">
        <v>-3.9675060000000002</v>
      </c>
      <c r="S245" s="2">
        <v>-4.1988519999999996</v>
      </c>
      <c r="T245" s="2">
        <v>-4.2316960000000003</v>
      </c>
      <c r="U245" s="2">
        <v>-4.3238260000000004</v>
      </c>
      <c r="V245" s="2">
        <v>-4.3144159999999996</v>
      </c>
      <c r="W245" s="2">
        <v>-4.5282390000000001</v>
      </c>
      <c r="X245" s="2">
        <v>-4.5674590000000004</v>
      </c>
      <c r="Y245" s="2">
        <v>-4.5739479999999997</v>
      </c>
      <c r="Z245" s="2">
        <v>-4.712898</v>
      </c>
      <c r="AA245" s="2">
        <v>-4.7351729999999996</v>
      </c>
      <c r="AB245" s="2">
        <v>-3.7609146666666602</v>
      </c>
      <c r="AC245" s="2"/>
    </row>
    <row r="246" spans="3:29" x14ac:dyDescent="0.2">
      <c r="C246" t="s">
        <v>243</v>
      </c>
      <c r="D246" s="2">
        <v>-12.43187</v>
      </c>
      <c r="E246" s="2">
        <v>-19.842680000000001</v>
      </c>
      <c r="F246" s="2">
        <v>-52.950859999999999</v>
      </c>
      <c r="G246" s="2">
        <v>-92.760570000000001</v>
      </c>
      <c r="H246" s="2">
        <v>-77.873279999999994</v>
      </c>
      <c r="I246" s="2">
        <v>-128.69919999999999</v>
      </c>
      <c r="J246" s="2">
        <v>-117.5973</v>
      </c>
      <c r="K246" s="2">
        <v>-131.7345</v>
      </c>
      <c r="L246" s="2">
        <v>-134.30330000000001</v>
      </c>
      <c r="M246" s="2">
        <v>-135.834</v>
      </c>
      <c r="N246" s="2">
        <v>-156.29050000000001</v>
      </c>
      <c r="O246" s="2">
        <v>-155.6437</v>
      </c>
      <c r="P246" s="2">
        <v>-173.27420000000001</v>
      </c>
      <c r="Q246" s="2">
        <v>-189.56649999999999</v>
      </c>
      <c r="R246" s="2">
        <v>-198.2346</v>
      </c>
      <c r="S246" s="2">
        <v>-219.9442</v>
      </c>
      <c r="T246" s="2">
        <v>-238.09209999999999</v>
      </c>
      <c r="U246" s="2">
        <v>-240.40260000000001</v>
      </c>
      <c r="V246" s="2">
        <v>-264.41590000000002</v>
      </c>
      <c r="W246" s="2">
        <v>-275.0274</v>
      </c>
      <c r="X246" s="2">
        <v>-282.65859999999998</v>
      </c>
      <c r="Y246" s="2">
        <v>-292.98809999999997</v>
      </c>
      <c r="Z246" s="2">
        <v>-293.24040000000002</v>
      </c>
      <c r="AA246" s="2">
        <v>-300.47719999999998</v>
      </c>
      <c r="AB246" s="2">
        <v>-174.34514833333299</v>
      </c>
      <c r="AC246" s="2"/>
    </row>
    <row r="247" spans="3:29" x14ac:dyDescent="0.2">
      <c r="C247" t="s">
        <v>244</v>
      </c>
      <c r="D247" s="2">
        <v>4841.9920000000002</v>
      </c>
      <c r="E247" s="2">
        <v>4993.3249999999998</v>
      </c>
      <c r="F247" s="2">
        <v>5115.2550000000001</v>
      </c>
      <c r="G247" s="2">
        <v>5196.2209999999995</v>
      </c>
      <c r="H247" s="2">
        <v>5380.4740000000002</v>
      </c>
      <c r="I247" s="2">
        <v>5583.5969999999998</v>
      </c>
      <c r="J247" s="2">
        <v>5785.9250000000002</v>
      </c>
      <c r="K247" s="2">
        <v>5895.0550000000003</v>
      </c>
      <c r="L247" s="2">
        <v>5977.5230000000001</v>
      </c>
      <c r="M247" s="2">
        <v>6157.3670000000002</v>
      </c>
      <c r="N247" s="2">
        <v>6366.8360000000002</v>
      </c>
      <c r="O247" s="2">
        <v>6454.4629999999997</v>
      </c>
      <c r="P247" s="2">
        <v>6566.473</v>
      </c>
      <c r="Q247" s="2">
        <v>6709.0739999999996</v>
      </c>
      <c r="R247" s="2">
        <v>7090.1379999999999</v>
      </c>
      <c r="S247" s="2">
        <v>7495.7879999999996</v>
      </c>
      <c r="T247" s="2">
        <v>7884.4309999999996</v>
      </c>
      <c r="U247" s="2">
        <v>7968.6809999999996</v>
      </c>
      <c r="V247" s="2">
        <v>8050.8720000000003</v>
      </c>
      <c r="W247" s="2">
        <v>8267.6959999999999</v>
      </c>
      <c r="X247" s="2">
        <v>8357.1409999999996</v>
      </c>
      <c r="Y247" s="2">
        <v>8636.4310000000005</v>
      </c>
      <c r="Z247" s="2">
        <v>9021.5849999999991</v>
      </c>
      <c r="AA247" s="2">
        <v>9376.5570000000007</v>
      </c>
      <c r="AB247" s="2">
        <v>6798.8708333333298</v>
      </c>
      <c r="AC247" s="2"/>
    </row>
    <row r="248" spans="3:29" x14ac:dyDescent="0.2">
      <c r="C248" t="s">
        <v>245</v>
      </c>
      <c r="D248" s="2">
        <v>-713.44090000000006</v>
      </c>
      <c r="E248" s="2">
        <v>-907.39980000000003</v>
      </c>
      <c r="F248" s="2">
        <v>-1151.0219999999999</v>
      </c>
      <c r="G248" s="2">
        <v>-1453.115</v>
      </c>
      <c r="H248" s="2">
        <v>-1763.886</v>
      </c>
      <c r="I248" s="2">
        <v>-2116.402</v>
      </c>
      <c r="J248" s="2">
        <v>-2498.8910000000001</v>
      </c>
      <c r="K248" s="2">
        <v>-2943.2280000000001</v>
      </c>
      <c r="L248" s="2">
        <v>-3405.1129999999998</v>
      </c>
      <c r="M248" s="2">
        <v>-3847.46</v>
      </c>
      <c r="N248" s="2">
        <v>-4317.0360000000001</v>
      </c>
      <c r="O248" s="2">
        <v>-4818.3519999999999</v>
      </c>
      <c r="P248" s="2">
        <v>-5355.6279999999997</v>
      </c>
      <c r="Q248" s="2">
        <v>-5944.2309999999998</v>
      </c>
      <c r="R248" s="2">
        <v>-6524.8819999999996</v>
      </c>
      <c r="S248" s="2">
        <v>-7083</v>
      </c>
      <c r="T248" s="2">
        <v>-7612.6719999999996</v>
      </c>
      <c r="U248" s="2">
        <v>-8111.027</v>
      </c>
      <c r="V248" s="2">
        <v>-8630.1419999999998</v>
      </c>
      <c r="W248" s="2">
        <v>-9192.0329999999994</v>
      </c>
      <c r="X248" s="2">
        <v>-9802.8029999999999</v>
      </c>
      <c r="Y248" s="2">
        <v>-10471.379999999999</v>
      </c>
      <c r="Z248" s="2">
        <v>-11202.82</v>
      </c>
      <c r="AA248" s="2">
        <v>-12007.86</v>
      </c>
      <c r="AB248" s="2">
        <v>-5494.74265416666</v>
      </c>
      <c r="AC248" s="2"/>
    </row>
    <row r="249" spans="3:29" x14ac:dyDescent="0.2">
      <c r="C249" t="s">
        <v>246</v>
      </c>
      <c r="D249" s="2">
        <v>4594.0240000000003</v>
      </c>
      <c r="E249" s="2">
        <v>4592.7060000000001</v>
      </c>
      <c r="F249" s="2">
        <v>4588.348</v>
      </c>
      <c r="G249" s="2">
        <v>4588.0389999999998</v>
      </c>
      <c r="H249" s="2">
        <v>4591.3630000000003</v>
      </c>
      <c r="I249" s="2">
        <v>4592.3729999999996</v>
      </c>
      <c r="J249" s="2">
        <v>4585.0510000000004</v>
      </c>
      <c r="K249" s="2">
        <v>4584.9189999999999</v>
      </c>
      <c r="L249" s="2">
        <v>4576.9049999999997</v>
      </c>
      <c r="M249" s="2">
        <v>4577.5240000000003</v>
      </c>
      <c r="N249" s="2">
        <v>4583.7479999999996</v>
      </c>
      <c r="O249" s="2">
        <v>4580.4859999999999</v>
      </c>
      <c r="P249" s="2">
        <v>4575.634</v>
      </c>
      <c r="Q249" s="2">
        <v>4574.9489999999996</v>
      </c>
      <c r="R249" s="2">
        <v>4565.7240000000002</v>
      </c>
      <c r="S249" s="2">
        <v>4562.6980000000003</v>
      </c>
      <c r="T249" s="2">
        <v>4559.8770000000004</v>
      </c>
      <c r="U249" s="2">
        <v>4550.3770000000004</v>
      </c>
      <c r="V249" s="2">
        <v>4533.5680000000002</v>
      </c>
      <c r="W249" s="2">
        <v>4551.8249999999998</v>
      </c>
      <c r="X249" s="2">
        <v>4539.7190000000001</v>
      </c>
      <c r="Y249" s="2">
        <v>4535.5039999999999</v>
      </c>
      <c r="Z249" s="2">
        <v>4532.9840000000004</v>
      </c>
      <c r="AA249" s="2">
        <v>4534.3220000000001</v>
      </c>
      <c r="AB249" s="2">
        <v>4568.8611250000004</v>
      </c>
      <c r="AC249" s="2"/>
    </row>
    <row r="250" spans="3:29" x14ac:dyDescent="0.2">
      <c r="C250" t="s">
        <v>247</v>
      </c>
      <c r="D250" s="2">
        <v>4594.0240000000003</v>
      </c>
      <c r="E250" s="2">
        <v>4592.7060000000001</v>
      </c>
      <c r="F250" s="2">
        <v>4588.348</v>
      </c>
      <c r="G250" s="2">
        <v>4588.0389999999998</v>
      </c>
      <c r="H250" s="2">
        <v>4591.3630000000003</v>
      </c>
      <c r="I250" s="2">
        <v>4592.3729999999996</v>
      </c>
      <c r="J250" s="2">
        <v>4585.0510000000004</v>
      </c>
      <c r="K250" s="2">
        <v>4584.9189999999999</v>
      </c>
      <c r="L250" s="2">
        <v>4576.9049999999997</v>
      </c>
      <c r="M250" s="2">
        <v>4577.5240000000003</v>
      </c>
      <c r="N250" s="2">
        <v>4583.7479999999996</v>
      </c>
      <c r="O250" s="2">
        <v>4580.4859999999999</v>
      </c>
      <c r="P250" s="2">
        <v>4575.634</v>
      </c>
      <c r="Q250" s="2">
        <v>4574.9489999999996</v>
      </c>
      <c r="R250" s="2">
        <v>4565.7240000000002</v>
      </c>
      <c r="S250" s="2">
        <v>4562.6980000000003</v>
      </c>
      <c r="T250" s="2">
        <v>4559.8770000000004</v>
      </c>
      <c r="U250" s="2">
        <v>4550.3770000000004</v>
      </c>
      <c r="V250" s="2">
        <v>4533.5680000000002</v>
      </c>
      <c r="W250" s="2">
        <v>4551.8249999999998</v>
      </c>
      <c r="X250" s="2">
        <v>4539.7190000000001</v>
      </c>
      <c r="Y250" s="2">
        <v>4535.5039999999999</v>
      </c>
      <c r="Z250" s="2">
        <v>4532.9840000000004</v>
      </c>
      <c r="AA250" s="2">
        <v>4534.3220000000001</v>
      </c>
      <c r="AB250" s="2">
        <v>4568.8611250000004</v>
      </c>
      <c r="AC250" s="2"/>
    </row>
    <row r="251" spans="3:29" x14ac:dyDescent="0.2">
      <c r="C251" t="s">
        <v>485</v>
      </c>
      <c r="D251" s="2">
        <v>0.24964210000000001</v>
      </c>
      <c r="E251" s="2">
        <v>2.962973E-2</v>
      </c>
      <c r="F251" s="2">
        <v>0.4363455</v>
      </c>
      <c r="G251" s="2">
        <v>1.733271</v>
      </c>
      <c r="H251" s="2">
        <v>3.2889590000000002</v>
      </c>
      <c r="I251" s="2">
        <v>3.3206039999999999</v>
      </c>
      <c r="J251" s="2">
        <v>3.673699</v>
      </c>
      <c r="K251" s="2">
        <v>2.7709549999999998</v>
      </c>
      <c r="L251" s="2">
        <v>5.0846419999999997</v>
      </c>
      <c r="M251" s="2">
        <v>3.8455720000000002</v>
      </c>
      <c r="N251" s="2">
        <v>2.8993720000000001</v>
      </c>
      <c r="O251" s="2">
        <v>4.2137440000000002</v>
      </c>
      <c r="P251" s="2">
        <v>4.2952170000000001</v>
      </c>
      <c r="Q251" s="2">
        <v>4.8873329999999999</v>
      </c>
      <c r="R251" s="2">
        <v>4.8194800000000004</v>
      </c>
      <c r="S251" s="2">
        <v>5.7850619999999999</v>
      </c>
      <c r="T251" s="2">
        <v>6.9810949999999998</v>
      </c>
      <c r="U251" s="2">
        <v>6.8838169999999996</v>
      </c>
      <c r="V251" s="2">
        <v>7.0148020000000004</v>
      </c>
      <c r="W251" s="2">
        <v>5.2565920000000004</v>
      </c>
      <c r="X251" s="2">
        <v>5.4844999999999997</v>
      </c>
      <c r="Y251" s="2">
        <v>7.8811679999999997</v>
      </c>
      <c r="Z251" s="2">
        <v>7.6852090000000004</v>
      </c>
      <c r="AA251" s="2">
        <v>8.123939</v>
      </c>
      <c r="AB251" s="2">
        <v>4.4435270554166602</v>
      </c>
      <c r="AC251" s="2"/>
    </row>
    <row r="252" spans="3:29" x14ac:dyDescent="0.2">
      <c r="C252" t="s">
        <v>458</v>
      </c>
      <c r="D252" s="2">
        <v>2760.46</v>
      </c>
      <c r="E252" s="2">
        <v>2798.25</v>
      </c>
      <c r="F252" s="2">
        <v>2879.3850000000002</v>
      </c>
      <c r="G252" s="2">
        <v>2946.4659999999999</v>
      </c>
      <c r="H252" s="2">
        <v>3014.1019999999999</v>
      </c>
      <c r="I252" s="2">
        <v>3080.8249999999998</v>
      </c>
      <c r="J252" s="2">
        <v>3147.5259999999998</v>
      </c>
      <c r="K252" s="2">
        <v>3220.5749999999998</v>
      </c>
      <c r="L252" s="2">
        <v>3283.4859999999999</v>
      </c>
      <c r="M252" s="2">
        <v>3349.2840000000001</v>
      </c>
      <c r="N252" s="2">
        <v>3477.944</v>
      </c>
      <c r="O252" s="2">
        <v>3601.8229999999999</v>
      </c>
      <c r="P252" s="2">
        <v>3737.0790000000002</v>
      </c>
      <c r="Q252" s="2">
        <v>3883.6109999999999</v>
      </c>
      <c r="R252" s="2">
        <v>4032.1529999999998</v>
      </c>
      <c r="S252" s="2">
        <v>4106.8779999999997</v>
      </c>
      <c r="T252" s="2">
        <v>4134.6369999999997</v>
      </c>
      <c r="U252" s="2">
        <v>4162.6850000000004</v>
      </c>
      <c r="V252" s="2">
        <v>4198.1220000000003</v>
      </c>
      <c r="W252" s="2">
        <v>4230.3890000000001</v>
      </c>
      <c r="X252" s="2">
        <v>4299.6509999999998</v>
      </c>
      <c r="Y252" s="2">
        <v>4368.4369999999999</v>
      </c>
      <c r="Z252" s="2">
        <v>4406.5110000000004</v>
      </c>
      <c r="AA252" s="2">
        <v>4459.4269999999997</v>
      </c>
      <c r="AB252" s="2">
        <v>3649.1544166666599</v>
      </c>
      <c r="AC252" s="2"/>
    </row>
    <row r="253" spans="3:29" x14ac:dyDescent="0.2">
      <c r="C253" t="s">
        <v>248</v>
      </c>
      <c r="D253" s="2">
        <v>725.29319999999996</v>
      </c>
      <c r="E253" s="2">
        <v>974.47050000000002</v>
      </c>
      <c r="F253" s="2">
        <v>1205.453</v>
      </c>
      <c r="G253" s="2">
        <v>1335.694</v>
      </c>
      <c r="H253" s="2">
        <v>1454.6659999999999</v>
      </c>
      <c r="I253" s="2">
        <v>1536.9110000000001</v>
      </c>
      <c r="J253" s="2">
        <v>1625.2809999999999</v>
      </c>
      <c r="K253" s="2">
        <v>1700.45</v>
      </c>
      <c r="L253" s="2">
        <v>1807.075</v>
      </c>
      <c r="M253" s="2">
        <v>1915.394</v>
      </c>
      <c r="N253" s="2">
        <v>2040.182</v>
      </c>
      <c r="O253" s="2">
        <v>2158.2550000000001</v>
      </c>
      <c r="P253" s="2">
        <v>2283.7539999999999</v>
      </c>
      <c r="Q253" s="2">
        <v>2403.5210000000002</v>
      </c>
      <c r="R253" s="2">
        <v>2598.85</v>
      </c>
      <c r="S253" s="2">
        <v>2823.819</v>
      </c>
      <c r="T253" s="2">
        <v>3077.7449999999999</v>
      </c>
      <c r="U253" s="2">
        <v>3247.4360000000001</v>
      </c>
      <c r="V253" s="2">
        <v>3326.3829999999998</v>
      </c>
      <c r="W253" s="2">
        <v>3579.672</v>
      </c>
      <c r="X253" s="2">
        <v>3782.7979999999998</v>
      </c>
      <c r="Y253" s="2">
        <v>4029.2269999999999</v>
      </c>
      <c r="Z253" s="2">
        <v>4279.1989999999996</v>
      </c>
      <c r="AA253" s="2">
        <v>4428.5640000000003</v>
      </c>
      <c r="AB253" s="2">
        <v>2430.83719583333</v>
      </c>
      <c r="AC253" s="2"/>
    </row>
    <row r="254" spans="3:29" x14ac:dyDescent="0.2">
      <c r="C254" t="s">
        <v>459</v>
      </c>
      <c r="D254" s="2">
        <v>73.742620000000002</v>
      </c>
      <c r="E254" s="2">
        <v>85.043819999999997</v>
      </c>
      <c r="F254" s="2">
        <v>93.813969999999998</v>
      </c>
      <c r="G254" s="2">
        <v>98.614140000000006</v>
      </c>
      <c r="H254" s="2">
        <v>113.8125</v>
      </c>
      <c r="I254" s="2">
        <v>124.02379999999999</v>
      </c>
      <c r="J254" s="2">
        <v>136.76859999999999</v>
      </c>
      <c r="K254" s="2">
        <v>148.7681</v>
      </c>
      <c r="L254" s="2">
        <v>157.96350000000001</v>
      </c>
      <c r="M254" s="2">
        <v>167.797</v>
      </c>
      <c r="N254" s="2">
        <v>179.9314</v>
      </c>
      <c r="O254" s="2">
        <v>193.38919999999999</v>
      </c>
      <c r="P254" s="2">
        <v>215.10149999999999</v>
      </c>
      <c r="Q254" s="2">
        <v>242.98179999999999</v>
      </c>
      <c r="R254" s="2">
        <v>270.06560000000002</v>
      </c>
      <c r="S254" s="2">
        <v>298.37459999999999</v>
      </c>
      <c r="T254" s="2">
        <v>328.14319999999998</v>
      </c>
      <c r="U254" s="2">
        <v>340.27300000000002</v>
      </c>
      <c r="V254" s="2">
        <v>375.4853</v>
      </c>
      <c r="W254" s="2">
        <v>404.3159</v>
      </c>
      <c r="X254" s="2">
        <v>426.77800000000002</v>
      </c>
      <c r="Y254" s="2">
        <v>439.06540000000001</v>
      </c>
      <c r="Z254" s="2">
        <v>476.9579</v>
      </c>
      <c r="AA254" s="2">
        <v>485.58319999999998</v>
      </c>
      <c r="AB254" s="2">
        <v>244.86641875000001</v>
      </c>
      <c r="AC254" s="2"/>
    </row>
    <row r="255" spans="3:29" x14ac:dyDescent="0.2">
      <c r="C255" t="s">
        <v>249</v>
      </c>
      <c r="D255" s="2">
        <v>1695.424</v>
      </c>
      <c r="E255" s="2">
        <v>2452.4430000000002</v>
      </c>
      <c r="F255" s="2">
        <v>3021.04</v>
      </c>
      <c r="G255" s="2">
        <v>3571.4459999999999</v>
      </c>
      <c r="H255" s="2">
        <v>4044.3710000000001</v>
      </c>
      <c r="I255" s="2">
        <v>4438.4589999999998</v>
      </c>
      <c r="J255" s="2">
        <v>4832.6080000000002</v>
      </c>
      <c r="K255" s="2">
        <v>5121.3819999999996</v>
      </c>
      <c r="L255" s="2">
        <v>5417.2370000000001</v>
      </c>
      <c r="M255" s="2">
        <v>5685.2079999999996</v>
      </c>
      <c r="N255" s="2">
        <v>5938.6989999999996</v>
      </c>
      <c r="O255" s="2">
        <v>6200.9129999999996</v>
      </c>
      <c r="P255" s="2">
        <v>6455.9269999999997</v>
      </c>
      <c r="Q255" s="2">
        <v>6724.56</v>
      </c>
      <c r="R255" s="2">
        <v>7256.5029999999997</v>
      </c>
      <c r="S255" s="2">
        <v>7807.3029999999999</v>
      </c>
      <c r="T255" s="2">
        <v>8353.6779999999999</v>
      </c>
      <c r="U255" s="2">
        <v>8607.0159999999996</v>
      </c>
      <c r="V255" s="2">
        <v>8774.0730000000003</v>
      </c>
      <c r="W255" s="2">
        <v>9168.259</v>
      </c>
      <c r="X255" s="2">
        <v>9430.875</v>
      </c>
      <c r="Y255" s="2">
        <v>9703.6810000000005</v>
      </c>
      <c r="Z255" s="2">
        <v>9807.1839999999993</v>
      </c>
      <c r="AA255" s="2">
        <v>10033.450000000001</v>
      </c>
      <c r="AB255" s="2">
        <v>6439.2391250000001</v>
      </c>
      <c r="AC255" s="2"/>
    </row>
    <row r="256" spans="3:29" x14ac:dyDescent="0.2">
      <c r="C256" t="s">
        <v>250</v>
      </c>
      <c r="D256" s="2">
        <v>660.12549999999999</v>
      </c>
      <c r="E256" s="2">
        <v>819.87159999999994</v>
      </c>
      <c r="F256" s="2">
        <v>963.31079999999997</v>
      </c>
      <c r="G256" s="2">
        <v>1046.9390000000001</v>
      </c>
      <c r="H256" s="2">
        <v>1142.6130000000001</v>
      </c>
      <c r="I256" s="2">
        <v>1263.595</v>
      </c>
      <c r="J256" s="2">
        <v>1406.482</v>
      </c>
      <c r="K256" s="2">
        <v>1553.3230000000001</v>
      </c>
      <c r="L256" s="2">
        <v>1711.4469999999999</v>
      </c>
      <c r="M256" s="2">
        <v>1857.6020000000001</v>
      </c>
      <c r="N256" s="2">
        <v>1975.761</v>
      </c>
      <c r="O256" s="2">
        <v>2103.9409999999998</v>
      </c>
      <c r="P256" s="2">
        <v>2236.9740000000002</v>
      </c>
      <c r="Q256" s="2">
        <v>2369.0720000000001</v>
      </c>
      <c r="R256" s="2">
        <v>2504.3670000000002</v>
      </c>
      <c r="S256" s="2">
        <v>2636.6680000000001</v>
      </c>
      <c r="T256" s="2">
        <v>2780.0340000000001</v>
      </c>
      <c r="U256" s="2">
        <v>2881.2649999999999</v>
      </c>
      <c r="V256" s="2">
        <v>2975.4259999999999</v>
      </c>
      <c r="W256" s="2">
        <v>3078.1770000000001</v>
      </c>
      <c r="X256" s="2">
        <v>3180.9430000000002</v>
      </c>
      <c r="Y256" s="2">
        <v>3294.2860000000001</v>
      </c>
      <c r="Z256" s="2">
        <v>3391.364</v>
      </c>
      <c r="AA256" s="2">
        <v>3490.6680000000001</v>
      </c>
      <c r="AB256" s="2">
        <v>2138.51062083333</v>
      </c>
      <c r="AC256" s="2"/>
    </row>
    <row r="257" spans="3:29" x14ac:dyDescent="0.2">
      <c r="C257" t="s">
        <v>448</v>
      </c>
      <c r="D257" s="2">
        <v>1081.1559999999999</v>
      </c>
      <c r="E257" s="2">
        <v>1126.249</v>
      </c>
      <c r="F257" s="2">
        <v>1156.6949999999999</v>
      </c>
      <c r="G257" s="2">
        <v>1181.73</v>
      </c>
      <c r="H257" s="2">
        <v>1210.066</v>
      </c>
      <c r="I257" s="2">
        <v>1248.335</v>
      </c>
      <c r="J257" s="2">
        <v>1293.3050000000001</v>
      </c>
      <c r="K257" s="2">
        <v>1330.0450000000001</v>
      </c>
      <c r="L257" s="2">
        <v>1367.7619999999999</v>
      </c>
      <c r="M257" s="2">
        <v>1403.3779999999999</v>
      </c>
      <c r="N257" s="2">
        <v>1441.78</v>
      </c>
      <c r="O257" s="2">
        <v>1470.758</v>
      </c>
      <c r="P257" s="2">
        <v>1497.0920000000001</v>
      </c>
      <c r="Q257" s="2">
        <v>1523.771</v>
      </c>
      <c r="R257" s="2">
        <v>1537.845</v>
      </c>
      <c r="S257" s="2">
        <v>1559.6610000000001</v>
      </c>
      <c r="T257" s="2">
        <v>1581.9590000000001</v>
      </c>
      <c r="U257" s="2">
        <v>1607.2239999999999</v>
      </c>
      <c r="V257" s="2">
        <v>1630.229</v>
      </c>
      <c r="W257" s="2">
        <v>1643.7570000000001</v>
      </c>
      <c r="X257" s="2">
        <v>1661.3409999999999</v>
      </c>
      <c r="Y257" s="2">
        <v>1695.1890000000001</v>
      </c>
      <c r="Z257" s="2">
        <v>1753.0830000000001</v>
      </c>
      <c r="AA257" s="2">
        <v>1831.9929999999999</v>
      </c>
      <c r="AB257" s="2">
        <v>1451.43345833333</v>
      </c>
      <c r="AC257" s="2"/>
    </row>
    <row r="258" spans="3:29" x14ac:dyDescent="0.2">
      <c r="C258" t="s">
        <v>251</v>
      </c>
      <c r="D258" s="2">
        <v>128.94560000000001</v>
      </c>
      <c r="E258" s="2">
        <v>157.55590000000001</v>
      </c>
      <c r="F258" s="2">
        <v>185.08459999999999</v>
      </c>
      <c r="G258" s="2">
        <v>203.11859999999999</v>
      </c>
      <c r="H258" s="2">
        <v>223.547</v>
      </c>
      <c r="I258" s="2">
        <v>250.91210000000001</v>
      </c>
      <c r="J258" s="2">
        <v>279.8458</v>
      </c>
      <c r="K258" s="2">
        <v>308.79070000000002</v>
      </c>
      <c r="L258" s="2">
        <v>339.12639999999999</v>
      </c>
      <c r="M258" s="2">
        <v>364.31189999999998</v>
      </c>
      <c r="N258" s="2">
        <v>388.65280000000001</v>
      </c>
      <c r="O258" s="2">
        <v>412.1157</v>
      </c>
      <c r="P258" s="2">
        <v>433.62560000000002</v>
      </c>
      <c r="Q258" s="2">
        <v>456.44850000000002</v>
      </c>
      <c r="R258" s="2">
        <v>472.35109999999997</v>
      </c>
      <c r="S258" s="2">
        <v>488.86610000000002</v>
      </c>
      <c r="T258" s="2">
        <v>506.12979999999999</v>
      </c>
      <c r="U258" s="2">
        <v>524.74770000000001</v>
      </c>
      <c r="V258" s="2">
        <v>544.98289999999997</v>
      </c>
      <c r="W258" s="2">
        <v>563.67920000000004</v>
      </c>
      <c r="X258" s="2">
        <v>580.48419999999999</v>
      </c>
      <c r="Y258" s="2">
        <v>620.24540000000002</v>
      </c>
      <c r="Z258" s="2">
        <v>671.65380000000005</v>
      </c>
      <c r="AA258" s="2">
        <v>748.77890000000002</v>
      </c>
      <c r="AB258" s="2">
        <v>410.583345833333</v>
      </c>
      <c r="AC258" s="2"/>
    </row>
    <row r="259" spans="3:29" x14ac:dyDescent="0.2">
      <c r="C259" t="s">
        <v>252</v>
      </c>
      <c r="D259" s="2">
        <v>459.95049999999998</v>
      </c>
      <c r="E259" s="2">
        <v>582.63390000000004</v>
      </c>
      <c r="F259" s="2">
        <v>710.75729999999999</v>
      </c>
      <c r="G259" s="2">
        <v>765.10350000000005</v>
      </c>
      <c r="H259" s="2">
        <v>816.91880000000003</v>
      </c>
      <c r="I259" s="2">
        <v>859.10569999999996</v>
      </c>
      <c r="J259" s="2">
        <v>912.46510000000001</v>
      </c>
      <c r="K259" s="2">
        <v>960.22990000000004</v>
      </c>
      <c r="L259" s="2">
        <v>1020.17</v>
      </c>
      <c r="M259" s="2">
        <v>1080.171</v>
      </c>
      <c r="N259" s="2">
        <v>1162.9649999999999</v>
      </c>
      <c r="O259" s="2">
        <v>1232.8230000000001</v>
      </c>
      <c r="P259" s="2">
        <v>1318.442</v>
      </c>
      <c r="Q259" s="2">
        <v>1396.8920000000001</v>
      </c>
      <c r="R259" s="2">
        <v>1500.3340000000001</v>
      </c>
      <c r="S259" s="2">
        <v>1609.0730000000001</v>
      </c>
      <c r="T259" s="2">
        <v>1742.3150000000001</v>
      </c>
      <c r="U259" s="2">
        <v>1842.47</v>
      </c>
      <c r="V259" s="2">
        <v>1920.2460000000001</v>
      </c>
      <c r="W259" s="2">
        <v>2008.6020000000001</v>
      </c>
      <c r="X259" s="2">
        <v>2212.3330000000001</v>
      </c>
      <c r="Y259" s="2">
        <v>2423.1390000000001</v>
      </c>
      <c r="Z259" s="2">
        <v>2589.7179999999998</v>
      </c>
      <c r="AA259" s="2">
        <v>2706.3939999999998</v>
      </c>
      <c r="AB259" s="2">
        <v>1409.71882083333</v>
      </c>
      <c r="AC259" s="2"/>
    </row>
    <row r="260" spans="3:29" x14ac:dyDescent="0.2">
      <c r="C260" t="s">
        <v>253</v>
      </c>
      <c r="D260" s="2">
        <v>620.20389999999998</v>
      </c>
      <c r="E260" s="2">
        <v>791.37919999999997</v>
      </c>
      <c r="F260" s="2">
        <v>952.82429999999999</v>
      </c>
      <c r="G260" s="2">
        <v>1065.366</v>
      </c>
      <c r="H260" s="2">
        <v>1187.913</v>
      </c>
      <c r="I260" s="2">
        <v>1344.886</v>
      </c>
      <c r="J260" s="2">
        <v>1504.7170000000001</v>
      </c>
      <c r="K260" s="2">
        <v>1673.7470000000001</v>
      </c>
      <c r="L260" s="2">
        <v>1819.8209999999999</v>
      </c>
      <c r="M260" s="2">
        <v>1958.42</v>
      </c>
      <c r="N260" s="2">
        <v>2119.4549999999999</v>
      </c>
      <c r="O260" s="2">
        <v>2211.404</v>
      </c>
      <c r="P260" s="2">
        <v>2323.931</v>
      </c>
      <c r="Q260" s="2">
        <v>2467.1350000000002</v>
      </c>
      <c r="R260" s="2">
        <v>2495.279</v>
      </c>
      <c r="S260" s="2">
        <v>2548.0059999999999</v>
      </c>
      <c r="T260" s="2">
        <v>2614.5940000000001</v>
      </c>
      <c r="U260" s="2">
        <v>2633.2739999999999</v>
      </c>
      <c r="V260" s="2">
        <v>2665.6590000000001</v>
      </c>
      <c r="W260" s="2">
        <v>2829.1759999999999</v>
      </c>
      <c r="X260" s="2">
        <v>2837.4920000000002</v>
      </c>
      <c r="Y260" s="2">
        <v>2822.7950000000001</v>
      </c>
      <c r="Z260" s="2">
        <v>2915.1860000000001</v>
      </c>
      <c r="AA260" s="2">
        <v>2993.739</v>
      </c>
      <c r="AB260" s="2">
        <v>2058.18343333333</v>
      </c>
      <c r="AC260" s="2"/>
    </row>
    <row r="261" spans="3:29" x14ac:dyDescent="0.2">
      <c r="C261" t="s">
        <v>254</v>
      </c>
      <c r="D261" s="2">
        <v>404.4074</v>
      </c>
      <c r="E261" s="2">
        <v>541.06470000000002</v>
      </c>
      <c r="F261" s="2">
        <v>660.14449999999999</v>
      </c>
      <c r="G261" s="2">
        <v>761.51750000000004</v>
      </c>
      <c r="H261" s="2">
        <v>850.95180000000005</v>
      </c>
      <c r="I261" s="2">
        <v>949.37950000000001</v>
      </c>
      <c r="J261" s="2">
        <v>1049.875</v>
      </c>
      <c r="K261" s="2">
        <v>1148.8399999999999</v>
      </c>
      <c r="L261" s="2">
        <v>1224.42</v>
      </c>
      <c r="M261" s="2">
        <v>1303.952</v>
      </c>
      <c r="N261" s="2">
        <v>1406.1279999999999</v>
      </c>
      <c r="O261" s="2">
        <v>1462.096</v>
      </c>
      <c r="P261" s="2">
        <v>1547.5550000000001</v>
      </c>
      <c r="Q261" s="2">
        <v>1661.9829999999999</v>
      </c>
      <c r="R261" s="2">
        <v>1675.6189999999999</v>
      </c>
      <c r="S261" s="2">
        <v>1715.288</v>
      </c>
      <c r="T261" s="2">
        <v>1771.068</v>
      </c>
      <c r="U261" s="2">
        <v>1774.73</v>
      </c>
      <c r="V261" s="2">
        <v>1795.8779999999999</v>
      </c>
      <c r="W261" s="2">
        <v>1946.636</v>
      </c>
      <c r="X261" s="2">
        <v>1950.8530000000001</v>
      </c>
      <c r="Y261" s="2">
        <v>1938.7760000000001</v>
      </c>
      <c r="Z261" s="2">
        <v>2013.412</v>
      </c>
      <c r="AA261" s="2">
        <v>2058.8110000000001</v>
      </c>
      <c r="AB261" s="2">
        <v>1400.5577249999999</v>
      </c>
      <c r="AC261" s="2"/>
    </row>
    <row r="262" spans="3:29" x14ac:dyDescent="0.2">
      <c r="C262" t="s">
        <v>255</v>
      </c>
      <c r="D262" s="2">
        <v>381.23059999999998</v>
      </c>
      <c r="E262" s="2">
        <v>476.91449999999998</v>
      </c>
      <c r="F262" s="2">
        <v>571.59810000000004</v>
      </c>
      <c r="G262" s="2">
        <v>630.93679999999995</v>
      </c>
      <c r="H262" s="2">
        <v>704.01760000000002</v>
      </c>
      <c r="I262" s="2">
        <v>802.13639999999998</v>
      </c>
      <c r="J262" s="2">
        <v>904.26250000000005</v>
      </c>
      <c r="K262" s="2">
        <v>1009.901</v>
      </c>
      <c r="L262" s="2">
        <v>1118.933</v>
      </c>
      <c r="M262" s="2">
        <v>1211.826</v>
      </c>
      <c r="N262" s="2">
        <v>1305.355</v>
      </c>
      <c r="O262" s="2">
        <v>1381.894</v>
      </c>
      <c r="P262" s="2">
        <v>1451.6089999999999</v>
      </c>
      <c r="Q262" s="2">
        <v>1530.183</v>
      </c>
      <c r="R262" s="2">
        <v>1571.075</v>
      </c>
      <c r="S262" s="2">
        <v>1627.529</v>
      </c>
      <c r="T262" s="2">
        <v>1676.932</v>
      </c>
      <c r="U262" s="2">
        <v>1720.52</v>
      </c>
      <c r="V262" s="2">
        <v>1783.761</v>
      </c>
      <c r="W262" s="2">
        <v>1837.69</v>
      </c>
      <c r="X262" s="2">
        <v>1851.7349999999999</v>
      </c>
      <c r="Y262" s="2">
        <v>2015.0429999999999</v>
      </c>
      <c r="Z262" s="2">
        <v>2191.1410000000001</v>
      </c>
      <c r="AA262" s="2">
        <v>2320.2600000000002</v>
      </c>
      <c r="AB262" s="2">
        <v>1336.5201458333299</v>
      </c>
      <c r="AC262" s="2"/>
    </row>
    <row r="263" spans="3:29" x14ac:dyDescent="0.2">
      <c r="C263" t="s">
        <v>447</v>
      </c>
      <c r="D263" s="2">
        <v>314.43150000000003</v>
      </c>
      <c r="E263" s="2">
        <v>391.18970000000002</v>
      </c>
      <c r="F263" s="2">
        <v>467.98919999999998</v>
      </c>
      <c r="G263" s="2">
        <v>516.01530000000002</v>
      </c>
      <c r="H263" s="2">
        <v>575.25149999999996</v>
      </c>
      <c r="I263" s="2">
        <v>656.58900000000006</v>
      </c>
      <c r="J263" s="2">
        <v>739.32309999999995</v>
      </c>
      <c r="K263" s="2">
        <v>828.41970000000003</v>
      </c>
      <c r="L263" s="2">
        <v>920.96289999999999</v>
      </c>
      <c r="M263" s="2">
        <v>1001.585</v>
      </c>
      <c r="N263" s="2">
        <v>1076.3789999999999</v>
      </c>
      <c r="O263" s="2">
        <v>1141.3499999999999</v>
      </c>
      <c r="P263" s="2">
        <v>1200.4159999999999</v>
      </c>
      <c r="Q263" s="2">
        <v>1262.789</v>
      </c>
      <c r="R263" s="2">
        <v>1308.741</v>
      </c>
      <c r="S263" s="2">
        <v>1359.627</v>
      </c>
      <c r="T263" s="2">
        <v>1405.616</v>
      </c>
      <c r="U263" s="2">
        <v>1454.7049999999999</v>
      </c>
      <c r="V263" s="2">
        <v>1502.454</v>
      </c>
      <c r="W263" s="2">
        <v>1552.836</v>
      </c>
      <c r="X263" s="2">
        <v>1604.8140000000001</v>
      </c>
      <c r="Y263" s="2">
        <v>1648.19</v>
      </c>
      <c r="Z263" s="2">
        <v>1698.48</v>
      </c>
      <c r="AA263" s="2">
        <v>1769.82</v>
      </c>
      <c r="AB263" s="2">
        <v>1099.9155791666601</v>
      </c>
      <c r="AC263" s="2"/>
    </row>
    <row r="264" spans="3:29" x14ac:dyDescent="0.2">
      <c r="C264" t="s">
        <v>256</v>
      </c>
      <c r="D264" s="2">
        <v>436.31439999999998</v>
      </c>
      <c r="E264" s="2">
        <v>529.96450000000004</v>
      </c>
      <c r="F264" s="2">
        <v>629.94320000000005</v>
      </c>
      <c r="G264" s="2">
        <v>680.46249999999998</v>
      </c>
      <c r="H264" s="2">
        <v>757.71209999999996</v>
      </c>
      <c r="I264" s="2">
        <v>873.38639999999998</v>
      </c>
      <c r="J264" s="2">
        <v>992.02189999999996</v>
      </c>
      <c r="K264" s="2">
        <v>1120.6400000000001</v>
      </c>
      <c r="L264" s="2">
        <v>1255.1859999999999</v>
      </c>
      <c r="M264" s="2">
        <v>1368.752</v>
      </c>
      <c r="N264" s="2">
        <v>1478.93</v>
      </c>
      <c r="O264" s="2">
        <v>1564.5619999999999</v>
      </c>
      <c r="P264" s="2">
        <v>1639.201</v>
      </c>
      <c r="Q264" s="2">
        <v>1716.9770000000001</v>
      </c>
      <c r="R264" s="2">
        <v>1768.693</v>
      </c>
      <c r="S264" s="2">
        <v>1826.4179999999999</v>
      </c>
      <c r="T264" s="2">
        <v>1885.874</v>
      </c>
      <c r="U264" s="2">
        <v>1938.3030000000001</v>
      </c>
      <c r="V264" s="2">
        <v>1992.1610000000001</v>
      </c>
      <c r="W264" s="2">
        <v>2040.58</v>
      </c>
      <c r="X264" s="2">
        <v>2078.9140000000002</v>
      </c>
      <c r="Y264" s="2">
        <v>2252.39</v>
      </c>
      <c r="Z264" s="2">
        <v>2478.5450000000001</v>
      </c>
      <c r="AA264" s="2">
        <v>2744.1689999999999</v>
      </c>
      <c r="AB264" s="2">
        <v>1502.0875000000001</v>
      </c>
      <c r="AC264" s="2"/>
    </row>
    <row r="265" spans="3:29" x14ac:dyDescent="0.2">
      <c r="C265" t="s">
        <v>449</v>
      </c>
      <c r="D265" s="2">
        <v>51.793500000000002</v>
      </c>
      <c r="E265" s="2">
        <v>74.833789999999993</v>
      </c>
      <c r="F265" s="2">
        <v>90.006799999999998</v>
      </c>
      <c r="G265" s="2">
        <v>102.5536</v>
      </c>
      <c r="H265" s="2">
        <v>115.68089999999999</v>
      </c>
      <c r="I265" s="2">
        <v>131.47130000000001</v>
      </c>
      <c r="J265" s="2">
        <v>148.18360000000001</v>
      </c>
      <c r="K265" s="2">
        <v>165.06909999999999</v>
      </c>
      <c r="L265" s="2">
        <v>186.494</v>
      </c>
      <c r="M265" s="2">
        <v>208.9941</v>
      </c>
      <c r="N265" s="2">
        <v>229.0735</v>
      </c>
      <c r="O265" s="2">
        <v>250.9306</v>
      </c>
      <c r="P265" s="2">
        <v>272.80040000000002</v>
      </c>
      <c r="Q265" s="2">
        <v>294.38319999999999</v>
      </c>
      <c r="R265" s="2">
        <v>316.56110000000001</v>
      </c>
      <c r="S265" s="2">
        <v>339.29090000000002</v>
      </c>
      <c r="T265" s="2">
        <v>361.39729999999997</v>
      </c>
      <c r="U265" s="2">
        <v>384.8793</v>
      </c>
      <c r="V265" s="2">
        <v>408.24709999999999</v>
      </c>
      <c r="W265" s="2">
        <v>432.23540000000003</v>
      </c>
      <c r="X265" s="2">
        <v>457.41629999999998</v>
      </c>
      <c r="Y265" s="2">
        <v>479.70260000000002</v>
      </c>
      <c r="Z265" s="2">
        <v>501.72989999999999</v>
      </c>
      <c r="AA265" s="2">
        <v>534.46360000000004</v>
      </c>
      <c r="AB265" s="2">
        <v>272.42466208333298</v>
      </c>
      <c r="AC265" s="2"/>
    </row>
    <row r="266" spans="3:29" x14ac:dyDescent="0.2">
      <c r="C266" t="s">
        <v>257</v>
      </c>
      <c r="D266" s="2">
        <v>0.19231419999999999</v>
      </c>
      <c r="E266" s="2">
        <v>2.435089E-2</v>
      </c>
      <c r="F266" s="2">
        <v>0.1579518</v>
      </c>
      <c r="G266" s="2">
        <v>0.28379890000000002</v>
      </c>
      <c r="H266" s="2">
        <v>0.32611459999999998</v>
      </c>
      <c r="I266" s="2">
        <v>0.57567970000000002</v>
      </c>
      <c r="J266" s="2">
        <v>0.25506020000000001</v>
      </c>
      <c r="K266" s="2">
        <v>8.1449639999999993E-3</v>
      </c>
      <c r="L266" s="2">
        <v>5.0502810000000002E-2</v>
      </c>
      <c r="M266" s="2">
        <v>1.440815E-2</v>
      </c>
      <c r="N266" s="2">
        <v>2.848591E-2</v>
      </c>
      <c r="O266" s="2">
        <v>8.8360709999999995E-2</v>
      </c>
      <c r="P266" s="2">
        <v>9.8335240000000004E-2</v>
      </c>
      <c r="Q266" s="2">
        <v>0.1118318</v>
      </c>
      <c r="R266" s="2">
        <v>9.7333349999999999E-2</v>
      </c>
      <c r="S266" s="2">
        <v>8.3492800000000006E-2</v>
      </c>
      <c r="T266" s="2">
        <v>0.2143282</v>
      </c>
      <c r="U266" s="2">
        <v>0.1976783</v>
      </c>
      <c r="V266" s="2">
        <v>1.3398650000000001</v>
      </c>
      <c r="W266" s="2">
        <v>0.30764720000000001</v>
      </c>
      <c r="X266" s="2">
        <v>0.28541490000000003</v>
      </c>
      <c r="Y266" s="2">
        <v>0.51128359999999995</v>
      </c>
      <c r="Z266" s="2">
        <v>0.47966340000000002</v>
      </c>
      <c r="AA266" s="2">
        <v>0.38900079999999998</v>
      </c>
      <c r="AB266" s="2">
        <v>0.25504364266666602</v>
      </c>
      <c r="AC266" s="2"/>
    </row>
    <row r="267" spans="3:29" x14ac:dyDescent="0.2">
      <c r="C267" t="s">
        <v>258</v>
      </c>
      <c r="D267" s="2">
        <v>1900.9269999999999</v>
      </c>
      <c r="E267" s="2">
        <v>2028.201</v>
      </c>
      <c r="F267" s="2">
        <v>2484.0729999999999</v>
      </c>
      <c r="G267" s="2">
        <v>2971.28</v>
      </c>
      <c r="H267" s="2">
        <v>3164.5819999999999</v>
      </c>
      <c r="I267" s="2">
        <v>3185.36</v>
      </c>
      <c r="J267" s="2">
        <v>3257.4650000000001</v>
      </c>
      <c r="K267" s="2">
        <v>3103.14</v>
      </c>
      <c r="L267" s="2">
        <v>2868.4259999999999</v>
      </c>
      <c r="M267" s="2">
        <v>2829.152</v>
      </c>
      <c r="N267" s="2">
        <v>2682.3780000000002</v>
      </c>
      <c r="O267" s="2">
        <v>2649.1869999999999</v>
      </c>
      <c r="P267" s="2">
        <v>2763.5770000000002</v>
      </c>
      <c r="Q267" s="2">
        <v>3270.277</v>
      </c>
      <c r="R267" s="2">
        <v>3118.982</v>
      </c>
      <c r="S267" s="2">
        <v>3382.53</v>
      </c>
      <c r="T267" s="2">
        <v>3536.1460000000002</v>
      </c>
      <c r="U267" s="2">
        <v>3703.4859999999999</v>
      </c>
      <c r="V267" s="2">
        <v>3674.7040000000002</v>
      </c>
      <c r="W267" s="2">
        <v>3758.7330000000002</v>
      </c>
      <c r="X267" s="2">
        <v>3837.6619999999998</v>
      </c>
      <c r="Y267" s="2">
        <v>4042.8850000000002</v>
      </c>
      <c r="Z267" s="2">
        <v>4136.0479999999998</v>
      </c>
      <c r="AA267" s="2">
        <v>4440.7190000000001</v>
      </c>
      <c r="AB267" s="2">
        <v>3199.58</v>
      </c>
      <c r="AC267" s="2"/>
    </row>
    <row r="268" spans="3:29" x14ac:dyDescent="0.2">
      <c r="C268" t="s">
        <v>259</v>
      </c>
      <c r="D268" s="2">
        <v>78.233419999999995</v>
      </c>
      <c r="E268" s="2">
        <v>100.6366</v>
      </c>
      <c r="F268" s="2">
        <v>100.25449999999999</v>
      </c>
      <c r="G268" s="2">
        <v>122.5522</v>
      </c>
      <c r="H268" s="2">
        <v>122.63039999999999</v>
      </c>
      <c r="I268" s="2">
        <v>122.4149</v>
      </c>
      <c r="J268" s="2">
        <v>144.89529999999999</v>
      </c>
      <c r="K268" s="2">
        <v>144.55789999999999</v>
      </c>
      <c r="L268" s="2">
        <v>144.5352</v>
      </c>
      <c r="M268" s="2">
        <v>166.93520000000001</v>
      </c>
      <c r="N268" s="2">
        <v>166.71520000000001</v>
      </c>
      <c r="O268" s="2">
        <v>166.61590000000001</v>
      </c>
      <c r="P268" s="2">
        <v>188.76310000000001</v>
      </c>
      <c r="Q268" s="2">
        <v>188.2996</v>
      </c>
      <c r="R268" s="2">
        <v>187.94200000000001</v>
      </c>
      <c r="S268" s="2">
        <v>210.0129</v>
      </c>
      <c r="T268" s="2">
        <v>210.006</v>
      </c>
      <c r="U268" s="2">
        <v>209.93199999999999</v>
      </c>
      <c r="V268" s="2">
        <v>232.3895</v>
      </c>
      <c r="W268" s="2">
        <v>232.41480000000001</v>
      </c>
      <c r="X268" s="2">
        <v>232.40260000000001</v>
      </c>
      <c r="Y268" s="2">
        <v>254.55709999999999</v>
      </c>
      <c r="Z268" s="2">
        <v>254.5291</v>
      </c>
      <c r="AA268" s="2">
        <v>254.82480000000001</v>
      </c>
      <c r="AB268" s="2">
        <v>176.54375916666601</v>
      </c>
      <c r="AC268" s="2"/>
    </row>
    <row r="269" spans="3:29" x14ac:dyDescent="0.2">
      <c r="C269" t="s">
        <v>260</v>
      </c>
      <c r="D269" s="2">
        <v>0</v>
      </c>
      <c r="E269" s="2">
        <v>0.12476329999999999</v>
      </c>
      <c r="F269" s="2">
        <v>0.65192050000000001</v>
      </c>
      <c r="G269" s="2">
        <v>1.203271</v>
      </c>
      <c r="H269" s="2">
        <v>1.6307659999999999</v>
      </c>
      <c r="I269" s="2">
        <v>1.2645310000000001</v>
      </c>
      <c r="J269" s="2">
        <v>1.552886</v>
      </c>
      <c r="K269" s="2">
        <v>1.0910770000000001</v>
      </c>
      <c r="L269" s="2">
        <v>1.52566</v>
      </c>
      <c r="M269" s="2">
        <v>0.87658340000000001</v>
      </c>
      <c r="N269" s="2">
        <v>0.94849240000000001</v>
      </c>
      <c r="O269" s="2">
        <v>0.59997889999999998</v>
      </c>
      <c r="P269" s="2">
        <v>0.88716139999999999</v>
      </c>
      <c r="Q269" s="2">
        <v>1.0836250000000001</v>
      </c>
      <c r="R269" s="2">
        <v>0.93704799999999999</v>
      </c>
      <c r="S269" s="2">
        <v>1.2674179999999999</v>
      </c>
      <c r="T269" s="2">
        <v>1.650112</v>
      </c>
      <c r="U269" s="2">
        <v>1.7708729999999999</v>
      </c>
      <c r="V269" s="2">
        <v>1.8212429999999999</v>
      </c>
      <c r="W269" s="2">
        <v>1.193308</v>
      </c>
      <c r="X269" s="2">
        <v>1.733706</v>
      </c>
      <c r="Y269" s="2">
        <v>2.0539000000000001</v>
      </c>
      <c r="Z269" s="2">
        <v>2.2762989999999999</v>
      </c>
      <c r="AA269" s="2">
        <v>2.5651039999999998</v>
      </c>
      <c r="AB269" s="2">
        <v>1.2795719541666599</v>
      </c>
      <c r="AC269" s="2"/>
    </row>
    <row r="270" spans="3:29" x14ac:dyDescent="0.2">
      <c r="C270" t="s">
        <v>486</v>
      </c>
      <c r="D270" s="2">
        <v>2045.94</v>
      </c>
      <c r="E270" s="2">
        <v>2055.14</v>
      </c>
      <c r="F270" s="2">
        <v>2077.3850000000002</v>
      </c>
      <c r="G270" s="2">
        <v>2112.8989999999999</v>
      </c>
      <c r="H270" s="2">
        <v>2131.384</v>
      </c>
      <c r="I270" s="2">
        <v>2127.9639999999999</v>
      </c>
      <c r="J270" s="2">
        <v>2138.2469999999998</v>
      </c>
      <c r="K270" s="2">
        <v>2126.6149999999998</v>
      </c>
      <c r="L270" s="2">
        <v>2146.8470000000002</v>
      </c>
      <c r="M270" s="2">
        <v>2130.547</v>
      </c>
      <c r="N270" s="2">
        <v>2123.165</v>
      </c>
      <c r="O270" s="2">
        <v>2121.9969999999998</v>
      </c>
      <c r="P270" s="2">
        <v>2125.6970000000001</v>
      </c>
      <c r="Q270" s="2">
        <v>2141.6660000000002</v>
      </c>
      <c r="R270" s="2">
        <v>2139.0160000000001</v>
      </c>
      <c r="S270" s="2">
        <v>2151.5340000000001</v>
      </c>
      <c r="T270" s="2">
        <v>2162.0509999999999</v>
      </c>
      <c r="U270" s="2">
        <v>2163.2190000000001</v>
      </c>
      <c r="V270" s="2">
        <v>2151.125</v>
      </c>
      <c r="W270" s="2">
        <v>2152.8789999999999</v>
      </c>
      <c r="X270" s="2">
        <v>2158.982</v>
      </c>
      <c r="Y270" s="2">
        <v>2178.4470000000001</v>
      </c>
      <c r="Z270" s="2">
        <v>2177.4459999999999</v>
      </c>
      <c r="AA270" s="2">
        <v>2179.5949999999998</v>
      </c>
      <c r="AB270" s="2">
        <v>2134.1577916666602</v>
      </c>
      <c r="AC270" s="2"/>
    </row>
    <row r="271" spans="3:29" x14ac:dyDescent="0.2">
      <c r="C271" t="s">
        <v>261</v>
      </c>
      <c r="D271" s="2">
        <v>11273.15</v>
      </c>
      <c r="E271" s="2">
        <v>12679.04</v>
      </c>
      <c r="F271" s="2">
        <v>13776.06</v>
      </c>
      <c r="G271" s="2">
        <v>14746.21</v>
      </c>
      <c r="H271" s="2">
        <v>15516.42</v>
      </c>
      <c r="I271" s="2">
        <v>16215.25</v>
      </c>
      <c r="J271" s="2">
        <v>16905.48</v>
      </c>
      <c r="K271" s="2">
        <v>17589.830000000002</v>
      </c>
      <c r="L271" s="2">
        <v>18282.22</v>
      </c>
      <c r="M271" s="2">
        <v>18872.400000000001</v>
      </c>
      <c r="N271" s="2">
        <v>19500.97</v>
      </c>
      <c r="O271" s="2">
        <v>20060.650000000001</v>
      </c>
      <c r="P271" s="2">
        <v>20658.25</v>
      </c>
      <c r="Q271" s="2">
        <v>21323.71</v>
      </c>
      <c r="R271" s="2">
        <v>21894.799999999999</v>
      </c>
      <c r="S271" s="2">
        <v>22562</v>
      </c>
      <c r="T271" s="2">
        <v>23246.01</v>
      </c>
      <c r="U271" s="2">
        <v>23783.5</v>
      </c>
      <c r="V271" s="2">
        <v>24215.279999999999</v>
      </c>
      <c r="W271" s="2">
        <v>25134.53</v>
      </c>
      <c r="X271" s="2">
        <v>25547.29</v>
      </c>
      <c r="Y271" s="2">
        <v>26126.84</v>
      </c>
      <c r="Z271" s="2">
        <v>26769.61</v>
      </c>
      <c r="AA271" s="2">
        <v>27432.53</v>
      </c>
      <c r="AB271" s="2">
        <v>20171.334583333301</v>
      </c>
      <c r="AC271" s="2"/>
    </row>
    <row r="272" spans="3:29" x14ac:dyDescent="0.2">
      <c r="C272" t="s">
        <v>262</v>
      </c>
      <c r="D272" s="2">
        <v>0</v>
      </c>
      <c r="E272" s="2">
        <v>0.12476329999999999</v>
      </c>
      <c r="F272" s="2">
        <v>0.65192050000000001</v>
      </c>
      <c r="G272" s="2">
        <v>1.203271</v>
      </c>
      <c r="H272" s="2">
        <v>1.6307659999999999</v>
      </c>
      <c r="I272" s="2">
        <v>1.2645310000000001</v>
      </c>
      <c r="J272" s="2">
        <v>1.552886</v>
      </c>
      <c r="K272" s="2">
        <v>1.0910770000000001</v>
      </c>
      <c r="L272" s="2">
        <v>1.52566</v>
      </c>
      <c r="M272" s="2">
        <v>0.87658340000000001</v>
      </c>
      <c r="N272" s="2">
        <v>0.94849240000000001</v>
      </c>
      <c r="O272" s="2">
        <v>0.59997889999999998</v>
      </c>
      <c r="P272" s="2">
        <v>0.88716139999999999</v>
      </c>
      <c r="Q272" s="2">
        <v>1.0836250000000001</v>
      </c>
      <c r="R272" s="2">
        <v>0.93704799999999999</v>
      </c>
      <c r="S272" s="2">
        <v>1.2674179999999999</v>
      </c>
      <c r="T272" s="2">
        <v>1.650112</v>
      </c>
      <c r="U272" s="2">
        <v>1.7708729999999999</v>
      </c>
      <c r="V272" s="2">
        <v>1.8212429999999999</v>
      </c>
      <c r="W272" s="2">
        <v>1.193308</v>
      </c>
      <c r="X272" s="2">
        <v>1.733706</v>
      </c>
      <c r="Y272" s="2">
        <v>2.0539000000000001</v>
      </c>
      <c r="Z272" s="2">
        <v>2.2762989999999999</v>
      </c>
      <c r="AA272" s="2">
        <v>2.5651039999999998</v>
      </c>
      <c r="AB272" s="2">
        <v>1.2795719541666599</v>
      </c>
      <c r="AC272" s="2"/>
    </row>
    <row r="273" spans="3:29" x14ac:dyDescent="0.2">
      <c r="C273" t="s">
        <v>263</v>
      </c>
      <c r="D273" s="2">
        <v>41.955719999999999</v>
      </c>
      <c r="E273" s="2">
        <v>41.876719999999999</v>
      </c>
      <c r="F273" s="2">
        <v>41.554969999999997</v>
      </c>
      <c r="G273" s="2">
        <v>41.437919999999998</v>
      </c>
      <c r="H273" s="2">
        <v>41.365679999999998</v>
      </c>
      <c r="I273" s="2">
        <v>41.25282</v>
      </c>
      <c r="J273" s="2">
        <v>41.125819999999997</v>
      </c>
      <c r="K273" s="2">
        <v>41.155439999999999</v>
      </c>
      <c r="L273" s="2">
        <v>40.588329999999999</v>
      </c>
      <c r="M273" s="2">
        <v>40.52966</v>
      </c>
      <c r="N273" s="2">
        <v>40.807470000000002</v>
      </c>
      <c r="O273" s="2">
        <v>40.405850000000001</v>
      </c>
      <c r="P273" s="2">
        <v>40.205100000000002</v>
      </c>
      <c r="Q273" s="2">
        <v>40.158900000000003</v>
      </c>
      <c r="R273" s="2">
        <v>39.580689999999997</v>
      </c>
      <c r="S273" s="2">
        <v>38.910429999999998</v>
      </c>
      <c r="T273" s="2">
        <v>38.618870000000001</v>
      </c>
      <c r="U273" s="2">
        <v>38.106340000000003</v>
      </c>
      <c r="V273" s="2">
        <v>38.012569999999997</v>
      </c>
      <c r="W273" s="2">
        <v>37.80621</v>
      </c>
      <c r="X273" s="2">
        <v>37.194470000000003</v>
      </c>
      <c r="Y273" s="2">
        <v>36.26961</v>
      </c>
      <c r="Z273" s="2">
        <v>35.942749999999997</v>
      </c>
      <c r="AA273" s="2">
        <v>35.670569999999998</v>
      </c>
      <c r="AB273" s="2">
        <v>39.605537916666599</v>
      </c>
      <c r="AC273" s="2"/>
    </row>
    <row r="274" spans="3:29" x14ac:dyDescent="0.2">
      <c r="C274" t="s">
        <v>264</v>
      </c>
      <c r="D274" s="2">
        <v>146.94309999999999</v>
      </c>
      <c r="E274" s="2">
        <v>146.60659999999999</v>
      </c>
      <c r="F274" s="2">
        <v>145.1317</v>
      </c>
      <c r="G274" s="2">
        <v>144.333</v>
      </c>
      <c r="H274" s="2">
        <v>143.9973</v>
      </c>
      <c r="I274" s="2">
        <v>143.38470000000001</v>
      </c>
      <c r="J274" s="2">
        <v>142.8494</v>
      </c>
      <c r="K274" s="2">
        <v>143.05500000000001</v>
      </c>
      <c r="L274" s="2">
        <v>139.4881</v>
      </c>
      <c r="M274" s="2">
        <v>139.27080000000001</v>
      </c>
      <c r="N274" s="2">
        <v>140.84790000000001</v>
      </c>
      <c r="O274" s="2">
        <v>138.52930000000001</v>
      </c>
      <c r="P274" s="2">
        <v>137.6892</v>
      </c>
      <c r="Q274" s="2">
        <v>137.4494</v>
      </c>
      <c r="R274" s="2">
        <v>133.73869999999999</v>
      </c>
      <c r="S274" s="2">
        <v>129.7029</v>
      </c>
      <c r="T274" s="2">
        <v>127.2655</v>
      </c>
      <c r="U274" s="2">
        <v>124.14490000000001</v>
      </c>
      <c r="V274" s="2">
        <v>124.22450000000001</v>
      </c>
      <c r="W274" s="2">
        <v>123.0442</v>
      </c>
      <c r="X274" s="2">
        <v>119.4615</v>
      </c>
      <c r="Y274" s="2">
        <v>113.5568</v>
      </c>
      <c r="Z274" s="2">
        <v>111.956</v>
      </c>
      <c r="AA274" s="2">
        <v>110.7734</v>
      </c>
      <c r="AB274" s="2">
        <v>133.64349583333299</v>
      </c>
      <c r="AC274" s="2"/>
    </row>
    <row r="275" spans="3:29" x14ac:dyDescent="0.2">
      <c r="C275" t="s">
        <v>265</v>
      </c>
      <c r="D275" s="2">
        <v>14293.01</v>
      </c>
      <c r="E275" s="2">
        <v>10646.89</v>
      </c>
      <c r="F275" s="2">
        <v>9834.1740000000009</v>
      </c>
      <c r="G275" s="2">
        <v>9432.3680000000004</v>
      </c>
      <c r="H275" s="2">
        <v>8164.9070000000002</v>
      </c>
      <c r="I275" s="2">
        <v>7692.2809999999999</v>
      </c>
      <c r="J275" s="2">
        <v>6699.3190000000004</v>
      </c>
      <c r="K275" s="2">
        <v>6144.1030000000001</v>
      </c>
      <c r="L275" s="2">
        <v>5330.1170000000002</v>
      </c>
      <c r="M275" s="2">
        <v>3780.5070000000001</v>
      </c>
      <c r="N275" s="2">
        <v>3765.143</v>
      </c>
      <c r="O275" s="2">
        <v>3155.5219999999999</v>
      </c>
      <c r="P275" s="2">
        <v>3095.9340000000002</v>
      </c>
      <c r="Q275" s="2">
        <v>3055.587</v>
      </c>
      <c r="R275" s="2">
        <v>2975.6089999999999</v>
      </c>
      <c r="S275" s="2">
        <v>2648.2440000000001</v>
      </c>
      <c r="T275" s="2">
        <v>2282.6909999999998</v>
      </c>
      <c r="U275" s="2">
        <v>2226.605</v>
      </c>
      <c r="V275" s="2">
        <v>2069.2860000000001</v>
      </c>
      <c r="W275" s="2">
        <v>2027.71</v>
      </c>
      <c r="X275" s="2">
        <v>1840.0050000000001</v>
      </c>
      <c r="Y275" s="2">
        <v>1443.0070000000001</v>
      </c>
      <c r="Z275" s="2">
        <v>1421.3889999999999</v>
      </c>
      <c r="AA275" s="2">
        <v>1450.596</v>
      </c>
      <c r="AB275" s="2">
        <v>4811.4584999999997</v>
      </c>
      <c r="AC275" s="2"/>
    </row>
    <row r="276" spans="3:29" x14ac:dyDescent="0.2">
      <c r="C276" t="s">
        <v>266</v>
      </c>
      <c r="D276" s="2">
        <v>181.1747</v>
      </c>
      <c r="E276" s="2">
        <v>197.2508</v>
      </c>
      <c r="F276" s="2">
        <v>236.34780000000001</v>
      </c>
      <c r="G276" s="2">
        <v>241.48410000000001</v>
      </c>
      <c r="H276" s="2">
        <v>229.971</v>
      </c>
      <c r="I276" s="2">
        <v>228.74279999999999</v>
      </c>
      <c r="J276" s="2">
        <v>230.75020000000001</v>
      </c>
      <c r="K276" s="2">
        <v>232.1086</v>
      </c>
      <c r="L276" s="2">
        <v>232.89269999999999</v>
      </c>
      <c r="M276" s="2">
        <v>233.3741</v>
      </c>
      <c r="N276" s="2">
        <v>197.1087</v>
      </c>
      <c r="O276" s="2">
        <v>198.0598</v>
      </c>
      <c r="P276" s="2">
        <v>200.67449999999999</v>
      </c>
      <c r="Q276" s="2">
        <v>215.96979999999999</v>
      </c>
      <c r="R276" s="2">
        <v>173.38290000000001</v>
      </c>
      <c r="S276" s="2">
        <v>187.89959999999999</v>
      </c>
      <c r="T276" s="2">
        <v>149.47620000000001</v>
      </c>
      <c r="U276" s="2">
        <v>159.75299999999999</v>
      </c>
      <c r="V276" s="2">
        <v>166.85570000000001</v>
      </c>
      <c r="W276" s="2">
        <v>167.76400000000001</v>
      </c>
      <c r="X276" s="2">
        <v>176.17490000000001</v>
      </c>
      <c r="Y276" s="2">
        <v>174.56549999999999</v>
      </c>
      <c r="Z276" s="2">
        <v>184.47989999999999</v>
      </c>
      <c r="AA276" s="2">
        <v>192.02359999999999</v>
      </c>
      <c r="AB276" s="2">
        <v>199.51187083333301</v>
      </c>
      <c r="AC276" s="2"/>
    </row>
    <row r="277" spans="3:29" x14ac:dyDescent="0.2">
      <c r="C277" t="s">
        <v>267</v>
      </c>
      <c r="D277" s="2">
        <v>2539.7449999999999</v>
      </c>
      <c r="E277" s="2">
        <v>2574.7449999999999</v>
      </c>
      <c r="F277" s="2">
        <v>2620.473</v>
      </c>
      <c r="G277" s="2">
        <v>2694.1509999999998</v>
      </c>
      <c r="H277" s="2">
        <v>2738.4639999999999</v>
      </c>
      <c r="I277" s="2">
        <v>2814.7559999999999</v>
      </c>
      <c r="J277" s="2">
        <v>2860.893</v>
      </c>
      <c r="K277" s="2">
        <v>2928.51</v>
      </c>
      <c r="L277" s="2">
        <v>2964.2710000000002</v>
      </c>
      <c r="M277" s="2">
        <v>3029.5949999999998</v>
      </c>
      <c r="N277" s="2">
        <v>3103.4169999999999</v>
      </c>
      <c r="O277" s="2">
        <v>3160.8519999999999</v>
      </c>
      <c r="P277" s="2">
        <v>3220.2460000000001</v>
      </c>
      <c r="Q277" s="2">
        <v>3197.2109999999998</v>
      </c>
      <c r="R277" s="2">
        <v>3204.4090000000001</v>
      </c>
      <c r="S277" s="2">
        <v>3151.5340000000001</v>
      </c>
      <c r="T277" s="2">
        <v>3148.1570000000002</v>
      </c>
      <c r="U277" s="2">
        <v>3200.8690000000001</v>
      </c>
      <c r="V277" s="2">
        <v>3299.933</v>
      </c>
      <c r="W277" s="2">
        <v>3428.056</v>
      </c>
      <c r="X277" s="2">
        <v>3516.625</v>
      </c>
      <c r="Y277" s="2">
        <v>3605.027</v>
      </c>
      <c r="Z277" s="2">
        <v>3750.547</v>
      </c>
      <c r="AA277" s="2">
        <v>3851</v>
      </c>
      <c r="AB277" s="2">
        <v>3108.4785833333299</v>
      </c>
      <c r="AC277" s="2"/>
    </row>
    <row r="278" spans="3:29" x14ac:dyDescent="0.2">
      <c r="C278" t="s">
        <v>268</v>
      </c>
      <c r="D278" s="2">
        <v>280.62810000000002</v>
      </c>
      <c r="E278" s="2">
        <v>247.90479999999999</v>
      </c>
      <c r="F278" s="2">
        <v>240.04239999999999</v>
      </c>
      <c r="G278" s="2">
        <v>231.2055</v>
      </c>
      <c r="H278" s="2">
        <v>203.5436</v>
      </c>
      <c r="I278" s="2">
        <v>202.83609999999999</v>
      </c>
      <c r="J278" s="2">
        <v>214.13470000000001</v>
      </c>
      <c r="K278" s="2">
        <v>193.74799999999999</v>
      </c>
      <c r="L278" s="2">
        <v>183.77780000000001</v>
      </c>
      <c r="M278" s="2">
        <v>150.48699999999999</v>
      </c>
      <c r="N278" s="2">
        <v>173.62889999999999</v>
      </c>
      <c r="O278" s="2">
        <v>113.12309999999999</v>
      </c>
      <c r="P278" s="2">
        <v>105.6069</v>
      </c>
      <c r="Q278" s="2">
        <v>156.5719</v>
      </c>
      <c r="R278" s="2">
        <v>116.9268</v>
      </c>
      <c r="S278" s="2">
        <v>119.426</v>
      </c>
      <c r="T278" s="2">
        <v>139.37729999999999</v>
      </c>
      <c r="U278" s="2">
        <v>143.7038</v>
      </c>
      <c r="V278" s="2">
        <v>146.8288</v>
      </c>
      <c r="W278" s="2">
        <v>141.59379999999999</v>
      </c>
      <c r="X278" s="2">
        <v>153.9554</v>
      </c>
      <c r="Y278" s="2">
        <v>166.08959999999999</v>
      </c>
      <c r="Z278" s="2">
        <v>168.36879999999999</v>
      </c>
      <c r="AA278" s="2">
        <v>186.1225</v>
      </c>
      <c r="AB278" s="2">
        <v>174.15131666666599</v>
      </c>
      <c r="AC278" s="2"/>
    </row>
    <row r="279" spans="3:29" x14ac:dyDescent="0.2">
      <c r="C279" t="s">
        <v>269</v>
      </c>
      <c r="D279" s="2">
        <v>7184.5119999999997</v>
      </c>
      <c r="E279" s="2">
        <v>6557.5829999999996</v>
      </c>
      <c r="F279" s="2">
        <v>6388.02</v>
      </c>
      <c r="G279" s="2">
        <v>5665.1319999999996</v>
      </c>
      <c r="H279" s="2">
        <v>4531.6170000000002</v>
      </c>
      <c r="I279" s="2">
        <v>4491.1229999999996</v>
      </c>
      <c r="J279" s="2">
        <v>4938.9210000000003</v>
      </c>
      <c r="K279" s="2">
        <v>4522.7650000000003</v>
      </c>
      <c r="L279" s="2">
        <v>4439.9780000000001</v>
      </c>
      <c r="M279" s="2">
        <v>4896.192</v>
      </c>
      <c r="N279" s="2">
        <v>4511.8019999999997</v>
      </c>
      <c r="O279" s="2">
        <v>4457.5420000000004</v>
      </c>
      <c r="P279" s="2">
        <v>4855.13</v>
      </c>
      <c r="Q279" s="2">
        <v>4480.4740000000002</v>
      </c>
      <c r="R279" s="2">
        <v>4425.232</v>
      </c>
      <c r="S279" s="2">
        <v>4778.4059999999999</v>
      </c>
      <c r="T279" s="2">
        <v>4401.07</v>
      </c>
      <c r="U279" s="2">
        <v>4335.0810000000001</v>
      </c>
      <c r="V279" s="2">
        <v>4726.826</v>
      </c>
      <c r="W279" s="2">
        <v>4363.5730000000003</v>
      </c>
      <c r="X279" s="2">
        <v>4301.6090000000004</v>
      </c>
      <c r="Y279" s="2">
        <v>4600.5290000000005</v>
      </c>
      <c r="Z279" s="2">
        <v>3325.4810000000002</v>
      </c>
      <c r="AA279" s="2">
        <v>2675.366</v>
      </c>
      <c r="AB279" s="2">
        <v>4743.9151666666603</v>
      </c>
      <c r="AC279" s="2"/>
    </row>
    <row r="280" spans="3:29" x14ac:dyDescent="0.2">
      <c r="C280" t="s">
        <v>270</v>
      </c>
      <c r="D280" s="2">
        <v>2350.7249999999999</v>
      </c>
      <c r="E280" s="2">
        <v>2355.069</v>
      </c>
      <c r="F280" s="2">
        <v>2210.2449999999999</v>
      </c>
      <c r="G280" s="2">
        <v>2075.8510000000001</v>
      </c>
      <c r="H280" s="2">
        <v>2118.1410000000001</v>
      </c>
      <c r="I280" s="2">
        <v>2135.4110000000001</v>
      </c>
      <c r="J280" s="2">
        <v>2150.5030000000002</v>
      </c>
      <c r="K280" s="2">
        <v>2169.2550000000001</v>
      </c>
      <c r="L280" s="2">
        <v>2161.8000000000002</v>
      </c>
      <c r="M280" s="2">
        <v>2161.2289999999998</v>
      </c>
      <c r="N280" s="2">
        <v>2173.0770000000002</v>
      </c>
      <c r="O280" s="2">
        <v>2190.9169999999999</v>
      </c>
      <c r="P280" s="2">
        <v>2195.998</v>
      </c>
      <c r="Q280" s="2">
        <v>2220.25</v>
      </c>
      <c r="R280" s="2">
        <v>2225.6469999999999</v>
      </c>
      <c r="S280" s="2">
        <v>2248.3809999999999</v>
      </c>
      <c r="T280" s="2">
        <v>2257.8829999999998</v>
      </c>
      <c r="U280" s="2">
        <v>2265.4830000000002</v>
      </c>
      <c r="V280" s="2">
        <v>2263.4380000000001</v>
      </c>
      <c r="W280" s="2">
        <v>2282.4639999999999</v>
      </c>
      <c r="X280" s="2">
        <v>2279.8240000000001</v>
      </c>
      <c r="Y280" s="2">
        <v>2289.86</v>
      </c>
      <c r="Z280" s="2">
        <v>2312.3139999999999</v>
      </c>
      <c r="AA280" s="2">
        <v>2313.1959999999999</v>
      </c>
      <c r="AB280" s="2">
        <v>2225.2900416666598</v>
      </c>
      <c r="AC280" s="2"/>
    </row>
    <row r="281" spans="3:29" x14ac:dyDescent="0.2">
      <c r="C281" t="s">
        <v>271</v>
      </c>
      <c r="D281" s="2">
        <v>486.71379999999999</v>
      </c>
      <c r="E281" s="2">
        <v>484.87950000000001</v>
      </c>
      <c r="F281" s="2">
        <v>478.96940000000001</v>
      </c>
      <c r="G281" s="2">
        <v>479.20600000000002</v>
      </c>
      <c r="H281" s="2">
        <v>478.08569999999997</v>
      </c>
      <c r="I281" s="2">
        <v>478.94400000000002</v>
      </c>
      <c r="J281" s="2">
        <v>475.32760000000002</v>
      </c>
      <c r="K281" s="2">
        <v>473.09530000000001</v>
      </c>
      <c r="L281" s="2">
        <v>468.0591</v>
      </c>
      <c r="M281" s="2">
        <v>468.97129999999999</v>
      </c>
      <c r="N281" s="2">
        <v>471.5222</v>
      </c>
      <c r="O281" s="2">
        <v>468.86130000000003</v>
      </c>
      <c r="P281" s="2">
        <v>467.58339999999998</v>
      </c>
      <c r="Q281" s="2">
        <v>462.82580000000002</v>
      </c>
      <c r="R281" s="2">
        <v>460.33550000000002</v>
      </c>
      <c r="S281" s="2">
        <v>455.8913</v>
      </c>
      <c r="T281" s="2">
        <v>451.01429999999999</v>
      </c>
      <c r="U281" s="2">
        <v>445.7337</v>
      </c>
      <c r="V281" s="2">
        <v>441.31259999999997</v>
      </c>
      <c r="W281" s="2">
        <v>442.5496</v>
      </c>
      <c r="X281" s="2">
        <v>436.2405</v>
      </c>
      <c r="Y281" s="2">
        <v>430.99709999999999</v>
      </c>
      <c r="Z281" s="2">
        <v>433.64240000000001</v>
      </c>
      <c r="AA281" s="2">
        <v>428.05739999999997</v>
      </c>
      <c r="AB281" s="2">
        <v>461.20078333333299</v>
      </c>
      <c r="AC281" s="2"/>
    </row>
    <row r="282" spans="3:29" x14ac:dyDescent="0.2">
      <c r="C282" t="s">
        <v>272</v>
      </c>
      <c r="D282" s="2">
        <v>27316.51</v>
      </c>
      <c r="E282" s="2">
        <v>23060.36</v>
      </c>
      <c r="F282" s="2">
        <v>21997.97</v>
      </c>
      <c r="G282" s="2">
        <v>20801.09</v>
      </c>
      <c r="H282" s="2">
        <v>18429.189999999999</v>
      </c>
      <c r="I282" s="2">
        <v>18001.02</v>
      </c>
      <c r="J282" s="2">
        <v>17523.36</v>
      </c>
      <c r="K282" s="2">
        <v>16616.27</v>
      </c>
      <c r="L282" s="2">
        <v>15730.02</v>
      </c>
      <c r="M282" s="2">
        <v>14657.37</v>
      </c>
      <c r="N282" s="2">
        <v>14331.72</v>
      </c>
      <c r="O282" s="2">
        <v>13676.92</v>
      </c>
      <c r="P282" s="2">
        <v>14070.88</v>
      </c>
      <c r="Q282" s="2">
        <v>13707.53</v>
      </c>
      <c r="R282" s="2">
        <v>13499.66</v>
      </c>
      <c r="S282" s="2">
        <v>13508.35</v>
      </c>
      <c r="T282" s="2">
        <v>12746.13</v>
      </c>
      <c r="U282" s="2">
        <v>12694.73</v>
      </c>
      <c r="V282" s="2">
        <v>13034.5</v>
      </c>
      <c r="W282" s="2">
        <v>12755.34</v>
      </c>
      <c r="X282" s="2">
        <v>12594.31</v>
      </c>
      <c r="Y282" s="2">
        <v>12596.23</v>
      </c>
      <c r="Z282" s="2">
        <v>11481.42</v>
      </c>
      <c r="AA282" s="2">
        <v>10968.74</v>
      </c>
      <c r="AB282" s="2">
        <v>15658.317499999999</v>
      </c>
      <c r="AC282" s="2"/>
    </row>
    <row r="283" spans="3:29" x14ac:dyDescent="0.2">
      <c r="C283" t="s">
        <v>273</v>
      </c>
      <c r="D283" s="2">
        <v>-15.72115</v>
      </c>
      <c r="E283" s="2">
        <v>-28.472560000000001</v>
      </c>
      <c r="F283" s="2">
        <v>-75.189139999999995</v>
      </c>
      <c r="G283" s="2">
        <v>-131.10550000000001</v>
      </c>
      <c r="H283" s="2">
        <v>-130.83879999999999</v>
      </c>
      <c r="I283" s="2">
        <v>-198.5052</v>
      </c>
      <c r="J283" s="2">
        <v>-188.9579</v>
      </c>
      <c r="K283" s="2">
        <v>-206.00540000000001</v>
      </c>
      <c r="L283" s="2">
        <v>-212.99789999999999</v>
      </c>
      <c r="M283" s="2">
        <v>-226.785</v>
      </c>
      <c r="N283" s="2">
        <v>-251.45359999999999</v>
      </c>
      <c r="O283" s="2">
        <v>-254.5035</v>
      </c>
      <c r="P283" s="2">
        <v>-277.44819999999999</v>
      </c>
      <c r="Q283" s="2">
        <v>-307.83620000000002</v>
      </c>
      <c r="R283" s="2">
        <v>-318.47379999999998</v>
      </c>
      <c r="S283" s="2">
        <v>-343.63630000000001</v>
      </c>
      <c r="T283" s="2">
        <v>-367.11270000000002</v>
      </c>
      <c r="U283" s="2">
        <v>-368.93979999999999</v>
      </c>
      <c r="V283" s="2">
        <v>-394.40249999999997</v>
      </c>
      <c r="W283" s="2">
        <v>-425.36700000000002</v>
      </c>
      <c r="X283" s="2">
        <v>-445.87060000000002</v>
      </c>
      <c r="Y283" s="2">
        <v>-461.42829999999998</v>
      </c>
      <c r="Z283" s="2">
        <v>-463.05900000000003</v>
      </c>
      <c r="AA283" s="2">
        <v>-484.37299999999999</v>
      </c>
      <c r="AB283" s="2">
        <v>-274.103460416666</v>
      </c>
      <c r="AC283" s="2"/>
    </row>
    <row r="284" spans="3:29" x14ac:dyDescent="0.2">
      <c r="C284" t="s">
        <v>274</v>
      </c>
      <c r="D284" s="2">
        <v>-1.158398</v>
      </c>
      <c r="E284" s="2">
        <v>-5.249377</v>
      </c>
      <c r="F284" s="2">
        <v>-13.29914</v>
      </c>
      <c r="G284" s="2">
        <v>-22.77543</v>
      </c>
      <c r="H284" s="2">
        <v>-39.881340000000002</v>
      </c>
      <c r="I284" s="2">
        <v>-48.343629999999997</v>
      </c>
      <c r="J284" s="2">
        <v>-51.711350000000003</v>
      </c>
      <c r="K284" s="2">
        <v>-52.323590000000003</v>
      </c>
      <c r="L284" s="2">
        <v>-56.461509999999997</v>
      </c>
      <c r="M284" s="2">
        <v>-68.391530000000003</v>
      </c>
      <c r="N284" s="2">
        <v>-69.245400000000004</v>
      </c>
      <c r="O284" s="2">
        <v>-73.081410000000005</v>
      </c>
      <c r="P284" s="2">
        <v>-75.556880000000007</v>
      </c>
      <c r="Q284" s="2">
        <v>-87.060580000000002</v>
      </c>
      <c r="R284" s="2">
        <v>-87.618629999999996</v>
      </c>
      <c r="S284" s="2">
        <v>-87.549260000000004</v>
      </c>
      <c r="T284" s="2">
        <v>-89.943370000000002</v>
      </c>
      <c r="U284" s="2">
        <v>-89.044529999999995</v>
      </c>
      <c r="V284" s="2">
        <v>-86.723129999999998</v>
      </c>
      <c r="W284" s="2">
        <v>-105.36320000000001</v>
      </c>
      <c r="X284" s="2">
        <v>-117.19580000000001</v>
      </c>
      <c r="Y284" s="2">
        <v>-120.9944</v>
      </c>
      <c r="Z284" s="2">
        <v>-122.1435</v>
      </c>
      <c r="AA284" s="2">
        <v>-134.97640000000001</v>
      </c>
      <c r="AB284" s="2">
        <v>-71.087157708333294</v>
      </c>
      <c r="AC284" s="2"/>
    </row>
    <row r="285" spans="3:29" x14ac:dyDescent="0.2">
      <c r="C285" t="s">
        <v>275</v>
      </c>
      <c r="D285" s="2">
        <v>-14.562749999999999</v>
      </c>
      <c r="E285" s="2">
        <v>-23.223179999999999</v>
      </c>
      <c r="F285" s="2">
        <v>-61.890009999999997</v>
      </c>
      <c r="G285" s="2">
        <v>-108.3301</v>
      </c>
      <c r="H285" s="2">
        <v>-90.957440000000005</v>
      </c>
      <c r="I285" s="2">
        <v>-150.16159999999999</v>
      </c>
      <c r="J285" s="2">
        <v>-137.2466</v>
      </c>
      <c r="K285" s="2">
        <v>-153.68180000000001</v>
      </c>
      <c r="L285" s="2">
        <v>-156.53639999999999</v>
      </c>
      <c r="M285" s="2">
        <v>-158.39340000000001</v>
      </c>
      <c r="N285" s="2">
        <v>-182.20820000000001</v>
      </c>
      <c r="O285" s="2">
        <v>-181.4221</v>
      </c>
      <c r="P285" s="2">
        <v>-201.8913</v>
      </c>
      <c r="Q285" s="2">
        <v>-220.7756</v>
      </c>
      <c r="R285" s="2">
        <v>-230.8552</v>
      </c>
      <c r="S285" s="2">
        <v>-256.08699999999999</v>
      </c>
      <c r="T285" s="2">
        <v>-277.1694</v>
      </c>
      <c r="U285" s="2">
        <v>-279.89519999999999</v>
      </c>
      <c r="V285" s="2">
        <v>-307.67939999999999</v>
      </c>
      <c r="W285" s="2">
        <v>-320.00380000000001</v>
      </c>
      <c r="X285" s="2">
        <v>-328.6748</v>
      </c>
      <c r="Y285" s="2">
        <v>-340.43389999999999</v>
      </c>
      <c r="Z285" s="2">
        <v>-340.91550000000001</v>
      </c>
      <c r="AA285" s="2">
        <v>-349.39659999999998</v>
      </c>
      <c r="AB285" s="2">
        <v>-203.01630333333301</v>
      </c>
      <c r="AC285" s="2"/>
    </row>
    <row r="286" spans="3:29" x14ac:dyDescent="0.2">
      <c r="C286" t="s">
        <v>276</v>
      </c>
      <c r="D286" s="2">
        <v>380.29730000000001</v>
      </c>
      <c r="E286" s="2">
        <v>388.92829999999998</v>
      </c>
      <c r="F286" s="2">
        <v>345.67439999999999</v>
      </c>
      <c r="G286" s="2">
        <v>294.33960000000002</v>
      </c>
      <c r="H286" s="2">
        <v>293.4083</v>
      </c>
      <c r="I286" s="2">
        <v>244.9922</v>
      </c>
      <c r="J286" s="2">
        <v>235.38740000000001</v>
      </c>
      <c r="K286" s="2">
        <v>227.1157</v>
      </c>
      <c r="L286" s="2">
        <v>209.2655</v>
      </c>
      <c r="M286" s="2">
        <v>191.10550000000001</v>
      </c>
      <c r="N286" s="2">
        <v>195.5557</v>
      </c>
      <c r="O286" s="2">
        <v>187.79480000000001</v>
      </c>
      <c r="P286" s="2">
        <v>187.28020000000001</v>
      </c>
      <c r="Q286" s="2">
        <v>190.12639999999999</v>
      </c>
      <c r="R286" s="2">
        <v>184.11259999999999</v>
      </c>
      <c r="S286" s="2">
        <v>174.2397</v>
      </c>
      <c r="T286" s="2">
        <v>171.40799999999999</v>
      </c>
      <c r="U286" s="2">
        <v>168.12860000000001</v>
      </c>
      <c r="V286" s="2">
        <v>164.5547</v>
      </c>
      <c r="W286" s="2">
        <v>161.4385</v>
      </c>
      <c r="X286" s="2">
        <v>155.61340000000001</v>
      </c>
      <c r="Y286" s="2">
        <v>144.92070000000001</v>
      </c>
      <c r="Z286" s="2">
        <v>146.58920000000001</v>
      </c>
      <c r="AA286" s="2">
        <v>153.7441</v>
      </c>
      <c r="AB286" s="2">
        <v>216.50086666666601</v>
      </c>
      <c r="AC286" s="2"/>
    </row>
    <row r="287" spans="3:29" x14ac:dyDescent="0.2">
      <c r="C287" t="s">
        <v>277</v>
      </c>
      <c r="D287" s="2">
        <v>37.895330000000001</v>
      </c>
      <c r="E287" s="2">
        <v>37.791969999999999</v>
      </c>
      <c r="F287" s="2">
        <v>37.44905</v>
      </c>
      <c r="G287" s="2">
        <v>37.152769999999997</v>
      </c>
      <c r="H287" s="2">
        <v>37.069360000000003</v>
      </c>
      <c r="I287" s="2">
        <v>36.875529999999998</v>
      </c>
      <c r="J287" s="2">
        <v>36.79974</v>
      </c>
      <c r="K287" s="2">
        <v>36.897829999999999</v>
      </c>
      <c r="L287" s="2">
        <v>35.951599999999999</v>
      </c>
      <c r="M287" s="2">
        <v>35.842570000000002</v>
      </c>
      <c r="N287" s="2">
        <v>36.287750000000003</v>
      </c>
      <c r="O287" s="2">
        <v>35.673259999999999</v>
      </c>
      <c r="P287" s="2">
        <v>35.387729999999998</v>
      </c>
      <c r="Q287" s="2">
        <v>35.368450000000003</v>
      </c>
      <c r="R287" s="2">
        <v>34.377549999999999</v>
      </c>
      <c r="S287" s="2">
        <v>33.410269999999997</v>
      </c>
      <c r="T287" s="2">
        <v>32.752459999999999</v>
      </c>
      <c r="U287" s="2">
        <v>31.940850000000001</v>
      </c>
      <c r="V287" s="2">
        <v>31.871569999999998</v>
      </c>
      <c r="W287" s="2">
        <v>31.65465</v>
      </c>
      <c r="X287" s="2">
        <v>30.530850000000001</v>
      </c>
      <c r="Y287" s="2">
        <v>29.208079999999999</v>
      </c>
      <c r="Z287" s="2">
        <v>28.841539999999998</v>
      </c>
      <c r="AA287" s="2">
        <v>28.449860000000001</v>
      </c>
      <c r="AB287" s="2">
        <v>34.3950258333333</v>
      </c>
      <c r="AC287" s="2"/>
    </row>
    <row r="288" spans="3:29" x14ac:dyDescent="0.2">
      <c r="C288" t="s">
        <v>453</v>
      </c>
      <c r="D288" s="2">
        <v>0.68560790000000005</v>
      </c>
      <c r="E288" s="2">
        <v>0.63896949999999997</v>
      </c>
      <c r="F288" s="2">
        <v>0.53301759999999998</v>
      </c>
      <c r="G288" s="2">
        <v>0.50200599999999995</v>
      </c>
      <c r="H288" s="2">
        <v>0.48277409999999998</v>
      </c>
      <c r="I288" s="2">
        <v>0.43272739999999998</v>
      </c>
      <c r="J288" s="2">
        <v>0.37915379999999999</v>
      </c>
      <c r="K288" s="2">
        <v>0.3702877</v>
      </c>
      <c r="L288" s="2">
        <v>0.38432959999999999</v>
      </c>
      <c r="M288" s="2">
        <v>0.31723449999999997</v>
      </c>
      <c r="N288" s="2">
        <v>0.31889329999999999</v>
      </c>
      <c r="O288" s="2">
        <v>0.29488019999999998</v>
      </c>
      <c r="P288" s="2">
        <v>0.2657236</v>
      </c>
      <c r="Q288" s="2">
        <v>0.29011940000000003</v>
      </c>
      <c r="R288" s="2">
        <v>0.23301769999999999</v>
      </c>
      <c r="S288" s="2">
        <v>0.2139093</v>
      </c>
      <c r="T288" s="2">
        <v>0.1918039</v>
      </c>
      <c r="U288" s="2">
        <v>0.1853175</v>
      </c>
      <c r="V288" s="2">
        <v>0.1902373</v>
      </c>
      <c r="W288" s="2">
        <v>0.18560189999999999</v>
      </c>
      <c r="X288" s="2">
        <v>0.16634180000000001</v>
      </c>
      <c r="Y288" s="2">
        <v>0.15235199999999999</v>
      </c>
      <c r="Z288" s="2">
        <v>0.16410050000000001</v>
      </c>
      <c r="AA288" s="2">
        <v>0.17249999999999999</v>
      </c>
      <c r="AB288" s="2">
        <v>0.32295443750000002</v>
      </c>
      <c r="AC288" s="2"/>
    </row>
    <row r="289" spans="3:29" x14ac:dyDescent="0.2">
      <c r="C289" t="s">
        <v>454</v>
      </c>
      <c r="D289" s="2">
        <v>0.68560790000000005</v>
      </c>
      <c r="E289" s="2">
        <v>0.63896949999999997</v>
      </c>
      <c r="F289" s="2">
        <v>0.53301759999999998</v>
      </c>
      <c r="G289" s="2">
        <v>0.50200599999999995</v>
      </c>
      <c r="H289" s="2">
        <v>0.48277409999999998</v>
      </c>
      <c r="I289" s="2">
        <v>0.43272739999999998</v>
      </c>
      <c r="J289" s="2">
        <v>0.37915379999999999</v>
      </c>
      <c r="K289" s="2">
        <v>0.3702877</v>
      </c>
      <c r="L289" s="2">
        <v>0.38432959999999999</v>
      </c>
      <c r="M289" s="2">
        <v>0.31723449999999997</v>
      </c>
      <c r="N289" s="2">
        <v>0.31889329999999999</v>
      </c>
      <c r="O289" s="2">
        <v>0.29488019999999998</v>
      </c>
      <c r="P289" s="2">
        <v>0.2657236</v>
      </c>
      <c r="Q289" s="2">
        <v>0.29011940000000003</v>
      </c>
      <c r="R289" s="2">
        <v>0.23301769999999999</v>
      </c>
      <c r="S289" s="2">
        <v>0.2139093</v>
      </c>
      <c r="T289" s="2">
        <v>0.1918039</v>
      </c>
      <c r="U289" s="2">
        <v>0.1853175</v>
      </c>
      <c r="V289" s="2">
        <v>0.1902373</v>
      </c>
      <c r="W289" s="2">
        <v>0.18560189999999999</v>
      </c>
      <c r="X289" s="2">
        <v>0.16634180000000001</v>
      </c>
      <c r="Y289" s="2">
        <v>0.15235199999999999</v>
      </c>
      <c r="Z289" s="2">
        <v>0.16410050000000001</v>
      </c>
      <c r="AA289" s="2">
        <v>0.17249999999999999</v>
      </c>
      <c r="AB289" s="2">
        <v>0.32295443750000002</v>
      </c>
      <c r="AC289" s="2"/>
    </row>
    <row r="290" spans="3:29" x14ac:dyDescent="0.2">
      <c r="C290" t="s">
        <v>278</v>
      </c>
      <c r="D290" s="2">
        <v>199.2475</v>
      </c>
      <c r="E290" s="2">
        <v>241.5795</v>
      </c>
      <c r="F290" s="2">
        <v>206.3648</v>
      </c>
      <c r="G290" s="2">
        <v>158.76429999999999</v>
      </c>
      <c r="H290" s="2">
        <v>156.7593</v>
      </c>
      <c r="I290" s="2">
        <v>116.0517</v>
      </c>
      <c r="J290" s="2">
        <v>106.6567</v>
      </c>
      <c r="K290" s="2">
        <v>101.10120000000001</v>
      </c>
      <c r="L290" s="2">
        <v>84.238929999999996</v>
      </c>
      <c r="M290" s="2">
        <v>68.867679999999993</v>
      </c>
      <c r="N290" s="2">
        <v>72.477869999999996</v>
      </c>
      <c r="O290" s="2">
        <v>67.137960000000007</v>
      </c>
      <c r="P290" s="2">
        <v>66.694760000000002</v>
      </c>
      <c r="Q290" s="2">
        <v>65.838350000000005</v>
      </c>
      <c r="R290" s="2">
        <v>66.247810000000001</v>
      </c>
      <c r="S290" s="2">
        <v>58.939970000000002</v>
      </c>
      <c r="T290" s="2">
        <v>55.480739999999997</v>
      </c>
      <c r="U290" s="2">
        <v>54.591459999999998</v>
      </c>
      <c r="V290" s="2">
        <v>51.366909999999997</v>
      </c>
      <c r="W290" s="2">
        <v>49.859520000000003</v>
      </c>
      <c r="X290" s="2">
        <v>46.984819999999999</v>
      </c>
      <c r="Y290" s="2">
        <v>37.506979999999999</v>
      </c>
      <c r="Z290" s="2">
        <v>39.793799999999997</v>
      </c>
      <c r="AA290" s="2">
        <v>46.075839999999999</v>
      </c>
      <c r="AB290" s="2">
        <v>92.442850000000007</v>
      </c>
      <c r="AC290" s="2"/>
    </row>
    <row r="291" spans="3:29" x14ac:dyDescent="0.2">
      <c r="C291" t="s">
        <v>279</v>
      </c>
      <c r="D291" s="2">
        <v>3.4923549999999999</v>
      </c>
      <c r="E291" s="2">
        <v>3.488712</v>
      </c>
      <c r="F291" s="2">
        <v>3.487034</v>
      </c>
      <c r="G291" s="2">
        <v>3.4984060000000001</v>
      </c>
      <c r="H291" s="2">
        <v>3.4960019999999998</v>
      </c>
      <c r="I291" s="2">
        <v>3.494094</v>
      </c>
      <c r="J291" s="2">
        <v>3.489541</v>
      </c>
      <c r="K291" s="2">
        <v>3.4837989999999999</v>
      </c>
      <c r="L291" s="2">
        <v>3.487889</v>
      </c>
      <c r="M291" s="2">
        <v>3.4984060000000001</v>
      </c>
      <c r="N291" s="2">
        <v>3.491177</v>
      </c>
      <c r="O291" s="2">
        <v>3.4844499999999998</v>
      </c>
      <c r="P291" s="2">
        <v>3.4838119999999999</v>
      </c>
      <c r="Q291" s="2">
        <v>3.4763099999999998</v>
      </c>
      <c r="R291" s="2">
        <v>3.4842939999999998</v>
      </c>
      <c r="S291" s="2">
        <v>3.4881419999999999</v>
      </c>
      <c r="T291" s="2">
        <v>3.4869650000000001</v>
      </c>
      <c r="U291" s="2">
        <v>3.4760230000000001</v>
      </c>
      <c r="V291" s="2">
        <v>3.469344</v>
      </c>
      <c r="W291" s="2">
        <v>3.4707759999999999</v>
      </c>
      <c r="X291" s="2">
        <v>3.4800049999999998</v>
      </c>
      <c r="Y291" s="2">
        <v>3.4730759999999998</v>
      </c>
      <c r="Z291" s="2">
        <v>3.4638659999999999</v>
      </c>
      <c r="AA291" s="2">
        <v>3.459111</v>
      </c>
      <c r="AB291" s="2">
        <v>3.483482875</v>
      </c>
      <c r="AC291" s="2"/>
    </row>
    <row r="292" spans="3:29" x14ac:dyDescent="0.2">
      <c r="C292" t="s">
        <v>280</v>
      </c>
      <c r="D292" s="2">
        <v>0.3010216</v>
      </c>
      <c r="E292" s="2">
        <v>1.213605</v>
      </c>
      <c r="F292" s="2">
        <v>5.112927</v>
      </c>
      <c r="G292" s="2">
        <v>6.3618569999999997</v>
      </c>
      <c r="H292" s="2">
        <v>8.3936580000000003</v>
      </c>
      <c r="I292" s="2">
        <v>10.566610000000001</v>
      </c>
      <c r="J292" s="2">
        <v>10.63374</v>
      </c>
      <c r="K292" s="2">
        <v>7.7639849999999999</v>
      </c>
      <c r="L292" s="2">
        <v>9.2443969999999993</v>
      </c>
      <c r="M292" s="2">
        <v>6.6814479999999996</v>
      </c>
      <c r="N292" s="2">
        <v>6.3496790000000001</v>
      </c>
      <c r="O292" s="2">
        <v>5.5699050000000003</v>
      </c>
      <c r="P292" s="2">
        <v>6.3204419999999999</v>
      </c>
      <c r="Q292" s="2">
        <v>10.085190000000001</v>
      </c>
      <c r="R292" s="2">
        <v>6.2123939999999997</v>
      </c>
      <c r="S292" s="2">
        <v>6.2949349999999997</v>
      </c>
      <c r="T292" s="2">
        <v>8.4372530000000001</v>
      </c>
      <c r="U292" s="2">
        <v>8.2291519999999991</v>
      </c>
      <c r="V292" s="2">
        <v>8.1251709999999999</v>
      </c>
      <c r="W292" s="2">
        <v>7.2209120000000002</v>
      </c>
      <c r="X292" s="2">
        <v>7.0683090000000002</v>
      </c>
      <c r="Y292" s="2">
        <v>9.4914199999999997</v>
      </c>
      <c r="Z292" s="2">
        <v>9.9597809999999996</v>
      </c>
      <c r="AA292" s="2">
        <v>11.95125</v>
      </c>
      <c r="AB292" s="2">
        <v>7.3995433999999998</v>
      </c>
      <c r="AC292" s="2"/>
    </row>
    <row r="293" spans="3:29" x14ac:dyDescent="0.2">
      <c r="C293" t="s">
        <v>281</v>
      </c>
      <c r="D293" s="2">
        <v>59.558120000000002</v>
      </c>
      <c r="E293" s="2">
        <v>25.254460000000002</v>
      </c>
      <c r="F293" s="2">
        <v>14.37567</v>
      </c>
      <c r="G293" s="2">
        <v>10.08511</v>
      </c>
      <c r="H293" s="2">
        <v>9.3550500000000003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4.9428504166666603</v>
      </c>
      <c r="AC293" s="2"/>
    </row>
    <row r="294" spans="3:29" x14ac:dyDescent="0.2">
      <c r="C294" t="s">
        <v>282</v>
      </c>
      <c r="D294" s="2">
        <v>41.955719999999999</v>
      </c>
      <c r="E294" s="2">
        <v>41.876719999999999</v>
      </c>
      <c r="F294" s="2">
        <v>41.554969999999997</v>
      </c>
      <c r="G294" s="2">
        <v>41.437919999999998</v>
      </c>
      <c r="H294" s="2">
        <v>41.365679999999998</v>
      </c>
      <c r="I294" s="2">
        <v>41.25282</v>
      </c>
      <c r="J294" s="2">
        <v>41.125819999999997</v>
      </c>
      <c r="K294" s="2">
        <v>41.155439999999999</v>
      </c>
      <c r="L294" s="2">
        <v>40.588329999999999</v>
      </c>
      <c r="M294" s="2">
        <v>40.52966</v>
      </c>
      <c r="N294" s="2">
        <v>40.807470000000002</v>
      </c>
      <c r="O294" s="2">
        <v>40.405850000000001</v>
      </c>
      <c r="P294" s="2">
        <v>40.205100000000002</v>
      </c>
      <c r="Q294" s="2">
        <v>40.158900000000003</v>
      </c>
      <c r="R294" s="2">
        <v>39.580689999999997</v>
      </c>
      <c r="S294" s="2">
        <v>38.910429999999998</v>
      </c>
      <c r="T294" s="2">
        <v>38.618870000000001</v>
      </c>
      <c r="U294" s="2">
        <v>38.106340000000003</v>
      </c>
      <c r="V294" s="2">
        <v>38.012569999999997</v>
      </c>
      <c r="W294" s="2">
        <v>37.80621</v>
      </c>
      <c r="X294" s="2">
        <v>37.194470000000003</v>
      </c>
      <c r="Y294" s="2">
        <v>36.26961</v>
      </c>
      <c r="Z294" s="2">
        <v>35.942749999999997</v>
      </c>
      <c r="AA294" s="2">
        <v>35.670569999999998</v>
      </c>
      <c r="AB294" s="2">
        <v>39.605537916666599</v>
      </c>
      <c r="AC294" s="2"/>
    </row>
    <row r="295" spans="3:29" x14ac:dyDescent="0.2">
      <c r="C295" t="s">
        <v>283</v>
      </c>
      <c r="D295" s="2">
        <v>75.742670000000004</v>
      </c>
      <c r="E295" s="2">
        <v>75.515339999999995</v>
      </c>
      <c r="F295" s="2">
        <v>74.779049999999998</v>
      </c>
      <c r="G295" s="2">
        <v>74.192059999999998</v>
      </c>
      <c r="H295" s="2">
        <v>74.038579999999996</v>
      </c>
      <c r="I295" s="2">
        <v>73.627020000000002</v>
      </c>
      <c r="J295" s="2">
        <v>73.481520000000003</v>
      </c>
      <c r="K295" s="2">
        <v>73.611310000000003</v>
      </c>
      <c r="L295" s="2">
        <v>71.705910000000003</v>
      </c>
      <c r="M295" s="2">
        <v>71.528279999999995</v>
      </c>
      <c r="N295" s="2">
        <v>72.429550000000006</v>
      </c>
      <c r="O295" s="2">
        <v>71.196629999999999</v>
      </c>
      <c r="P295" s="2">
        <v>70.576099999999997</v>
      </c>
      <c r="Q295" s="2">
        <v>70.567679999999996</v>
      </c>
      <c r="R295" s="2">
        <v>68.587419999999995</v>
      </c>
      <c r="S295" s="2">
        <v>66.606260000000006</v>
      </c>
      <c r="T295" s="2">
        <v>65.384159999999994</v>
      </c>
      <c r="U295" s="2">
        <v>63.725610000000003</v>
      </c>
      <c r="V295" s="2">
        <v>63.580660000000002</v>
      </c>
      <c r="W295" s="2">
        <v>63.081049999999998</v>
      </c>
      <c r="X295" s="2">
        <v>60.885849999999998</v>
      </c>
      <c r="Y295" s="2">
        <v>58.179609999999997</v>
      </c>
      <c r="Z295" s="2">
        <v>57.429009999999998</v>
      </c>
      <c r="AA295" s="2">
        <v>56.587330000000001</v>
      </c>
      <c r="AB295" s="2">
        <v>68.626610833333302</v>
      </c>
      <c r="AC295" s="2"/>
    </row>
    <row r="296" spans="3:29" x14ac:dyDescent="0.2">
      <c r="C296" t="s">
        <v>284</v>
      </c>
      <c r="D296" s="2">
        <v>497.17140000000001</v>
      </c>
      <c r="E296" s="2">
        <v>879.98429999999996</v>
      </c>
      <c r="F296" s="2">
        <v>848.46910000000003</v>
      </c>
      <c r="G296" s="2">
        <v>892.53610000000003</v>
      </c>
      <c r="H296" s="2">
        <v>975.59709999999995</v>
      </c>
      <c r="I296" s="2">
        <v>948.78980000000001</v>
      </c>
      <c r="J296" s="2">
        <v>901.2808</v>
      </c>
      <c r="K296" s="2">
        <v>803.62620000000004</v>
      </c>
      <c r="L296" s="2">
        <v>788.44870000000003</v>
      </c>
      <c r="M296" s="2">
        <v>723.5308</v>
      </c>
      <c r="N296" s="2">
        <v>710.59029999999996</v>
      </c>
      <c r="O296" s="2">
        <v>694.6191</v>
      </c>
      <c r="P296" s="2">
        <v>665.79510000000005</v>
      </c>
      <c r="Q296" s="2">
        <v>668.29470000000003</v>
      </c>
      <c r="R296" s="2">
        <v>634.55709999999999</v>
      </c>
      <c r="S296" s="2">
        <v>678.24400000000003</v>
      </c>
      <c r="T296" s="2">
        <v>627.06020000000001</v>
      </c>
      <c r="U296" s="2">
        <v>621.87630000000001</v>
      </c>
      <c r="V296" s="2">
        <v>581.99239999999998</v>
      </c>
      <c r="W296" s="2">
        <v>585.99850000000004</v>
      </c>
      <c r="X296" s="2">
        <v>570.81809999999996</v>
      </c>
      <c r="Y296" s="2">
        <v>742.36940000000004</v>
      </c>
      <c r="Z296" s="2">
        <v>728.47760000000005</v>
      </c>
      <c r="AA296" s="2">
        <v>703.85440000000006</v>
      </c>
      <c r="AB296" s="2">
        <v>728.08256249999999</v>
      </c>
      <c r="AC296" s="2"/>
    </row>
    <row r="297" spans="3:29" x14ac:dyDescent="0.2">
      <c r="C297" t="s">
        <v>285</v>
      </c>
      <c r="D297" s="2">
        <v>89.317549999999997</v>
      </c>
      <c r="E297" s="2">
        <v>89.181579999999997</v>
      </c>
      <c r="F297" s="2">
        <v>89.091059999999999</v>
      </c>
      <c r="G297" s="2">
        <v>89.181299999999993</v>
      </c>
      <c r="H297" s="2">
        <v>89.181299999999993</v>
      </c>
      <c r="I297" s="2">
        <v>89.181299999999993</v>
      </c>
      <c r="J297" s="2">
        <v>89.091059999999999</v>
      </c>
      <c r="K297" s="2">
        <v>89.181299999999993</v>
      </c>
      <c r="L297" s="2">
        <v>89.181299999999993</v>
      </c>
      <c r="M297" s="2">
        <v>89.181299999999993</v>
      </c>
      <c r="N297" s="2">
        <v>89.091059999999999</v>
      </c>
      <c r="O297" s="2">
        <v>89.181299999999993</v>
      </c>
      <c r="P297" s="2">
        <v>89.181299999999993</v>
      </c>
      <c r="Q297" s="2">
        <v>89.181299999999993</v>
      </c>
      <c r="R297" s="2">
        <v>89.091059999999999</v>
      </c>
      <c r="S297" s="2">
        <v>89.181290000000004</v>
      </c>
      <c r="T297" s="2">
        <v>89.181299999999993</v>
      </c>
      <c r="U297" s="2">
        <v>89.181299999999993</v>
      </c>
      <c r="V297" s="2">
        <v>89.091059999999999</v>
      </c>
      <c r="W297" s="2">
        <v>89.181299999999993</v>
      </c>
      <c r="X297" s="2">
        <v>89.181299999999993</v>
      </c>
      <c r="Y297" s="2">
        <v>89.181299999999993</v>
      </c>
      <c r="Z297" s="2">
        <v>89.091059999999999</v>
      </c>
      <c r="AA297" s="2">
        <v>89.181299999999993</v>
      </c>
      <c r="AB297" s="2">
        <v>89.164428333333305</v>
      </c>
      <c r="AC297" s="2"/>
    </row>
    <row r="298" spans="3:29" x14ac:dyDescent="0.2">
      <c r="C298" t="s">
        <v>487</v>
      </c>
      <c r="D298" s="2">
        <v>0</v>
      </c>
      <c r="E298" s="2">
        <v>0</v>
      </c>
      <c r="F298" s="2">
        <v>1.5033009999999999E-2</v>
      </c>
      <c r="G298" s="2">
        <v>9.8209630000000006E-2</v>
      </c>
      <c r="H298" s="2">
        <v>0.2312613</v>
      </c>
      <c r="I298" s="2">
        <v>0.2437735</v>
      </c>
      <c r="J298" s="2">
        <v>0.27983059999999998</v>
      </c>
      <c r="K298" s="2">
        <v>0.24102850000000001</v>
      </c>
      <c r="L298" s="2">
        <v>0.43057430000000002</v>
      </c>
      <c r="M298" s="2">
        <v>0.3680447</v>
      </c>
      <c r="N298" s="2">
        <v>0.2810551</v>
      </c>
      <c r="O298" s="2">
        <v>0.45305109999999998</v>
      </c>
      <c r="P298" s="2">
        <v>0.48144720000000002</v>
      </c>
      <c r="Q298" s="2">
        <v>0.52360340000000005</v>
      </c>
      <c r="R298" s="2">
        <v>0.52653289999999997</v>
      </c>
      <c r="S298" s="2">
        <v>0.64622650000000004</v>
      </c>
      <c r="T298" s="2">
        <v>0.87919440000000004</v>
      </c>
      <c r="U298" s="2">
        <v>0.80772489999999997</v>
      </c>
      <c r="V298" s="2">
        <v>0.8170944</v>
      </c>
      <c r="W298" s="2">
        <v>0.73886030000000003</v>
      </c>
      <c r="X298" s="2">
        <v>0.75343709999999997</v>
      </c>
      <c r="Y298" s="2">
        <v>0.9172633</v>
      </c>
      <c r="Z298" s="2">
        <v>1.0127390000000001</v>
      </c>
      <c r="AA298" s="2">
        <v>0.99233229999999994</v>
      </c>
      <c r="AB298" s="2">
        <v>0.48909656000000001</v>
      </c>
      <c r="AC298" s="2"/>
    </row>
    <row r="299" spans="3:29" x14ac:dyDescent="0.2">
      <c r="C299" t="s">
        <v>488</v>
      </c>
      <c r="D299" s="2">
        <v>6.6792689999999997</v>
      </c>
      <c r="E299" s="2">
        <v>7.6229310000000003</v>
      </c>
      <c r="F299" s="2">
        <v>10.45459</v>
      </c>
      <c r="G299" s="2">
        <v>13.179460000000001</v>
      </c>
      <c r="H299" s="2">
        <v>15.59488</v>
      </c>
      <c r="I299" s="2">
        <v>15.627230000000001</v>
      </c>
      <c r="J299" s="2">
        <v>17.472560000000001</v>
      </c>
      <c r="K299" s="2">
        <v>17.013030000000001</v>
      </c>
      <c r="L299" s="2">
        <v>19.478619999999999</v>
      </c>
      <c r="M299" s="2">
        <v>18.251200000000001</v>
      </c>
      <c r="N299" s="2">
        <v>17.046299999999999</v>
      </c>
      <c r="O299" s="2">
        <v>18.290009999999999</v>
      </c>
      <c r="P299" s="2">
        <v>19.028220000000001</v>
      </c>
      <c r="Q299" s="2">
        <v>21.138670000000001</v>
      </c>
      <c r="R299" s="2">
        <v>21.691189999999999</v>
      </c>
      <c r="S299" s="2">
        <v>24.29759</v>
      </c>
      <c r="T299" s="2">
        <v>26.06851</v>
      </c>
      <c r="U299" s="2">
        <v>27.231770000000001</v>
      </c>
      <c r="V299" s="2">
        <v>26.000579999999999</v>
      </c>
      <c r="W299" s="2">
        <v>27.09544</v>
      </c>
      <c r="X299" s="2">
        <v>28.241710000000001</v>
      </c>
      <c r="Y299" s="2">
        <v>31.620419999999999</v>
      </c>
      <c r="Z299" s="2">
        <v>31.745819999999998</v>
      </c>
      <c r="AA299" s="2">
        <v>31.99858</v>
      </c>
      <c r="AB299" s="2">
        <v>20.536190833333301</v>
      </c>
      <c r="AC299" s="2"/>
    </row>
    <row r="300" spans="3:29" x14ac:dyDescent="0.2">
      <c r="C300" t="s">
        <v>489</v>
      </c>
      <c r="D300" s="2">
        <v>19.309090000000001</v>
      </c>
      <c r="E300" s="2">
        <v>19.309090000000001</v>
      </c>
      <c r="F300" s="2">
        <v>19.30931</v>
      </c>
      <c r="G300" s="2">
        <v>19.309090000000001</v>
      </c>
      <c r="H300" s="2">
        <v>19.309090000000001</v>
      </c>
      <c r="I300" s="2">
        <v>19.309090000000001</v>
      </c>
      <c r="J300" s="2">
        <v>19.30931</v>
      </c>
      <c r="K300" s="2">
        <v>19.309090000000001</v>
      </c>
      <c r="L300" s="2">
        <v>19.309090000000001</v>
      </c>
      <c r="M300" s="2">
        <v>19.302489999999999</v>
      </c>
      <c r="N300" s="2">
        <v>19.297560000000001</v>
      </c>
      <c r="O300" s="2">
        <v>19.301159999999999</v>
      </c>
      <c r="P300" s="2">
        <v>19.283950000000001</v>
      </c>
      <c r="Q300" s="2">
        <v>19.287400000000002</v>
      </c>
      <c r="R300" s="2">
        <v>19.267119999999998</v>
      </c>
      <c r="S300" s="2">
        <v>19.239370000000001</v>
      </c>
      <c r="T300" s="2">
        <v>19.249749999999999</v>
      </c>
      <c r="U300" s="2">
        <v>19.20335</v>
      </c>
      <c r="V300" s="2">
        <v>19.132549999999998</v>
      </c>
      <c r="W300" s="2">
        <v>19.13251</v>
      </c>
      <c r="X300" s="2">
        <v>19.074079999999999</v>
      </c>
      <c r="Y300" s="2">
        <v>19.098459999999999</v>
      </c>
      <c r="Z300" s="2">
        <v>19.092359999999999</v>
      </c>
      <c r="AA300" s="2">
        <v>19.0199</v>
      </c>
      <c r="AB300" s="2">
        <v>19.240177500000001</v>
      </c>
      <c r="AC300" s="2"/>
    </row>
    <row r="301" spans="3:29" x14ac:dyDescent="0.2">
      <c r="C301" t="s">
        <v>286</v>
      </c>
      <c r="D301" s="2">
        <v>162.84540000000001</v>
      </c>
      <c r="E301" s="2">
        <v>213.42740000000001</v>
      </c>
      <c r="F301" s="2">
        <v>257.76190000000003</v>
      </c>
      <c r="G301" s="2">
        <v>296.66059999999999</v>
      </c>
      <c r="H301" s="2">
        <v>330.71980000000002</v>
      </c>
      <c r="I301" s="2">
        <v>366.72609999999997</v>
      </c>
      <c r="J301" s="2">
        <v>404.10599999999999</v>
      </c>
      <c r="K301" s="2">
        <v>438.82900000000001</v>
      </c>
      <c r="L301" s="2">
        <v>473.9667</v>
      </c>
      <c r="M301" s="2">
        <v>508.62130000000002</v>
      </c>
      <c r="N301" s="2">
        <v>541.4914</v>
      </c>
      <c r="O301" s="2">
        <v>573.81089999999995</v>
      </c>
      <c r="P301" s="2">
        <v>608.71019999999999</v>
      </c>
      <c r="Q301" s="2">
        <v>647.25070000000005</v>
      </c>
      <c r="R301" s="2">
        <v>677.35770000000002</v>
      </c>
      <c r="S301" s="2">
        <v>707.97640000000001</v>
      </c>
      <c r="T301" s="2">
        <v>737.02030000000002</v>
      </c>
      <c r="U301" s="2">
        <v>764.41840000000002</v>
      </c>
      <c r="V301" s="2">
        <v>799.3365</v>
      </c>
      <c r="W301" s="2">
        <v>835.06449999999995</v>
      </c>
      <c r="X301" s="2">
        <v>870.63049999999998</v>
      </c>
      <c r="Y301" s="2">
        <v>905.06590000000006</v>
      </c>
      <c r="Z301" s="2">
        <v>934.57320000000004</v>
      </c>
      <c r="AA301" s="2">
        <v>973.15089999999998</v>
      </c>
      <c r="AB301" s="2">
        <v>584.56340416666603</v>
      </c>
      <c r="AC301" s="2"/>
    </row>
    <row r="302" spans="3:29" x14ac:dyDescent="0.2">
      <c r="C302" t="s">
        <v>287</v>
      </c>
      <c r="D302" s="2">
        <v>261.08330000000001</v>
      </c>
      <c r="E302" s="2">
        <v>261.35570000000001</v>
      </c>
      <c r="F302" s="2">
        <v>261.36529999999999</v>
      </c>
      <c r="G302" s="2">
        <v>261.15109999999999</v>
      </c>
      <c r="H302" s="2">
        <v>261.05399999999997</v>
      </c>
      <c r="I302" s="2">
        <v>261.09859999999998</v>
      </c>
      <c r="J302" s="2">
        <v>261.16899999999998</v>
      </c>
      <c r="K302" s="2">
        <v>261.57819999999998</v>
      </c>
      <c r="L302" s="2">
        <v>261.43470000000002</v>
      </c>
      <c r="M302" s="2">
        <v>261.15109999999999</v>
      </c>
      <c r="N302" s="2">
        <v>260.87220000000002</v>
      </c>
      <c r="O302" s="2">
        <v>261.08330000000001</v>
      </c>
      <c r="P302" s="2">
        <v>261.31939999999997</v>
      </c>
      <c r="Q302" s="2">
        <v>261.55590000000001</v>
      </c>
      <c r="R302" s="2">
        <v>261.15589999999997</v>
      </c>
      <c r="S302" s="2">
        <v>260.94170000000003</v>
      </c>
      <c r="T302" s="2">
        <v>261.09249999999997</v>
      </c>
      <c r="U302" s="2">
        <v>261.06240000000003</v>
      </c>
      <c r="V302" s="2">
        <v>261.11</v>
      </c>
      <c r="W302" s="2">
        <v>261.42759999999998</v>
      </c>
      <c r="X302" s="2">
        <v>260.9889</v>
      </c>
      <c r="Y302" s="2">
        <v>260.79070000000002</v>
      </c>
      <c r="Z302" s="2">
        <v>260.80669999999998</v>
      </c>
      <c r="AA302" s="2">
        <v>261.17149999999998</v>
      </c>
      <c r="AB302" s="2">
        <v>261.15915416666599</v>
      </c>
      <c r="AC302" s="2"/>
    </row>
    <row r="303" spans="3:29" x14ac:dyDescent="0.2">
      <c r="C303" t="s">
        <v>288</v>
      </c>
      <c r="D303" s="2">
        <v>0.27779589999999998</v>
      </c>
      <c r="E303" s="2">
        <v>1.6872469999999999</v>
      </c>
      <c r="F303" s="2">
        <v>6.9099870000000001</v>
      </c>
      <c r="G303" s="2">
        <v>12.71649</v>
      </c>
      <c r="H303" s="2">
        <v>16.279250000000001</v>
      </c>
      <c r="I303" s="2">
        <v>18.186520000000002</v>
      </c>
      <c r="J303" s="2">
        <v>19.85378</v>
      </c>
      <c r="K303" s="2">
        <v>13.68985</v>
      </c>
      <c r="L303" s="2">
        <v>25.157389999999999</v>
      </c>
      <c r="M303" s="2">
        <v>19.18956</v>
      </c>
      <c r="N303" s="2">
        <v>12.428570000000001</v>
      </c>
      <c r="O303" s="2">
        <v>11.05087</v>
      </c>
      <c r="P303" s="2">
        <v>10.5146</v>
      </c>
      <c r="Q303" s="2">
        <v>12.82798</v>
      </c>
      <c r="R303" s="2">
        <v>9.7768390000000007</v>
      </c>
      <c r="S303" s="2">
        <v>12.18538</v>
      </c>
      <c r="T303" s="2">
        <v>12.768000000000001</v>
      </c>
      <c r="U303" s="2">
        <v>12.52369</v>
      </c>
      <c r="V303" s="2">
        <v>10.119429999999999</v>
      </c>
      <c r="W303" s="2">
        <v>13.948029999999999</v>
      </c>
      <c r="X303" s="2">
        <v>15.13692</v>
      </c>
      <c r="Y303" s="2">
        <v>22.768170000000001</v>
      </c>
      <c r="Z303" s="2">
        <v>23.287569999999999</v>
      </c>
      <c r="AA303" s="2">
        <v>23.380849999999999</v>
      </c>
      <c r="AB303" s="2">
        <v>14.0276987041666</v>
      </c>
      <c r="AC303" s="2"/>
    </row>
    <row r="304" spans="3:29" x14ac:dyDescent="0.2">
      <c r="C304" t="s">
        <v>289</v>
      </c>
      <c r="D304" s="2">
        <v>2640.4209999999998</v>
      </c>
      <c r="E304" s="2">
        <v>1860.5609999999999</v>
      </c>
      <c r="F304" s="2">
        <v>1819.8030000000001</v>
      </c>
      <c r="G304" s="2">
        <v>1450.0319999999999</v>
      </c>
      <c r="H304" s="2">
        <v>1095.6379999999999</v>
      </c>
      <c r="I304" s="2">
        <v>1105.4690000000001</v>
      </c>
      <c r="J304" s="2">
        <v>1071.8920000000001</v>
      </c>
      <c r="K304" s="2">
        <v>1057.9559999999999</v>
      </c>
      <c r="L304" s="2">
        <v>1062.0930000000001</v>
      </c>
      <c r="M304" s="2">
        <v>1026.96</v>
      </c>
      <c r="N304" s="2">
        <v>1022.65</v>
      </c>
      <c r="O304" s="2">
        <v>863.87189999999998</v>
      </c>
      <c r="P304" s="2">
        <v>838.62909999999999</v>
      </c>
      <c r="Q304" s="2">
        <v>820.24890000000005</v>
      </c>
      <c r="R304" s="2">
        <v>787.47910000000002</v>
      </c>
      <c r="S304" s="2">
        <v>466.43680000000001</v>
      </c>
      <c r="T304" s="2">
        <v>438.4221</v>
      </c>
      <c r="U304" s="2">
        <v>390.22039999999998</v>
      </c>
      <c r="V304" s="2">
        <v>366.70190000000002</v>
      </c>
      <c r="W304" s="2">
        <v>376.89879999999999</v>
      </c>
      <c r="X304" s="2">
        <v>363.62509999999997</v>
      </c>
      <c r="Y304" s="2">
        <v>0</v>
      </c>
      <c r="Z304" s="2">
        <v>0</v>
      </c>
      <c r="AA304" s="2">
        <v>0</v>
      </c>
      <c r="AB304" s="2">
        <v>871.91704583333296</v>
      </c>
      <c r="AC304" s="2"/>
    </row>
    <row r="305" spans="3:29" x14ac:dyDescent="0.2">
      <c r="C305" t="s">
        <v>290</v>
      </c>
      <c r="D305" s="2">
        <v>57.1995</v>
      </c>
      <c r="E305" s="2">
        <v>57.1995</v>
      </c>
      <c r="F305" s="2">
        <v>57.1995</v>
      </c>
      <c r="G305" s="2">
        <v>57.1995</v>
      </c>
      <c r="H305" s="2">
        <v>57.1995</v>
      </c>
      <c r="I305" s="2">
        <v>57.1995</v>
      </c>
      <c r="J305" s="2">
        <v>57.1995</v>
      </c>
      <c r="K305" s="2">
        <v>57.1995</v>
      </c>
      <c r="L305" s="2">
        <v>57.19558</v>
      </c>
      <c r="M305" s="2">
        <v>57.177140000000001</v>
      </c>
      <c r="N305" s="2">
        <v>57.160429999999998</v>
      </c>
      <c r="O305" s="2">
        <v>57.1646</v>
      </c>
      <c r="P305" s="2">
        <v>57.112870000000001</v>
      </c>
      <c r="Q305" s="2">
        <v>57.103439999999999</v>
      </c>
      <c r="R305" s="2">
        <v>57.05039</v>
      </c>
      <c r="S305" s="2">
        <v>56.977469999999997</v>
      </c>
      <c r="T305" s="2">
        <v>56.982880000000002</v>
      </c>
      <c r="U305" s="2">
        <v>56.787680000000002</v>
      </c>
      <c r="V305" s="2">
        <v>56.523209999999999</v>
      </c>
      <c r="W305" s="2">
        <v>56.571939999999998</v>
      </c>
      <c r="X305" s="2">
        <v>56.397449999999999</v>
      </c>
      <c r="Y305" s="2">
        <v>56.478729999999999</v>
      </c>
      <c r="Z305" s="2">
        <v>56.436889999999998</v>
      </c>
      <c r="AA305" s="2">
        <v>56.205080000000002</v>
      </c>
      <c r="AB305" s="2">
        <v>56.955074166666599</v>
      </c>
      <c r="AC305" s="2"/>
    </row>
    <row r="306" spans="3:29" x14ac:dyDescent="0.2">
      <c r="C306" t="s">
        <v>291</v>
      </c>
      <c r="D306" s="2">
        <v>2.2941449999999999</v>
      </c>
      <c r="E306" s="2">
        <v>5.116276</v>
      </c>
      <c r="F306" s="2">
        <v>11.742940000000001</v>
      </c>
      <c r="G306" s="2">
        <v>13.769170000000001</v>
      </c>
      <c r="H306" s="2">
        <v>16.359860000000001</v>
      </c>
      <c r="I306" s="2">
        <v>15.53332</v>
      </c>
      <c r="J306" s="2">
        <v>17.732500000000002</v>
      </c>
      <c r="K306" s="2">
        <v>13.01446</v>
      </c>
      <c r="L306" s="2">
        <v>20.472950000000001</v>
      </c>
      <c r="M306" s="2">
        <v>14.577540000000001</v>
      </c>
      <c r="N306" s="2">
        <v>12.20271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5.9506612916666599</v>
      </c>
      <c r="AC306" s="2"/>
    </row>
    <row r="307" spans="3:29" x14ac:dyDescent="0.2">
      <c r="C307" t="s">
        <v>292</v>
      </c>
      <c r="D307" s="2">
        <v>61.513739999999999</v>
      </c>
      <c r="E307" s="2">
        <v>60.712000000000003</v>
      </c>
      <c r="F307" s="2">
        <v>55.039389999999997</v>
      </c>
      <c r="G307" s="2">
        <v>42.923490000000001</v>
      </c>
      <c r="H307" s="2">
        <v>44.715769999999999</v>
      </c>
      <c r="I307" s="2">
        <v>45.105249999999998</v>
      </c>
      <c r="J307" s="2">
        <v>46.061860000000003</v>
      </c>
      <c r="K307" s="2">
        <v>45.196750000000002</v>
      </c>
      <c r="L307" s="2">
        <v>46.040819999999997</v>
      </c>
      <c r="M307" s="2">
        <v>45.075879999999998</v>
      </c>
      <c r="N307" s="2">
        <v>44.637659999999997</v>
      </c>
      <c r="O307" s="2">
        <v>44.958930000000002</v>
      </c>
      <c r="P307" s="2">
        <v>44.858289999999997</v>
      </c>
      <c r="Q307" s="2">
        <v>45.838299999999997</v>
      </c>
      <c r="R307" s="2">
        <v>45.767850000000003</v>
      </c>
      <c r="S307" s="2">
        <v>46.559849999999997</v>
      </c>
      <c r="T307" s="2">
        <v>47.101559999999999</v>
      </c>
      <c r="U307" s="2">
        <v>47.208359999999999</v>
      </c>
      <c r="V307" s="2">
        <v>46.890770000000003</v>
      </c>
      <c r="W307" s="2">
        <v>46.921849999999999</v>
      </c>
      <c r="X307" s="2">
        <v>47.113079999999997</v>
      </c>
      <c r="Y307" s="2">
        <v>48.370980000000003</v>
      </c>
      <c r="Z307" s="2">
        <v>48.498510000000003</v>
      </c>
      <c r="AA307" s="2">
        <v>48.499920000000003</v>
      </c>
      <c r="AB307" s="2">
        <v>47.7337858333333</v>
      </c>
      <c r="AC307" s="2"/>
    </row>
    <row r="308" spans="3:29" x14ac:dyDescent="0.2">
      <c r="C308" t="s">
        <v>515</v>
      </c>
      <c r="D308" s="2">
        <v>0</v>
      </c>
      <c r="E308" s="2">
        <v>-3.1649669999999997E-10</v>
      </c>
      <c r="F308" s="2">
        <v>-2.5587280000000001E-9</v>
      </c>
      <c r="G308" s="2">
        <v>-2.813882E-9</v>
      </c>
      <c r="H308" s="2">
        <v>-2.3468320000000001E-9</v>
      </c>
      <c r="I308" s="2">
        <v>-1.674814E-9</v>
      </c>
      <c r="J308" s="2">
        <v>-4.006432E-9</v>
      </c>
      <c r="K308" s="2">
        <v>-3.8265469999999996E-9</v>
      </c>
      <c r="L308" s="2">
        <v>-2.1471669999999999E-8</v>
      </c>
      <c r="M308" s="2">
        <v>-6.4697829999999997E-9</v>
      </c>
      <c r="N308" s="2">
        <v>-6.286467E-9</v>
      </c>
      <c r="O308" s="2">
        <v>-7.2116629999999996E-9</v>
      </c>
      <c r="P308" s="2">
        <v>-1.1457E-8</v>
      </c>
      <c r="Q308" s="2">
        <v>-1.044188E-8</v>
      </c>
      <c r="R308" s="2">
        <v>-2.4402650000000001E-8</v>
      </c>
      <c r="S308" s="2">
        <v>-3.7811009999999997E-8</v>
      </c>
      <c r="T308" s="2">
        <v>-8.2933329999999998E-8</v>
      </c>
      <c r="U308" s="2">
        <v>-4.8095080000000001E-8</v>
      </c>
      <c r="V308" s="2">
        <v>-6.2470000000000003E-7</v>
      </c>
      <c r="W308" s="2">
        <v>-3.985651E-8</v>
      </c>
      <c r="X308" s="2">
        <v>-1.331916E-7</v>
      </c>
      <c r="Y308" s="2">
        <v>-3.7869760000000001</v>
      </c>
      <c r="Z308" s="2">
        <v>-3.806003</v>
      </c>
      <c r="AA308" s="2">
        <v>-3.8228840000000002</v>
      </c>
      <c r="AB308" s="2">
        <v>-0.475661002994682</v>
      </c>
      <c r="AC308" s="2"/>
    </row>
    <row r="309" spans="3:29" x14ac:dyDescent="0.2">
      <c r="C309" t="s">
        <v>293</v>
      </c>
      <c r="D309" s="2">
        <v>298.18860000000001</v>
      </c>
      <c r="E309" s="2">
        <v>324.37450000000001</v>
      </c>
      <c r="F309" s="2">
        <v>356.91419999999999</v>
      </c>
      <c r="G309" s="2">
        <v>366.00330000000002</v>
      </c>
      <c r="H309" s="2">
        <v>391.18200000000002</v>
      </c>
      <c r="I309" s="2">
        <v>436.50380000000001</v>
      </c>
      <c r="J309" s="2">
        <v>481.89420000000001</v>
      </c>
      <c r="K309" s="2">
        <v>536.2115</v>
      </c>
      <c r="L309" s="2">
        <v>593.61900000000003</v>
      </c>
      <c r="M309" s="2">
        <v>639.53300000000002</v>
      </c>
      <c r="N309" s="2">
        <v>681.51419999999996</v>
      </c>
      <c r="O309" s="2">
        <v>714.10860000000002</v>
      </c>
      <c r="P309" s="2">
        <v>738.12379999999996</v>
      </c>
      <c r="Q309" s="2">
        <v>761.98820000000001</v>
      </c>
      <c r="R309" s="2">
        <v>777.822</v>
      </c>
      <c r="S309" s="2">
        <v>797.75720000000001</v>
      </c>
      <c r="T309" s="2">
        <v>814.71810000000005</v>
      </c>
      <c r="U309" s="2">
        <v>836.1069</v>
      </c>
      <c r="V309" s="2">
        <v>848.48770000000002</v>
      </c>
      <c r="W309" s="2">
        <v>862.9307</v>
      </c>
      <c r="X309" s="2">
        <v>878.8895</v>
      </c>
      <c r="Y309" s="2">
        <v>888.02279999999996</v>
      </c>
      <c r="Z309" s="2">
        <v>909.07380000000001</v>
      </c>
      <c r="AA309" s="2">
        <v>940.66</v>
      </c>
      <c r="AB309" s="2">
        <v>661.44281666666598</v>
      </c>
      <c r="AC309" s="2"/>
    </row>
    <row r="310" spans="3:29" x14ac:dyDescent="0.2">
      <c r="C310" t="s">
        <v>294</v>
      </c>
      <c r="D310" s="2">
        <v>4093.5010000000002</v>
      </c>
      <c r="E310" s="2">
        <v>3774.7710000000002</v>
      </c>
      <c r="F310" s="2">
        <v>3787.3670000000002</v>
      </c>
      <c r="G310" s="2">
        <v>3505.1480000000001</v>
      </c>
      <c r="H310" s="2">
        <v>3301.75</v>
      </c>
      <c r="I310" s="2">
        <v>3366.0390000000002</v>
      </c>
      <c r="J310" s="2">
        <v>3372.3879999999999</v>
      </c>
      <c r="K310" s="2">
        <v>3336.498</v>
      </c>
      <c r="L310" s="2">
        <v>3440.4859999999999</v>
      </c>
      <c r="M310" s="2">
        <v>3404.375</v>
      </c>
      <c r="N310" s="2">
        <v>3448.518</v>
      </c>
      <c r="O310" s="2">
        <v>3325.18</v>
      </c>
      <c r="P310" s="2">
        <v>3328.605</v>
      </c>
      <c r="Q310" s="2">
        <v>3379.377</v>
      </c>
      <c r="R310" s="2">
        <v>3353.5659999999998</v>
      </c>
      <c r="S310" s="2">
        <v>3130.5990000000002</v>
      </c>
      <c r="T310" s="2">
        <v>3098.4360000000001</v>
      </c>
      <c r="U310" s="2">
        <v>3093.319</v>
      </c>
      <c r="V310" s="2">
        <v>3071.056</v>
      </c>
      <c r="W310" s="2">
        <v>3136.4850000000001</v>
      </c>
      <c r="X310" s="2">
        <v>3159.5929999999998</v>
      </c>
      <c r="Y310" s="2">
        <v>3017.76</v>
      </c>
      <c r="Z310" s="2">
        <v>3052.4279999999999</v>
      </c>
      <c r="AA310" s="2">
        <v>3095.9969999999998</v>
      </c>
      <c r="AB310" s="2">
        <v>3336.3850833333299</v>
      </c>
      <c r="AC310" s="2"/>
    </row>
    <row r="311" spans="3:29" x14ac:dyDescent="0.2">
      <c r="C311" t="s">
        <v>295</v>
      </c>
      <c r="D311" s="2">
        <v>1050.213</v>
      </c>
      <c r="E311" s="2">
        <v>990.7047</v>
      </c>
      <c r="F311" s="2">
        <v>966.89620000000002</v>
      </c>
      <c r="G311" s="2">
        <v>870.50599999999997</v>
      </c>
      <c r="H311" s="2">
        <v>928.0933</v>
      </c>
      <c r="I311" s="2">
        <v>939.73509999999999</v>
      </c>
      <c r="J311" s="2">
        <v>856.58180000000004</v>
      </c>
      <c r="K311" s="2">
        <v>794.11980000000005</v>
      </c>
      <c r="L311" s="2">
        <v>728.904</v>
      </c>
      <c r="M311" s="2">
        <v>656.04390000000001</v>
      </c>
      <c r="N311" s="2">
        <v>602.71749999999997</v>
      </c>
      <c r="O311" s="2">
        <v>591.48940000000005</v>
      </c>
      <c r="P311" s="2">
        <v>527.26900000000001</v>
      </c>
      <c r="Q311" s="2">
        <v>484.23790000000002</v>
      </c>
      <c r="R311" s="2">
        <v>492.11200000000002</v>
      </c>
      <c r="S311" s="2">
        <v>455.17660000000001</v>
      </c>
      <c r="T311" s="2">
        <v>440.16699999999997</v>
      </c>
      <c r="U311" s="2">
        <v>432.46210000000002</v>
      </c>
      <c r="V311" s="2">
        <v>398.2953</v>
      </c>
      <c r="W311" s="2">
        <v>397.7792</v>
      </c>
      <c r="X311" s="2">
        <v>407.25510000000003</v>
      </c>
      <c r="Y311" s="2">
        <v>360.75310000000002</v>
      </c>
      <c r="Z311" s="2">
        <v>417.24939999999998</v>
      </c>
      <c r="AA311" s="2">
        <v>365.76339999999999</v>
      </c>
      <c r="AB311" s="2">
        <v>631.438533333333</v>
      </c>
      <c r="AC311" s="2"/>
    </row>
    <row r="312" spans="3:29" x14ac:dyDescent="0.2">
      <c r="C312" t="s">
        <v>296</v>
      </c>
      <c r="D312" s="2">
        <v>23.249140000000001</v>
      </c>
      <c r="E312" s="2">
        <v>23.32357</v>
      </c>
      <c r="F312" s="2">
        <v>22.951029999999999</v>
      </c>
      <c r="G312" s="2">
        <v>22.92624</v>
      </c>
      <c r="H312" s="2">
        <v>22.93206</v>
      </c>
      <c r="I312" s="2">
        <v>22.776990000000001</v>
      </c>
      <c r="J312" s="2">
        <v>22.600460000000002</v>
      </c>
      <c r="K312" s="2">
        <v>22.625430000000001</v>
      </c>
      <c r="L312" s="2">
        <v>22.218630000000001</v>
      </c>
      <c r="M312" s="2">
        <v>22.102979999999999</v>
      </c>
      <c r="N312" s="2">
        <v>22.266480000000001</v>
      </c>
      <c r="O312" s="2">
        <v>21.936260000000001</v>
      </c>
      <c r="P312" s="2">
        <v>21.802320000000002</v>
      </c>
      <c r="Q312" s="2">
        <v>21.757259999999999</v>
      </c>
      <c r="R312" s="2">
        <v>21.579740000000001</v>
      </c>
      <c r="S312" s="2">
        <v>21.46565</v>
      </c>
      <c r="T312" s="2">
        <v>21.444890000000001</v>
      </c>
      <c r="U312" s="2">
        <v>21.242270000000001</v>
      </c>
      <c r="V312" s="2">
        <v>21.21161</v>
      </c>
      <c r="W312" s="2">
        <v>21.19633</v>
      </c>
      <c r="X312" s="2">
        <v>20.96753</v>
      </c>
      <c r="Y312" s="2">
        <v>20.757629999999999</v>
      </c>
      <c r="Z312" s="2">
        <v>21.022539999999999</v>
      </c>
      <c r="AA312" s="2">
        <v>20.715389999999999</v>
      </c>
      <c r="AB312" s="2">
        <v>21.96135125</v>
      </c>
      <c r="AC312" s="2"/>
    </row>
    <row r="313" spans="3:29" x14ac:dyDescent="0.2">
      <c r="C313" t="s">
        <v>297</v>
      </c>
      <c r="D313" s="2">
        <v>8979.7970000000005</v>
      </c>
      <c r="E313" s="2">
        <v>8981.76</v>
      </c>
      <c r="F313" s="2">
        <v>8967.8700000000008</v>
      </c>
      <c r="G313" s="2">
        <v>8973.0820000000003</v>
      </c>
      <c r="H313" s="2">
        <v>8981.3220000000001</v>
      </c>
      <c r="I313" s="2">
        <v>8987.8850000000002</v>
      </c>
      <c r="J313" s="2">
        <v>8994.4359999999997</v>
      </c>
      <c r="K313" s="2">
        <v>8996.9269999999997</v>
      </c>
      <c r="L313" s="2">
        <v>9003.1949999999997</v>
      </c>
      <c r="M313" s="2">
        <v>8991.8819999999996</v>
      </c>
      <c r="N313" s="2">
        <v>9000.3629999999994</v>
      </c>
      <c r="O313" s="2">
        <v>9006.09</v>
      </c>
      <c r="P313" s="2">
        <v>9013.1939999999995</v>
      </c>
      <c r="Q313" s="2">
        <v>9021.9699999999993</v>
      </c>
      <c r="R313" s="2">
        <v>9031.2900000000009</v>
      </c>
      <c r="S313" s="2">
        <v>9039.1039999999994</v>
      </c>
      <c r="T313" s="2">
        <v>9047.4619999999995</v>
      </c>
      <c r="U313" s="2">
        <v>9056.2369999999992</v>
      </c>
      <c r="V313" s="2">
        <v>9065.9789999999994</v>
      </c>
      <c r="W313" s="2">
        <v>9073.3709999999992</v>
      </c>
      <c r="X313" s="2">
        <v>9082.1470000000008</v>
      </c>
      <c r="Y313" s="2">
        <v>9090.5049999999992</v>
      </c>
      <c r="Z313" s="2">
        <v>9100.25</v>
      </c>
      <c r="AA313" s="2">
        <v>9107.6389999999992</v>
      </c>
      <c r="AB313" s="2">
        <v>9024.7398749999993</v>
      </c>
      <c r="AC313" s="2"/>
    </row>
    <row r="314" spans="3:29" x14ac:dyDescent="0.2">
      <c r="C314" t="s">
        <v>490</v>
      </c>
      <c r="D314" s="2">
        <v>0</v>
      </c>
      <c r="E314" s="2">
        <v>0</v>
      </c>
      <c r="F314" s="2">
        <v>8.8797810000000002E-4</v>
      </c>
      <c r="G314" s="2">
        <v>3.6506849999999999E-3</v>
      </c>
      <c r="H314" s="2">
        <v>7.9840180000000007E-3</v>
      </c>
      <c r="I314" s="2">
        <v>5.0456620000000002E-3</v>
      </c>
      <c r="J314" s="2">
        <v>6.1566490000000001E-3</v>
      </c>
      <c r="K314" s="2">
        <v>4.273972E-3</v>
      </c>
      <c r="L314" s="2">
        <v>1.1308220000000001E-2</v>
      </c>
      <c r="M314" s="2">
        <v>4.6301370000000003E-3</v>
      </c>
      <c r="N314" s="2">
        <v>2.9303279999999998E-3</v>
      </c>
      <c r="O314" s="2">
        <v>1.780822E-3</v>
      </c>
      <c r="P314" s="2">
        <v>3.0273969999999998E-3</v>
      </c>
      <c r="Q314" s="2">
        <v>1.1159820000000001E-2</v>
      </c>
      <c r="R314" s="2">
        <v>8.2581970000000001E-3</v>
      </c>
      <c r="S314" s="2">
        <v>1.4216899999999999E-2</v>
      </c>
      <c r="T314" s="2">
        <v>2.1636989999999998E-2</v>
      </c>
      <c r="U314" s="2">
        <v>2.8463470000000001E-2</v>
      </c>
      <c r="V314" s="2">
        <v>4.2394969999999997E-2</v>
      </c>
      <c r="W314" s="2">
        <v>1.3445210000000001E-2</v>
      </c>
      <c r="X314" s="2">
        <v>1.5938359999999999E-2</v>
      </c>
      <c r="Y314" s="2">
        <v>2.6682649999999999E-2</v>
      </c>
      <c r="Z314" s="2">
        <v>2.3472219999999999E-2</v>
      </c>
      <c r="AA314" s="2">
        <v>3.2559360000000002E-2</v>
      </c>
      <c r="AB314" s="2">
        <v>1.2079333962499999E-2</v>
      </c>
      <c r="AC314" s="2"/>
    </row>
    <row r="315" spans="3:29" x14ac:dyDescent="0.2">
      <c r="C315" t="s">
        <v>298</v>
      </c>
      <c r="D315" s="2">
        <v>1.254764</v>
      </c>
      <c r="E315" s="2">
        <v>1.4876750000000001</v>
      </c>
      <c r="F315" s="2">
        <v>1.622247</v>
      </c>
      <c r="G315" s="2">
        <v>1.5279050000000001</v>
      </c>
      <c r="H315" s="2">
        <v>1.713849</v>
      </c>
      <c r="I315" s="2">
        <v>1.5245109999999999</v>
      </c>
      <c r="J315" s="2">
        <v>1.449829</v>
      </c>
      <c r="K315" s="2">
        <v>1.354287</v>
      </c>
      <c r="L315" s="2">
        <v>1.2759180000000001</v>
      </c>
      <c r="M315" s="2">
        <v>1.0316689999999999</v>
      </c>
      <c r="N315" s="2">
        <v>0.95642159999999998</v>
      </c>
      <c r="O315" s="2">
        <v>0.84619739999999999</v>
      </c>
      <c r="P315" s="2">
        <v>0.87141939999999996</v>
      </c>
      <c r="Q315" s="2">
        <v>0.89197029999999999</v>
      </c>
      <c r="R315" s="2">
        <v>0.86389059999999995</v>
      </c>
      <c r="S315" s="2">
        <v>0.933917</v>
      </c>
      <c r="T315" s="2">
        <v>1.0256149999999999</v>
      </c>
      <c r="U315" s="2">
        <v>1.1486019999999999</v>
      </c>
      <c r="V315" s="2">
        <v>1.0520830000000001</v>
      </c>
      <c r="W315" s="2">
        <v>1.002186</v>
      </c>
      <c r="X315" s="2">
        <v>1.1439239999999999</v>
      </c>
      <c r="Y315" s="2">
        <v>1.369559</v>
      </c>
      <c r="Z315" s="2">
        <v>1.579323</v>
      </c>
      <c r="AA315" s="2">
        <v>1.6501049999999999</v>
      </c>
      <c r="AB315" s="2">
        <v>1.2324111375</v>
      </c>
      <c r="AC315" s="2"/>
    </row>
    <row r="316" spans="3:29" x14ac:dyDescent="0.2">
      <c r="C316" t="s">
        <v>491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/>
    </row>
    <row r="317" spans="3:29" x14ac:dyDescent="0.2">
      <c r="C317" t="s">
        <v>492</v>
      </c>
      <c r="D317" s="2">
        <v>37.221600000000002</v>
      </c>
      <c r="E317" s="2">
        <v>37.32741</v>
      </c>
      <c r="F317" s="2">
        <v>36.745190000000001</v>
      </c>
      <c r="G317" s="2">
        <v>36.70861</v>
      </c>
      <c r="H317" s="2">
        <v>36.719920000000002</v>
      </c>
      <c r="I317" s="2">
        <v>36.468699999999998</v>
      </c>
      <c r="J317" s="2">
        <v>36.180320000000002</v>
      </c>
      <c r="K317" s="2">
        <v>36.230040000000002</v>
      </c>
      <c r="L317" s="2">
        <v>35.574019999999997</v>
      </c>
      <c r="M317" s="2">
        <v>35.395699999999998</v>
      </c>
      <c r="N317" s="2">
        <v>35.652740000000001</v>
      </c>
      <c r="O317" s="2">
        <v>35.131160000000001</v>
      </c>
      <c r="P317" s="2">
        <v>34.92163</v>
      </c>
      <c r="Q317" s="2">
        <v>34.834290000000003</v>
      </c>
      <c r="R317" s="2">
        <v>34.552709999999998</v>
      </c>
      <c r="S317" s="2">
        <v>34.379109999999997</v>
      </c>
      <c r="T317" s="2">
        <v>34.339019999999998</v>
      </c>
      <c r="U317" s="2">
        <v>34.039709999999999</v>
      </c>
      <c r="V317" s="2">
        <v>33.969160000000002</v>
      </c>
      <c r="W317" s="2">
        <v>33.94406</v>
      </c>
      <c r="X317" s="2">
        <v>33.586399999999998</v>
      </c>
      <c r="Y317" s="2">
        <v>33.260069999999999</v>
      </c>
      <c r="Z317" s="2">
        <v>33.67315</v>
      </c>
      <c r="AA317" s="2">
        <v>33.171419999999998</v>
      </c>
      <c r="AB317" s="2">
        <v>35.167755833333302</v>
      </c>
      <c r="AC317" s="2"/>
    </row>
    <row r="318" spans="3:29" x14ac:dyDescent="0.2">
      <c r="C318" t="s">
        <v>299</v>
      </c>
      <c r="D318" s="2">
        <v>137.1696</v>
      </c>
      <c r="E318" s="2">
        <v>183.3854</v>
      </c>
      <c r="F318" s="2">
        <v>223.4006</v>
      </c>
      <c r="G318" s="2">
        <v>258.3775</v>
      </c>
      <c r="H318" s="2">
        <v>289.65320000000003</v>
      </c>
      <c r="I318" s="2">
        <v>323.2054</v>
      </c>
      <c r="J318" s="2">
        <v>357.71910000000003</v>
      </c>
      <c r="K318" s="2">
        <v>389.34640000000002</v>
      </c>
      <c r="L318" s="2">
        <v>420.31459999999998</v>
      </c>
      <c r="M318" s="2">
        <v>450.28219999999999</v>
      </c>
      <c r="N318" s="2">
        <v>482.3682</v>
      </c>
      <c r="O318" s="2">
        <v>511.1662</v>
      </c>
      <c r="P318" s="2">
        <v>541.74770000000001</v>
      </c>
      <c r="Q318" s="2">
        <v>577.10609999999997</v>
      </c>
      <c r="R318" s="2">
        <v>599.98739999999998</v>
      </c>
      <c r="S318" s="2">
        <v>624.78440000000001</v>
      </c>
      <c r="T318" s="2">
        <v>654.04459999999995</v>
      </c>
      <c r="U318" s="2">
        <v>671.66849999999999</v>
      </c>
      <c r="V318" s="2">
        <v>698.88699999999994</v>
      </c>
      <c r="W318" s="2">
        <v>724.01980000000003</v>
      </c>
      <c r="X318" s="2">
        <v>740.73620000000005</v>
      </c>
      <c r="Y318" s="2">
        <v>789.98630000000003</v>
      </c>
      <c r="Z318" s="2">
        <v>854.27390000000003</v>
      </c>
      <c r="AA318" s="2">
        <v>888.14679999999998</v>
      </c>
      <c r="AB318" s="2">
        <v>516.324045833333</v>
      </c>
      <c r="AC318" s="2"/>
    </row>
    <row r="319" spans="3:29" x14ac:dyDescent="0.2">
      <c r="C319" t="s">
        <v>300</v>
      </c>
      <c r="D319" s="2">
        <v>5.6808050000000003</v>
      </c>
      <c r="E319" s="2">
        <v>5.6808180000000004</v>
      </c>
      <c r="F319" s="2">
        <v>5.6677460000000002</v>
      </c>
      <c r="G319" s="2">
        <v>5.6806229999999998</v>
      </c>
      <c r="H319" s="2">
        <v>5.6807259999999999</v>
      </c>
      <c r="I319" s="2">
        <v>5.6808880000000004</v>
      </c>
      <c r="J319" s="2">
        <v>5.6678689999999996</v>
      </c>
      <c r="K319" s="2">
        <v>5.6808259999999997</v>
      </c>
      <c r="L319" s="2">
        <v>5.6759130000000004</v>
      </c>
      <c r="M319" s="2">
        <v>5.6747420000000002</v>
      </c>
      <c r="N319" s="2">
        <v>5.6614550000000001</v>
      </c>
      <c r="O319" s="2">
        <v>5.6703580000000002</v>
      </c>
      <c r="P319" s="2">
        <v>5.6730020000000003</v>
      </c>
      <c r="Q319" s="2">
        <v>5.6745830000000002</v>
      </c>
      <c r="R319" s="2">
        <v>5.6602740000000002</v>
      </c>
      <c r="S319" s="2">
        <v>5.6573260000000003</v>
      </c>
      <c r="T319" s="2">
        <v>5.6661869999999999</v>
      </c>
      <c r="U319" s="2">
        <v>5.6588649999999996</v>
      </c>
      <c r="V319" s="2">
        <v>5.6338780000000002</v>
      </c>
      <c r="W319" s="2">
        <v>5.6528470000000004</v>
      </c>
      <c r="X319" s="2">
        <v>5.6376819999999999</v>
      </c>
      <c r="Y319" s="2">
        <v>5.6588060000000002</v>
      </c>
      <c r="Z319" s="2">
        <v>5.6509200000000002</v>
      </c>
      <c r="AA319" s="2">
        <v>5.6523519999999996</v>
      </c>
      <c r="AB319" s="2">
        <v>5.6658121250000004</v>
      </c>
      <c r="AC319" s="2"/>
    </row>
    <row r="320" spans="3:29" x14ac:dyDescent="0.2">
      <c r="C320" t="s">
        <v>301</v>
      </c>
      <c r="D320" s="2">
        <v>0.47953370000000001</v>
      </c>
      <c r="E320" s="2">
        <v>0.44853900000000002</v>
      </c>
      <c r="F320" s="2">
        <v>0.71358540000000004</v>
      </c>
      <c r="G320" s="2">
        <v>1.2383679999999999</v>
      </c>
      <c r="H320" s="2">
        <v>1.4128940000000001</v>
      </c>
      <c r="I320" s="2">
        <v>0.81963470000000005</v>
      </c>
      <c r="J320" s="2">
        <v>1.1611320000000001</v>
      </c>
      <c r="K320" s="2">
        <v>0.76761800000000002</v>
      </c>
      <c r="L320" s="2">
        <v>2.4131100000000001</v>
      </c>
      <c r="M320" s="2">
        <v>0.82599509999999998</v>
      </c>
      <c r="N320" s="2">
        <v>0.71098240000000001</v>
      </c>
      <c r="O320" s="2">
        <v>0.29547000000000001</v>
      </c>
      <c r="P320" s="2">
        <v>0.34157219999999999</v>
      </c>
      <c r="Q320" s="2">
        <v>0.64196319999999996</v>
      </c>
      <c r="R320" s="2">
        <v>0.40462100000000001</v>
      </c>
      <c r="S320" s="2">
        <v>0.35587760000000002</v>
      </c>
      <c r="T320" s="2">
        <v>0.47339290000000001</v>
      </c>
      <c r="U320" s="2">
        <v>0.57987489999999997</v>
      </c>
      <c r="V320" s="2">
        <v>2.8675000000000002</v>
      </c>
      <c r="W320" s="2">
        <v>0.4870678</v>
      </c>
      <c r="X320" s="2">
        <v>0.69038860000000002</v>
      </c>
      <c r="Y320" s="2">
        <v>1.243906</v>
      </c>
      <c r="Z320" s="2">
        <v>2.050335</v>
      </c>
      <c r="AA320" s="2">
        <v>1.8122339999999999</v>
      </c>
      <c r="AB320" s="2">
        <v>0.96814981249999998</v>
      </c>
      <c r="AC320" s="2"/>
    </row>
    <row r="321" spans="3:29" x14ac:dyDescent="0.2">
      <c r="C321" t="s">
        <v>302</v>
      </c>
      <c r="D321" s="2">
        <v>240.9442</v>
      </c>
      <c r="E321" s="2">
        <v>221.8349</v>
      </c>
      <c r="F321" s="2">
        <v>222.8091</v>
      </c>
      <c r="G321" s="2">
        <v>187.72329999999999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36.387979166666597</v>
      </c>
      <c r="AC321" s="2"/>
    </row>
    <row r="322" spans="3:29" x14ac:dyDescent="0.2">
      <c r="C322" t="s">
        <v>303</v>
      </c>
      <c r="D322" s="2">
        <v>1123.7619999999999</v>
      </c>
      <c r="E322" s="2">
        <v>1040.425</v>
      </c>
      <c r="F322" s="2">
        <v>1012.696</v>
      </c>
      <c r="G322" s="2">
        <v>1110.604</v>
      </c>
      <c r="H322" s="2">
        <v>1030.519</v>
      </c>
      <c r="I322" s="2">
        <v>1000.5410000000001</v>
      </c>
      <c r="J322" s="2">
        <v>1101.6610000000001</v>
      </c>
      <c r="K322" s="2">
        <v>1022.016</v>
      </c>
      <c r="L322" s="2">
        <v>983.72059999999999</v>
      </c>
      <c r="M322" s="2">
        <v>1087.836</v>
      </c>
      <c r="N322" s="2">
        <v>1014.277</v>
      </c>
      <c r="O322" s="2">
        <v>979.67570000000001</v>
      </c>
      <c r="P322" s="2">
        <v>1082.213</v>
      </c>
      <c r="Q322" s="2">
        <v>1003.297</v>
      </c>
      <c r="R322" s="2">
        <v>971.60490000000004</v>
      </c>
      <c r="S322" s="2">
        <v>1069.894</v>
      </c>
      <c r="T322" s="2">
        <v>984.64829999999995</v>
      </c>
      <c r="U322" s="2">
        <v>952.81849999999997</v>
      </c>
      <c r="V322" s="2">
        <v>1050.117</v>
      </c>
      <c r="W322" s="2">
        <v>980.4144</v>
      </c>
      <c r="X322" s="2">
        <v>947.79859999999996</v>
      </c>
      <c r="Y322" s="2">
        <v>999.46709999999996</v>
      </c>
      <c r="Z322" s="2">
        <v>0</v>
      </c>
      <c r="AA322" s="2">
        <v>0</v>
      </c>
      <c r="AB322" s="2">
        <v>939.58358750000002</v>
      </c>
      <c r="AC322" s="2"/>
    </row>
    <row r="323" spans="3:29" x14ac:dyDescent="0.2">
      <c r="C323" t="s">
        <v>304</v>
      </c>
      <c r="D323" s="2">
        <v>162.1601</v>
      </c>
      <c r="E323" s="2">
        <v>171.4119</v>
      </c>
      <c r="F323" s="2">
        <v>181.0693</v>
      </c>
      <c r="G323" s="2">
        <v>183.95310000000001</v>
      </c>
      <c r="H323" s="2">
        <v>198.8775</v>
      </c>
      <c r="I323" s="2">
        <v>206.11170000000001</v>
      </c>
      <c r="J323" s="2">
        <v>216.98240000000001</v>
      </c>
      <c r="K323" s="2">
        <v>225.68279999999999</v>
      </c>
      <c r="L323" s="2">
        <v>229.33850000000001</v>
      </c>
      <c r="M323" s="2">
        <v>236.73269999999999</v>
      </c>
      <c r="N323" s="2">
        <v>249.03450000000001</v>
      </c>
      <c r="O323" s="2">
        <v>254.9648</v>
      </c>
      <c r="P323" s="2">
        <v>265.0883</v>
      </c>
      <c r="Q323" s="2">
        <v>272.99720000000002</v>
      </c>
      <c r="R323" s="2">
        <v>283.31740000000002</v>
      </c>
      <c r="S323" s="2">
        <v>290.11779999999999</v>
      </c>
      <c r="T323" s="2">
        <v>300.57209999999998</v>
      </c>
      <c r="U323" s="2">
        <v>295.9273</v>
      </c>
      <c r="V323" s="2">
        <v>304.36070000000001</v>
      </c>
      <c r="W323" s="2">
        <v>314.50599999999997</v>
      </c>
      <c r="X323" s="2">
        <v>316.41669999999999</v>
      </c>
      <c r="Y323" s="2">
        <v>320.08600000000001</v>
      </c>
      <c r="Z323" s="2">
        <v>329.71190000000001</v>
      </c>
      <c r="AA323" s="2">
        <v>326.67660000000001</v>
      </c>
      <c r="AB323" s="2">
        <v>255.67072083333301</v>
      </c>
      <c r="AC323" s="2"/>
    </row>
    <row r="324" spans="3:29" x14ac:dyDescent="0.2">
      <c r="C324" t="s">
        <v>305</v>
      </c>
      <c r="D324" s="2">
        <v>-2.8953799999999999E-4</v>
      </c>
      <c r="E324" s="2">
        <v>-1.853043E-3</v>
      </c>
      <c r="F324" s="2">
        <v>-1.580411E-2</v>
      </c>
      <c r="G324" s="2">
        <v>-2.6656840000000001E-2</v>
      </c>
      <c r="H324" s="2">
        <v>-3.403043E-2</v>
      </c>
      <c r="I324" s="2">
        <v>-1.762325E-2</v>
      </c>
      <c r="J324" s="2">
        <v>-2.265706E-2</v>
      </c>
      <c r="K324" s="2">
        <v>-1.4013640000000001E-2</v>
      </c>
      <c r="L324" s="2">
        <v>-4.0419549999999999E-2</v>
      </c>
      <c r="M324" s="2">
        <v>-3.3972509999999997E-2</v>
      </c>
      <c r="N324" s="2">
        <v>-1.794084E-2</v>
      </c>
      <c r="O324" s="2">
        <v>-2.1117029999999998E-2</v>
      </c>
      <c r="P324" s="2">
        <v>-2.9224099999999999E-2</v>
      </c>
      <c r="Q324" s="2">
        <v>-3.6597659999999997E-2</v>
      </c>
      <c r="R324" s="2">
        <v>-5.3399000000000002E-2</v>
      </c>
      <c r="S324" s="2">
        <v>-6.705709E-2</v>
      </c>
      <c r="T324" s="2">
        <v>-7.1882710000000002E-2</v>
      </c>
      <c r="U324" s="2">
        <v>-7.1805540000000001E-2</v>
      </c>
      <c r="V324" s="2">
        <v>-0.1130157</v>
      </c>
      <c r="W324" s="2">
        <v>-8.7208980000000005E-2</v>
      </c>
      <c r="X324" s="2">
        <v>-0.1125404</v>
      </c>
      <c r="Y324" s="2">
        <v>-0.13729269999999999</v>
      </c>
      <c r="Z324" s="2">
        <v>-0.12785740000000001</v>
      </c>
      <c r="AA324" s="2">
        <v>-0.1445891</v>
      </c>
      <c r="AB324" s="2">
        <v>-5.4118675875000001E-2</v>
      </c>
      <c r="AC324" s="2"/>
    </row>
    <row r="325" spans="3:29" x14ac:dyDescent="0.2">
      <c r="C325" t="s">
        <v>306</v>
      </c>
      <c r="D325" s="2">
        <v>-1.7526269999999999</v>
      </c>
      <c r="E325" s="2">
        <v>-2.366892</v>
      </c>
      <c r="F325" s="2">
        <v>-5.081296</v>
      </c>
      <c r="G325" s="2">
        <v>-8.9847300000000008</v>
      </c>
      <c r="H325" s="2">
        <v>-8.05382</v>
      </c>
      <c r="I325" s="2">
        <v>-12.88654</v>
      </c>
      <c r="J325" s="2">
        <v>-12.13387</v>
      </c>
      <c r="K325" s="2">
        <v>-14.11101</v>
      </c>
      <c r="L325" s="2">
        <v>-15.18491</v>
      </c>
      <c r="M325" s="2">
        <v>-15.391349999999999</v>
      </c>
      <c r="N325" s="2">
        <v>-16.94415</v>
      </c>
      <c r="O325" s="2">
        <v>-17.338920000000002</v>
      </c>
      <c r="P325" s="2">
        <v>-19.483460000000001</v>
      </c>
      <c r="Q325" s="2">
        <v>-22.11346</v>
      </c>
      <c r="R325" s="2">
        <v>-23.394349999999999</v>
      </c>
      <c r="S325" s="2">
        <v>-25.828330000000001</v>
      </c>
      <c r="T325" s="2">
        <v>-28.158480000000001</v>
      </c>
      <c r="U325" s="2">
        <v>-28.097439999999999</v>
      </c>
      <c r="V325" s="2">
        <v>-31.74606</v>
      </c>
      <c r="W325" s="2">
        <v>-33.3643</v>
      </c>
      <c r="X325" s="2">
        <v>-35.370089999999998</v>
      </c>
      <c r="Y325" s="2">
        <v>-37.57611</v>
      </c>
      <c r="Z325" s="2">
        <v>-36.90314</v>
      </c>
      <c r="AA325" s="2">
        <v>-37.673369999999998</v>
      </c>
      <c r="AB325" s="2">
        <v>-20.414112708333299</v>
      </c>
      <c r="AC325" s="2"/>
    </row>
    <row r="326" spans="3:29" x14ac:dyDescent="0.2">
      <c r="C326" t="s">
        <v>307</v>
      </c>
      <c r="D326" s="2">
        <v>1392.075</v>
      </c>
      <c r="E326" s="2">
        <v>1431.432</v>
      </c>
      <c r="F326" s="2">
        <v>1467.5239999999999</v>
      </c>
      <c r="G326" s="2">
        <v>1479.2909999999999</v>
      </c>
      <c r="H326" s="2">
        <v>1511.028</v>
      </c>
      <c r="I326" s="2">
        <v>1572.4</v>
      </c>
      <c r="J326" s="2">
        <v>1632.5619999999999</v>
      </c>
      <c r="K326" s="2">
        <v>1706.6130000000001</v>
      </c>
      <c r="L326" s="2">
        <v>1764.0129999999999</v>
      </c>
      <c r="M326" s="2">
        <v>1820.9290000000001</v>
      </c>
      <c r="N326" s="2">
        <v>1896.0740000000001</v>
      </c>
      <c r="O326" s="2">
        <v>1910.64</v>
      </c>
      <c r="P326" s="2">
        <v>1935.6320000000001</v>
      </c>
      <c r="Q326" s="2">
        <v>1972.3710000000001</v>
      </c>
      <c r="R326" s="2">
        <v>1978.2460000000001</v>
      </c>
      <c r="S326" s="2">
        <v>1995.396</v>
      </c>
      <c r="T326" s="2">
        <v>2018.4849999999999</v>
      </c>
      <c r="U326" s="2">
        <v>2030.23</v>
      </c>
      <c r="V326" s="2">
        <v>2048.4580000000001</v>
      </c>
      <c r="W326" s="2">
        <v>2065.681</v>
      </c>
      <c r="X326" s="2">
        <v>2066.2950000000001</v>
      </c>
      <c r="Y326" s="2">
        <v>2174.366</v>
      </c>
      <c r="Z326" s="2">
        <v>2347.9259999999999</v>
      </c>
      <c r="AA326" s="2">
        <v>2546.81</v>
      </c>
      <c r="AB326" s="2">
        <v>1865.1865416666601</v>
      </c>
      <c r="AC326" s="2"/>
    </row>
    <row r="327" spans="3:29" x14ac:dyDescent="0.2">
      <c r="C327" t="s">
        <v>308</v>
      </c>
      <c r="D327" s="2">
        <v>13148.34</v>
      </c>
      <c r="E327" s="2">
        <v>13079.28</v>
      </c>
      <c r="F327" s="2">
        <v>13096.1</v>
      </c>
      <c r="G327" s="2">
        <v>13112.43</v>
      </c>
      <c r="H327" s="2">
        <v>12986.2</v>
      </c>
      <c r="I327" s="2">
        <v>13069.16</v>
      </c>
      <c r="J327" s="2">
        <v>13197.86</v>
      </c>
      <c r="K327" s="2">
        <v>13168.84</v>
      </c>
      <c r="L327" s="2">
        <v>13163.59</v>
      </c>
      <c r="M327" s="2">
        <v>13273.36</v>
      </c>
      <c r="N327" s="2">
        <v>13271.06</v>
      </c>
      <c r="O327" s="2">
        <v>13276.62</v>
      </c>
      <c r="P327" s="2">
        <v>13383.72</v>
      </c>
      <c r="Q327" s="2">
        <v>13346.83</v>
      </c>
      <c r="R327" s="2">
        <v>13367.36</v>
      </c>
      <c r="S327" s="2">
        <v>13480.49</v>
      </c>
      <c r="T327" s="2">
        <v>13446.76</v>
      </c>
      <c r="U327" s="2">
        <v>13439.15</v>
      </c>
      <c r="V327" s="2">
        <v>13562.89</v>
      </c>
      <c r="W327" s="2">
        <v>13544.72</v>
      </c>
      <c r="X327" s="2">
        <v>13546.11</v>
      </c>
      <c r="Y327" s="2">
        <v>13717.53</v>
      </c>
      <c r="Z327" s="2">
        <v>13021.83</v>
      </c>
      <c r="AA327" s="2">
        <v>13203.18</v>
      </c>
      <c r="AB327" s="2">
        <v>13287.6420833333</v>
      </c>
      <c r="AC327" s="2"/>
    </row>
    <row r="328" spans="3:29" x14ac:dyDescent="0.2">
      <c r="C328" t="s">
        <v>309</v>
      </c>
      <c r="D328" s="2">
        <v>27945.54</v>
      </c>
      <c r="E328" s="2">
        <v>27967.21</v>
      </c>
      <c r="F328" s="2">
        <v>27923.66</v>
      </c>
      <c r="G328" s="2">
        <v>28388.080000000002</v>
      </c>
      <c r="H328" s="2">
        <v>28398.6</v>
      </c>
      <c r="I328" s="2">
        <v>28339.4</v>
      </c>
      <c r="J328" s="2">
        <v>28393.42</v>
      </c>
      <c r="K328" s="2">
        <v>28425.759999999998</v>
      </c>
      <c r="L328" s="2">
        <v>28403.59</v>
      </c>
      <c r="M328" s="2">
        <v>28407.279999999999</v>
      </c>
      <c r="N328" s="2">
        <v>28424.51</v>
      </c>
      <c r="O328" s="2">
        <v>28433.71</v>
      </c>
      <c r="P328" s="2">
        <v>28438.43</v>
      </c>
      <c r="Q328" s="2">
        <v>28449.89</v>
      </c>
      <c r="R328" s="2">
        <v>28463.62</v>
      </c>
      <c r="S328" s="2">
        <v>28473.599999999999</v>
      </c>
      <c r="T328" s="2">
        <v>28497.15</v>
      </c>
      <c r="U328" s="2">
        <v>28521.200000000001</v>
      </c>
      <c r="V328" s="2">
        <v>28538.1</v>
      </c>
      <c r="W328" s="2">
        <v>28569.23</v>
      </c>
      <c r="X328" s="2">
        <v>28600.02</v>
      </c>
      <c r="Y328" s="2">
        <v>28613.9</v>
      </c>
      <c r="Z328" s="2">
        <v>28683.39</v>
      </c>
      <c r="AA328" s="2">
        <v>28689.1</v>
      </c>
      <c r="AB328" s="2">
        <v>28416.182916666599</v>
      </c>
      <c r="AC328" s="2"/>
    </row>
    <row r="329" spans="3:29" x14ac:dyDescent="0.2">
      <c r="C329" t="s">
        <v>310</v>
      </c>
      <c r="D329" s="2">
        <v>3538.5520000000001</v>
      </c>
      <c r="E329" s="2">
        <v>4047.6750000000002</v>
      </c>
      <c r="F329" s="2">
        <v>4357.6450000000004</v>
      </c>
      <c r="G329" s="2">
        <v>4331.8779999999997</v>
      </c>
      <c r="H329" s="2">
        <v>5000.6210000000001</v>
      </c>
      <c r="I329" s="2">
        <v>5354.0209999999997</v>
      </c>
      <c r="J329" s="2">
        <v>6160.6580000000004</v>
      </c>
      <c r="K329" s="2">
        <v>7405.4570000000003</v>
      </c>
      <c r="L329" s="2">
        <v>8866.9339999999993</v>
      </c>
      <c r="M329" s="2">
        <v>10394.959999999999</v>
      </c>
      <c r="N329" s="2">
        <v>10548.6</v>
      </c>
      <c r="O329" s="2">
        <v>10968.49</v>
      </c>
      <c r="P329" s="2">
        <v>10833.13</v>
      </c>
      <c r="Q329" s="2">
        <v>10786.03</v>
      </c>
      <c r="R329" s="2">
        <v>11044.93</v>
      </c>
      <c r="S329" s="2">
        <v>10883.25</v>
      </c>
      <c r="T329" s="2">
        <v>11097.65</v>
      </c>
      <c r="U329" s="2">
        <v>11073.38</v>
      </c>
      <c r="V329" s="2">
        <v>11105.78</v>
      </c>
      <c r="W329" s="2">
        <v>11193.94</v>
      </c>
      <c r="X329" s="2">
        <v>11266.97</v>
      </c>
      <c r="Y329" s="2">
        <v>11326.69</v>
      </c>
      <c r="Z329" s="2">
        <v>11412.86</v>
      </c>
      <c r="AA329" s="2">
        <v>11590.97</v>
      </c>
      <c r="AB329" s="2">
        <v>8941.2946250000005</v>
      </c>
      <c r="AC329" s="2"/>
    </row>
    <row r="330" spans="3:29" x14ac:dyDescent="0.2">
      <c r="C330" t="s">
        <v>311</v>
      </c>
      <c r="D330" s="2">
        <v>13.644019999999999</v>
      </c>
      <c r="E330" s="2">
        <v>1.5664689999999999</v>
      </c>
      <c r="F330" s="2">
        <v>2.1117180000000002</v>
      </c>
      <c r="G330" s="2">
        <v>32.7622</v>
      </c>
      <c r="H330" s="2">
        <v>87.518929999999997</v>
      </c>
      <c r="I330" s="2">
        <v>115.5817</v>
      </c>
      <c r="J330" s="2">
        <v>149.3193</v>
      </c>
      <c r="K330" s="2">
        <v>127.75709999999999</v>
      </c>
      <c r="L330" s="2">
        <v>305.65789999999998</v>
      </c>
      <c r="M330" s="2">
        <v>264.36009999999999</v>
      </c>
      <c r="N330" s="2">
        <v>184.14779999999999</v>
      </c>
      <c r="O330" s="2">
        <v>301.26150000000001</v>
      </c>
      <c r="P330" s="2">
        <v>316.4538</v>
      </c>
      <c r="Q330" s="2">
        <v>378.29329999999999</v>
      </c>
      <c r="R330" s="2">
        <v>377.976</v>
      </c>
      <c r="S330" s="2">
        <v>505.97770000000003</v>
      </c>
      <c r="T330" s="2">
        <v>625.63329999999996</v>
      </c>
      <c r="U330" s="2">
        <v>696.39909999999998</v>
      </c>
      <c r="V330" s="2">
        <v>660.92830000000004</v>
      </c>
      <c r="W330" s="2">
        <v>655.72519999999997</v>
      </c>
      <c r="X330" s="2">
        <v>716.47249999999997</v>
      </c>
      <c r="Y330" s="2">
        <v>927.86249999999995</v>
      </c>
      <c r="Z330" s="2">
        <v>930.35969999999998</v>
      </c>
      <c r="AA330" s="2">
        <v>988.10080000000005</v>
      </c>
      <c r="AB330" s="2">
        <v>390.24462237500001</v>
      </c>
      <c r="AC330" s="2"/>
    </row>
    <row r="331" spans="3:29" x14ac:dyDescent="0.2">
      <c r="C331" t="s">
        <v>312</v>
      </c>
      <c r="D331" s="2">
        <v>8389.232</v>
      </c>
      <c r="E331" s="2">
        <v>8415.7049999999999</v>
      </c>
      <c r="F331" s="2">
        <v>8424.0580000000009</v>
      </c>
      <c r="G331" s="2">
        <v>8931.9879999999994</v>
      </c>
      <c r="H331" s="2">
        <v>8961.5419999999995</v>
      </c>
      <c r="I331" s="2">
        <v>8951.2569999999996</v>
      </c>
      <c r="J331" s="2">
        <v>8982.1319999999996</v>
      </c>
      <c r="K331" s="2">
        <v>9021.6129999999994</v>
      </c>
      <c r="L331" s="2">
        <v>8991.9639999999999</v>
      </c>
      <c r="M331" s="2">
        <v>9001.3790000000008</v>
      </c>
      <c r="N331" s="2">
        <v>9030.268</v>
      </c>
      <c r="O331" s="2">
        <v>9024.7870000000003</v>
      </c>
      <c r="P331" s="2">
        <v>9036.1110000000008</v>
      </c>
      <c r="Q331" s="2">
        <v>9045.1569999999992</v>
      </c>
      <c r="R331" s="2">
        <v>9050.2250000000004</v>
      </c>
      <c r="S331" s="2">
        <v>9064.0370000000003</v>
      </c>
      <c r="T331" s="2">
        <v>9089.1540000000005</v>
      </c>
      <c r="U331" s="2">
        <v>9096.3379999999997</v>
      </c>
      <c r="V331" s="2">
        <v>9120.2199999999993</v>
      </c>
      <c r="W331" s="2">
        <v>9142.6689999999999</v>
      </c>
      <c r="X331" s="2">
        <v>9161.1830000000009</v>
      </c>
      <c r="Y331" s="2">
        <v>9166.2929999999997</v>
      </c>
      <c r="Z331" s="2">
        <v>9215.74</v>
      </c>
      <c r="AA331" s="2">
        <v>9208.9570000000003</v>
      </c>
      <c r="AB331" s="2">
        <v>8980.0837083333299</v>
      </c>
      <c r="AC331" s="2"/>
    </row>
    <row r="332" spans="3:29" x14ac:dyDescent="0.2">
      <c r="C332" t="s">
        <v>313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4.1123409999999999E-4</v>
      </c>
      <c r="AA332" s="2">
        <v>0</v>
      </c>
      <c r="AB332" s="2">
        <v>1.7134754166666599E-5</v>
      </c>
      <c r="AC332" s="2"/>
    </row>
    <row r="333" spans="3:29" x14ac:dyDescent="0.2">
      <c r="C333" t="s">
        <v>314</v>
      </c>
      <c r="D333" s="2">
        <v>9.8671229999999994</v>
      </c>
      <c r="E333" s="2">
        <v>6.0177719999999999</v>
      </c>
      <c r="F333" s="2">
        <v>5.7051170000000004</v>
      </c>
      <c r="G333" s="2">
        <v>6.4099830000000004</v>
      </c>
      <c r="H333" s="2">
        <v>7.2206869999999999</v>
      </c>
      <c r="I333" s="2">
        <v>7.1773300000000004</v>
      </c>
      <c r="J333" s="2">
        <v>6.1490349999999996</v>
      </c>
      <c r="K333" s="2">
        <v>5.9942799999999998</v>
      </c>
      <c r="L333" s="2">
        <v>1.789971</v>
      </c>
      <c r="M333" s="2">
        <v>3.059342</v>
      </c>
      <c r="N333" s="2">
        <v>3.5342090000000002</v>
      </c>
      <c r="O333" s="2">
        <v>3.89106</v>
      </c>
      <c r="P333" s="2">
        <v>4.1661900000000003</v>
      </c>
      <c r="Q333" s="2">
        <v>3.5871409999999999</v>
      </c>
      <c r="R333" s="2">
        <v>4.0660800000000004</v>
      </c>
      <c r="S333" s="2">
        <v>4.1998049999999996</v>
      </c>
      <c r="T333" s="2">
        <v>4.7489239999999997</v>
      </c>
      <c r="U333" s="2">
        <v>5.1628790000000002</v>
      </c>
      <c r="V333" s="2">
        <v>5.2968929999999999</v>
      </c>
      <c r="W333" s="2">
        <v>5.5735650000000003</v>
      </c>
      <c r="X333" s="2">
        <v>4.9076820000000003</v>
      </c>
      <c r="Y333" s="2">
        <v>4.0870240000000004</v>
      </c>
      <c r="Z333" s="2">
        <v>4.5435220000000003</v>
      </c>
      <c r="AA333" s="2">
        <v>4.860868</v>
      </c>
      <c r="AB333" s="2">
        <v>5.0840200833333302</v>
      </c>
      <c r="AC333" s="2"/>
    </row>
    <row r="334" spans="3:29" x14ac:dyDescent="0.2">
      <c r="C334" t="s">
        <v>315</v>
      </c>
      <c r="D334" s="2">
        <v>14.86769</v>
      </c>
      <c r="E334" s="2">
        <v>14.93849</v>
      </c>
      <c r="F334" s="2">
        <v>14.747339999999999</v>
      </c>
      <c r="G334" s="2">
        <v>13.947789999999999</v>
      </c>
      <c r="H334" s="2">
        <v>13.923220000000001</v>
      </c>
      <c r="I334" s="2">
        <v>13.75234</v>
      </c>
      <c r="J334" s="2">
        <v>13.68824</v>
      </c>
      <c r="K334" s="2">
        <v>13.580349999999999</v>
      </c>
      <c r="L334" s="2">
        <v>13.292809999999999</v>
      </c>
      <c r="M334" s="2">
        <v>13.27932</v>
      </c>
      <c r="N334" s="2">
        <v>13.26247</v>
      </c>
      <c r="O334" s="2">
        <v>13.12093</v>
      </c>
      <c r="P334" s="2">
        <v>13.069190000000001</v>
      </c>
      <c r="Q334" s="2">
        <v>12.883419999999999</v>
      </c>
      <c r="R334" s="2">
        <v>12.85365</v>
      </c>
      <c r="S334" s="2">
        <v>12.749599999999999</v>
      </c>
      <c r="T334" s="2">
        <v>12.737500000000001</v>
      </c>
      <c r="U334" s="2">
        <v>12.63059</v>
      </c>
      <c r="V334" s="2">
        <v>12.54152</v>
      </c>
      <c r="W334" s="2">
        <v>12.382339999999999</v>
      </c>
      <c r="X334" s="2">
        <v>12.278029999999999</v>
      </c>
      <c r="Y334" s="2">
        <v>12.08689</v>
      </c>
      <c r="Z334" s="2">
        <v>12.111459999999999</v>
      </c>
      <c r="AA334" s="2">
        <v>11.880739999999999</v>
      </c>
      <c r="AB334" s="2">
        <v>13.1919133333333</v>
      </c>
      <c r="AC334" s="2"/>
    </row>
    <row r="335" spans="3:29" x14ac:dyDescent="0.2">
      <c r="C335" t="s">
        <v>316</v>
      </c>
      <c r="D335" s="2">
        <v>38.675289999999997</v>
      </c>
      <c r="E335" s="2">
        <v>35.15775</v>
      </c>
      <c r="F335" s="2">
        <v>35.804490000000001</v>
      </c>
      <c r="G335" s="2">
        <v>36.469920000000002</v>
      </c>
      <c r="H335" s="2">
        <v>38.126820000000002</v>
      </c>
      <c r="I335" s="2">
        <v>37.847320000000003</v>
      </c>
      <c r="J335" s="2">
        <v>35.231679999999997</v>
      </c>
      <c r="K335" s="2">
        <v>33.204349999999998</v>
      </c>
      <c r="L335" s="2">
        <v>18.16695</v>
      </c>
      <c r="M335" s="2">
        <v>23.266269999999999</v>
      </c>
      <c r="N335" s="2">
        <v>23.891639999999999</v>
      </c>
      <c r="O335" s="2">
        <v>25.219010000000001</v>
      </c>
      <c r="P335" s="2">
        <v>24.946539999999999</v>
      </c>
      <c r="Q335" s="2">
        <v>23.872630000000001</v>
      </c>
      <c r="R335" s="2">
        <v>24.151679999999999</v>
      </c>
      <c r="S335" s="2">
        <v>24.37856</v>
      </c>
      <c r="T335" s="2">
        <v>25.854379999999999</v>
      </c>
      <c r="U335" s="2">
        <v>27.030529999999999</v>
      </c>
      <c r="V335" s="2">
        <v>27.42456</v>
      </c>
      <c r="W335" s="2">
        <v>28.165759999999999</v>
      </c>
      <c r="X335" s="2">
        <v>25.490120000000001</v>
      </c>
      <c r="Y335" s="2">
        <v>23.456990000000001</v>
      </c>
      <c r="Z335" s="2">
        <v>25.76623</v>
      </c>
      <c r="AA335" s="2">
        <v>25.9222</v>
      </c>
      <c r="AB335" s="2">
        <v>28.64673625</v>
      </c>
      <c r="AC335" s="2"/>
    </row>
    <row r="336" spans="3:29" x14ac:dyDescent="0.2">
      <c r="C336" t="s">
        <v>317</v>
      </c>
      <c r="D336" s="2">
        <v>5650.6350000000002</v>
      </c>
      <c r="E336" s="2">
        <v>7059.8869999999997</v>
      </c>
      <c r="F336" s="2">
        <v>8167.8069999999998</v>
      </c>
      <c r="G336" s="2">
        <v>9137.65</v>
      </c>
      <c r="H336" s="2">
        <v>9905.2710000000006</v>
      </c>
      <c r="I336" s="2">
        <v>10602.47</v>
      </c>
      <c r="J336" s="2">
        <v>11304.43</v>
      </c>
      <c r="K336" s="2">
        <v>11990.79</v>
      </c>
      <c r="L336" s="2">
        <v>12697.3</v>
      </c>
      <c r="M336" s="2">
        <v>13285.51</v>
      </c>
      <c r="N336" s="2">
        <v>13904.98</v>
      </c>
      <c r="O336" s="2">
        <v>14471.46</v>
      </c>
      <c r="P336" s="2">
        <v>15075.84</v>
      </c>
      <c r="Q336" s="2">
        <v>15746.09</v>
      </c>
      <c r="R336" s="2">
        <v>16330.77</v>
      </c>
      <c r="S336" s="2">
        <v>17006.060000000001</v>
      </c>
      <c r="T336" s="2">
        <v>17698.32</v>
      </c>
      <c r="U336" s="2">
        <v>18251.84</v>
      </c>
      <c r="V336" s="2">
        <v>18707.62</v>
      </c>
      <c r="W336" s="2">
        <v>19603.740000000002</v>
      </c>
      <c r="X336" s="2">
        <v>20037.259999999998</v>
      </c>
      <c r="Y336" s="2">
        <v>20626.79</v>
      </c>
      <c r="Z336" s="2">
        <v>21271.01</v>
      </c>
      <c r="AA336" s="2">
        <v>21937.54</v>
      </c>
      <c r="AB336" s="2">
        <v>14602.96125</v>
      </c>
      <c r="AC336" s="2"/>
    </row>
    <row r="337" spans="3:29" x14ac:dyDescent="0.2">
      <c r="C337" t="s">
        <v>318</v>
      </c>
      <c r="D337" s="2">
        <v>-84.198009999999996</v>
      </c>
      <c r="E337" s="2">
        <v>-125.46639999999999</v>
      </c>
      <c r="F337" s="2">
        <v>-138.07830000000001</v>
      </c>
      <c r="G337" s="2">
        <v>-156.86070000000001</v>
      </c>
      <c r="H337" s="2">
        <v>-181.3466</v>
      </c>
      <c r="I337" s="2">
        <v>-202.43459999999999</v>
      </c>
      <c r="J337" s="2">
        <v>-235.64750000000001</v>
      </c>
      <c r="K337" s="2">
        <v>-261.23149999999998</v>
      </c>
      <c r="L337" s="2">
        <v>-257.07960000000003</v>
      </c>
      <c r="M337" s="2">
        <v>-289.03949999999998</v>
      </c>
      <c r="N337" s="2">
        <v>-320.93549999999999</v>
      </c>
      <c r="O337" s="2">
        <v>-350.75760000000002</v>
      </c>
      <c r="P337" s="2">
        <v>-377.6644</v>
      </c>
      <c r="Q337" s="2">
        <v>-398.3263</v>
      </c>
      <c r="R337" s="2">
        <v>-432.6644</v>
      </c>
      <c r="S337" s="2">
        <v>-465.9563</v>
      </c>
      <c r="T337" s="2">
        <v>-503.80290000000002</v>
      </c>
      <c r="U337" s="2">
        <v>-526.82339999999999</v>
      </c>
      <c r="V337" s="2">
        <v>-553.84590000000003</v>
      </c>
      <c r="W337" s="2">
        <v>-607.84879999999998</v>
      </c>
      <c r="X337" s="2">
        <v>-624.95669999999996</v>
      </c>
      <c r="Y337" s="2">
        <v>-649.72810000000004</v>
      </c>
      <c r="Z337" s="2">
        <v>-682.57709999999997</v>
      </c>
      <c r="AA337" s="2">
        <v>-707.83720000000005</v>
      </c>
      <c r="AB337" s="2">
        <v>-380.62947124999999</v>
      </c>
      <c r="AC337" s="2"/>
    </row>
    <row r="338" spans="3:29" x14ac:dyDescent="0.2">
      <c r="C338" t="s">
        <v>319</v>
      </c>
      <c r="D338" s="2">
        <v>0</v>
      </c>
      <c r="E338" s="2">
        <v>2.435089E-2</v>
      </c>
      <c r="F338" s="2">
        <v>0.1227953</v>
      </c>
      <c r="G338" s="2">
        <v>5.4655059999999998E-2</v>
      </c>
      <c r="H338" s="2">
        <v>1.7273449999999999E-2</v>
      </c>
      <c r="I338" s="2">
        <v>3.2373900000000001E-3</v>
      </c>
      <c r="J338" s="2">
        <v>4.1329039999999997E-2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1.09850470833333E-2</v>
      </c>
      <c r="AC338" s="2"/>
    </row>
    <row r="339" spans="3:29" x14ac:dyDescent="0.2">
      <c r="C339" t="s">
        <v>320</v>
      </c>
      <c r="D339" s="2">
        <v>1822.154</v>
      </c>
      <c r="E339" s="2">
        <v>1897.7739999999999</v>
      </c>
      <c r="F339" s="2">
        <v>2198.4540000000002</v>
      </c>
      <c r="G339" s="2">
        <v>2542.7159999999999</v>
      </c>
      <c r="H339" s="2">
        <v>2550.9059999999999</v>
      </c>
      <c r="I339" s="2">
        <v>2660.335</v>
      </c>
      <c r="J339" s="2">
        <v>2691.268</v>
      </c>
      <c r="K339" s="2">
        <v>2629.1410000000001</v>
      </c>
      <c r="L339" s="2">
        <v>2270.8510000000001</v>
      </c>
      <c r="M339" s="2">
        <v>2389.9090000000001</v>
      </c>
      <c r="N339" s="2">
        <v>2253.3359999999998</v>
      </c>
      <c r="O339" s="2">
        <v>2315.7820000000002</v>
      </c>
      <c r="P339" s="2">
        <v>2415.1610000000001</v>
      </c>
      <c r="Q339" s="2">
        <v>2761.86</v>
      </c>
      <c r="R339" s="2">
        <v>2715.6239999999998</v>
      </c>
      <c r="S339" s="2">
        <v>2952.4639999999999</v>
      </c>
      <c r="T339" s="2">
        <v>3037.864</v>
      </c>
      <c r="U339" s="2">
        <v>3200.6289999999999</v>
      </c>
      <c r="V339" s="2">
        <v>3195.915</v>
      </c>
      <c r="W339" s="2">
        <v>3307.0920000000001</v>
      </c>
      <c r="X339" s="2">
        <v>3323.2840000000001</v>
      </c>
      <c r="Y339" s="2">
        <v>3415.7869999999998</v>
      </c>
      <c r="Z339" s="2">
        <v>3519.837</v>
      </c>
      <c r="AA339" s="2">
        <v>3814.415</v>
      </c>
      <c r="AB339" s="2">
        <v>2745.10658333333</v>
      </c>
      <c r="AC339" s="2"/>
    </row>
    <row r="340" spans="3:29" x14ac:dyDescent="0.2">
      <c r="C340" t="s">
        <v>321</v>
      </c>
      <c r="D340" s="2">
        <v>69.333560000000006</v>
      </c>
      <c r="E340" s="2">
        <v>91.863050000000001</v>
      </c>
      <c r="F340" s="2">
        <v>91.828699999999998</v>
      </c>
      <c r="G340" s="2">
        <v>114.3398</v>
      </c>
      <c r="H340" s="2">
        <v>114.2683</v>
      </c>
      <c r="I340" s="2">
        <v>114.22620000000001</v>
      </c>
      <c r="J340" s="2">
        <v>136.7645</v>
      </c>
      <c r="K340" s="2">
        <v>136.55760000000001</v>
      </c>
      <c r="L340" s="2">
        <v>136.68020000000001</v>
      </c>
      <c r="M340" s="2">
        <v>159.18979999999999</v>
      </c>
      <c r="N340" s="2">
        <v>159.00890000000001</v>
      </c>
      <c r="O340" s="2">
        <v>158.93469999999999</v>
      </c>
      <c r="P340" s="2">
        <v>181.23159999999999</v>
      </c>
      <c r="Q340" s="2">
        <v>180.89590000000001</v>
      </c>
      <c r="R340" s="2">
        <v>180.6378</v>
      </c>
      <c r="S340" s="2">
        <v>202.84620000000001</v>
      </c>
      <c r="T340" s="2">
        <v>202.8716</v>
      </c>
      <c r="U340" s="2">
        <v>202.94110000000001</v>
      </c>
      <c r="V340" s="2">
        <v>225.42269999999999</v>
      </c>
      <c r="W340" s="2">
        <v>225.5984</v>
      </c>
      <c r="X340" s="2">
        <v>225.6952</v>
      </c>
      <c r="Y340" s="2">
        <v>248.0548</v>
      </c>
      <c r="Z340" s="2">
        <v>248.00069999999999</v>
      </c>
      <c r="AA340" s="2">
        <v>248.33349999999999</v>
      </c>
      <c r="AB340" s="2">
        <v>168.98020041666601</v>
      </c>
      <c r="AC340" s="2"/>
    </row>
    <row r="341" spans="3:29" x14ac:dyDescent="0.2">
      <c r="C341" t="s">
        <v>322</v>
      </c>
      <c r="D341" s="2">
        <v>2129.4870000000001</v>
      </c>
      <c r="E341" s="2">
        <v>2034.9739999999999</v>
      </c>
      <c r="F341" s="2">
        <v>2090.846</v>
      </c>
      <c r="G341" s="2">
        <v>2249.7089999999998</v>
      </c>
      <c r="H341" s="2">
        <v>2197.1350000000002</v>
      </c>
      <c r="I341" s="2">
        <v>1767.03</v>
      </c>
      <c r="J341" s="2">
        <v>1326.0650000000001</v>
      </c>
      <c r="K341" s="2">
        <v>1099.5160000000001</v>
      </c>
      <c r="L341" s="2">
        <v>456.16950000000003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639.62214583333298</v>
      </c>
      <c r="AC341" s="2"/>
    </row>
    <row r="342" spans="3:29" x14ac:dyDescent="0.2">
      <c r="C342" t="s">
        <v>323</v>
      </c>
      <c r="D342" s="2">
        <v>181.1747</v>
      </c>
      <c r="E342" s="2">
        <v>197.2508</v>
      </c>
      <c r="F342" s="2">
        <v>236.34780000000001</v>
      </c>
      <c r="G342" s="2">
        <v>241.48410000000001</v>
      </c>
      <c r="H342" s="2">
        <v>229.971</v>
      </c>
      <c r="I342" s="2">
        <v>228.74279999999999</v>
      </c>
      <c r="J342" s="2">
        <v>230.75020000000001</v>
      </c>
      <c r="K342" s="2">
        <v>232.1086</v>
      </c>
      <c r="L342" s="2">
        <v>232.89269999999999</v>
      </c>
      <c r="M342" s="2">
        <v>233.3741</v>
      </c>
      <c r="N342" s="2">
        <v>197.1087</v>
      </c>
      <c r="O342" s="2">
        <v>198.0598</v>
      </c>
      <c r="P342" s="2">
        <v>200.67449999999999</v>
      </c>
      <c r="Q342" s="2">
        <v>215.96979999999999</v>
      </c>
      <c r="R342" s="2">
        <v>173.38290000000001</v>
      </c>
      <c r="S342" s="2">
        <v>187.89959999999999</v>
      </c>
      <c r="T342" s="2">
        <v>149.47620000000001</v>
      </c>
      <c r="U342" s="2">
        <v>159.75299999999999</v>
      </c>
      <c r="V342" s="2">
        <v>166.85570000000001</v>
      </c>
      <c r="W342" s="2">
        <v>167.76400000000001</v>
      </c>
      <c r="X342" s="2">
        <v>176.17490000000001</v>
      </c>
      <c r="Y342" s="2">
        <v>174.56549999999999</v>
      </c>
      <c r="Z342" s="2">
        <v>184.47989999999999</v>
      </c>
      <c r="AA342" s="2">
        <v>192.02359999999999</v>
      </c>
      <c r="AB342" s="2">
        <v>199.51187083333301</v>
      </c>
      <c r="AC342" s="2"/>
    </row>
    <row r="343" spans="3:29" x14ac:dyDescent="0.2">
      <c r="C343" t="s">
        <v>324</v>
      </c>
      <c r="D343" s="2">
        <v>472.1721</v>
      </c>
      <c r="E343" s="2">
        <v>472.1721</v>
      </c>
      <c r="F343" s="2">
        <v>472.23809999999997</v>
      </c>
      <c r="G343" s="2">
        <v>472.1721</v>
      </c>
      <c r="H343" s="2">
        <v>472.1721</v>
      </c>
      <c r="I343" s="2">
        <v>472.1721</v>
      </c>
      <c r="J343" s="2">
        <v>472.23809999999997</v>
      </c>
      <c r="K343" s="2">
        <v>472.1721</v>
      </c>
      <c r="L343" s="2">
        <v>472.1721</v>
      </c>
      <c r="M343" s="2">
        <v>472.1721</v>
      </c>
      <c r="N343" s="2">
        <v>472.23809999999997</v>
      </c>
      <c r="O343" s="2">
        <v>472.1721</v>
      </c>
      <c r="P343" s="2">
        <v>472.1721</v>
      </c>
      <c r="Q343" s="2">
        <v>382.98379999999997</v>
      </c>
      <c r="R343" s="2">
        <v>328.4074</v>
      </c>
      <c r="S343" s="2">
        <v>210.63550000000001</v>
      </c>
      <c r="T343" s="2">
        <v>128.5881</v>
      </c>
      <c r="U343" s="2">
        <v>91.146039999999999</v>
      </c>
      <c r="V343" s="2">
        <v>91.146039999999999</v>
      </c>
      <c r="W343" s="2">
        <v>91.146039999999999</v>
      </c>
      <c r="X343" s="2">
        <v>91.146039999999999</v>
      </c>
      <c r="Y343" s="2">
        <v>91.146039999999999</v>
      </c>
      <c r="Z343" s="2">
        <v>91.146039999999999</v>
      </c>
      <c r="AA343" s="2">
        <v>91.146039999999999</v>
      </c>
      <c r="AB343" s="2">
        <v>326.128015833333</v>
      </c>
      <c r="AC343" s="2"/>
    </row>
    <row r="344" spans="3:29" x14ac:dyDescent="0.2">
      <c r="C344" t="s">
        <v>325</v>
      </c>
      <c r="D344" s="2">
        <v>21.284770000000002</v>
      </c>
      <c r="E344" s="2">
        <v>15.76576</v>
      </c>
      <c r="F344" s="2">
        <v>16.202120000000001</v>
      </c>
      <c r="G344" s="2">
        <v>18.630700000000001</v>
      </c>
      <c r="H344" s="2">
        <v>20.991140000000001</v>
      </c>
      <c r="I344" s="2">
        <v>20.048819999999999</v>
      </c>
      <c r="J344" s="2">
        <v>17.81118</v>
      </c>
      <c r="K344" s="2">
        <v>17.44218</v>
      </c>
      <c r="L344" s="2">
        <v>9.3865390000000009</v>
      </c>
      <c r="M344" s="2">
        <v>12.641819999999999</v>
      </c>
      <c r="N344" s="2">
        <v>13.448980000000001</v>
      </c>
      <c r="O344" s="2">
        <v>14.572290000000001</v>
      </c>
      <c r="P344" s="2">
        <v>12.95491</v>
      </c>
      <c r="Q344" s="2">
        <v>12.626989999999999</v>
      </c>
      <c r="R344" s="2">
        <v>14.759840000000001</v>
      </c>
      <c r="S344" s="2">
        <v>15.663080000000001</v>
      </c>
      <c r="T344" s="2">
        <v>18.025939999999999</v>
      </c>
      <c r="U344" s="2">
        <v>17.298739999999999</v>
      </c>
      <c r="V344" s="2">
        <v>19.613669999999999</v>
      </c>
      <c r="W344" s="2">
        <v>17.313030000000001</v>
      </c>
      <c r="X344" s="2">
        <v>13.831939999999999</v>
      </c>
      <c r="Y344" s="2">
        <v>11.87805</v>
      </c>
      <c r="Z344" s="2">
        <v>12.959910000000001</v>
      </c>
      <c r="AA344" s="2">
        <v>14.25502</v>
      </c>
      <c r="AB344" s="2">
        <v>15.808642458333299</v>
      </c>
      <c r="AC344" s="2"/>
    </row>
    <row r="345" spans="3:29" x14ac:dyDescent="0.2">
      <c r="C345" t="s">
        <v>326</v>
      </c>
      <c r="D345" s="2">
        <v>831.57479999999998</v>
      </c>
      <c r="E345" s="2">
        <v>841.41690000000006</v>
      </c>
      <c r="F345" s="2">
        <v>836.03449999999998</v>
      </c>
      <c r="G345" s="2">
        <v>820.79200000000003</v>
      </c>
      <c r="H345" s="2">
        <v>821.59569999999997</v>
      </c>
      <c r="I345" s="2">
        <v>832.00729999999999</v>
      </c>
      <c r="J345" s="2">
        <v>828.82010000000002</v>
      </c>
      <c r="K345" s="2">
        <v>842.90060000000005</v>
      </c>
      <c r="L345" s="2">
        <v>828.34649999999999</v>
      </c>
      <c r="M345" s="2">
        <v>828.16030000000001</v>
      </c>
      <c r="N345" s="2">
        <v>828.54769999999996</v>
      </c>
      <c r="O345" s="2">
        <v>839.2011</v>
      </c>
      <c r="P345" s="2">
        <v>835.94280000000003</v>
      </c>
      <c r="Q345" s="2">
        <v>843.18370000000004</v>
      </c>
      <c r="R345" s="2">
        <v>840.92399999999998</v>
      </c>
      <c r="S345" s="2">
        <v>852.13009999999997</v>
      </c>
      <c r="T345" s="2">
        <v>850.69069999999999</v>
      </c>
      <c r="U345" s="2">
        <v>861.09360000000004</v>
      </c>
      <c r="V345" s="2">
        <v>855.46450000000004</v>
      </c>
      <c r="W345" s="2">
        <v>866.01840000000004</v>
      </c>
      <c r="X345" s="2">
        <v>859.14059999999995</v>
      </c>
      <c r="Y345" s="2">
        <v>863.36770000000001</v>
      </c>
      <c r="Z345" s="2">
        <v>866.80460000000005</v>
      </c>
      <c r="AA345" s="2">
        <v>868.79909999999995</v>
      </c>
      <c r="AB345" s="2">
        <v>843.45655416666602</v>
      </c>
      <c r="AC345" s="2"/>
    </row>
    <row r="346" spans="3:29" x14ac:dyDescent="0.2">
      <c r="C346" t="s">
        <v>516</v>
      </c>
      <c r="D346" s="2">
        <v>-7.0271280000000001E-10</v>
      </c>
      <c r="E346" s="2">
        <v>-3.9616539999999998</v>
      </c>
      <c r="F346" s="2">
        <v>-10.296749999999999</v>
      </c>
      <c r="G346" s="2">
        <v>-18.310949999999998</v>
      </c>
      <c r="H346" s="2">
        <v>-35.537460000000003</v>
      </c>
      <c r="I346" s="2">
        <v>-43.070079999999997</v>
      </c>
      <c r="J346" s="2">
        <v>-46.487810000000003</v>
      </c>
      <c r="K346" s="2">
        <v>-47.312930000000001</v>
      </c>
      <c r="L346" s="2">
        <v>-50.8767</v>
      </c>
      <c r="M346" s="2">
        <v>-62.987070000000003</v>
      </c>
      <c r="N346" s="2">
        <v>-63.975349999999999</v>
      </c>
      <c r="O346" s="2">
        <v>-67.954689999999999</v>
      </c>
      <c r="P346" s="2">
        <v>-70.28904</v>
      </c>
      <c r="Q346" s="2">
        <v>-81.356729999999999</v>
      </c>
      <c r="R346" s="2">
        <v>-81.883420000000001</v>
      </c>
      <c r="S346" s="2">
        <v>-81.436409999999995</v>
      </c>
      <c r="T346" s="2">
        <v>-83.542659999999998</v>
      </c>
      <c r="U346" s="2">
        <v>-82.497910000000005</v>
      </c>
      <c r="V346" s="2">
        <v>-79.978740000000002</v>
      </c>
      <c r="W346" s="2">
        <v>-98.369140000000002</v>
      </c>
      <c r="X346" s="2">
        <v>-110.1251</v>
      </c>
      <c r="Y346" s="2">
        <v>-113.84399999999999</v>
      </c>
      <c r="Z346" s="2">
        <v>-114.7978</v>
      </c>
      <c r="AA346" s="2">
        <v>-127.6221</v>
      </c>
      <c r="AB346" s="2">
        <v>-65.688103916695894</v>
      </c>
      <c r="AC346" s="2"/>
    </row>
    <row r="347" spans="3:29" x14ac:dyDescent="0.2">
      <c r="C347" t="s">
        <v>327</v>
      </c>
      <c r="D347" s="2">
        <v>4437.3869999999997</v>
      </c>
      <c r="E347" s="2">
        <v>4900.6040000000003</v>
      </c>
      <c r="F347" s="2">
        <v>5457.6620000000003</v>
      </c>
      <c r="G347" s="2">
        <v>5682.8360000000002</v>
      </c>
      <c r="H347" s="2">
        <v>6130.5649999999996</v>
      </c>
      <c r="I347" s="2">
        <v>6679.3130000000001</v>
      </c>
      <c r="J347" s="2">
        <v>7289.6229999999996</v>
      </c>
      <c r="K347" s="2">
        <v>7817.9179999999997</v>
      </c>
      <c r="L347" s="2">
        <v>8371.7009999999991</v>
      </c>
      <c r="M347" s="2">
        <v>8948.4680000000008</v>
      </c>
      <c r="N347" s="2">
        <v>9570.8439999999991</v>
      </c>
      <c r="O347" s="2">
        <v>10109.41</v>
      </c>
      <c r="P347" s="2">
        <v>10643.01</v>
      </c>
      <c r="Q347" s="2">
        <v>11170.71</v>
      </c>
      <c r="R347" s="2">
        <v>11944.88</v>
      </c>
      <c r="S347" s="2">
        <v>12663.81</v>
      </c>
      <c r="T347" s="2">
        <v>13390.27</v>
      </c>
      <c r="U347" s="2">
        <v>13730.96</v>
      </c>
      <c r="V347" s="2">
        <v>14025.18</v>
      </c>
      <c r="W347" s="2">
        <v>14401.06</v>
      </c>
      <c r="X347" s="2">
        <v>15002.31</v>
      </c>
      <c r="Y347" s="2">
        <v>15794.31</v>
      </c>
      <c r="Z347" s="2">
        <v>16522.62</v>
      </c>
      <c r="AA347" s="2">
        <v>17238.39</v>
      </c>
      <c r="AB347" s="2">
        <v>10496.826708333299</v>
      </c>
      <c r="AC347" s="2"/>
    </row>
    <row r="348" spans="3:29" x14ac:dyDescent="0.2">
      <c r="C348" t="s">
        <v>328</v>
      </c>
      <c r="D348" s="2">
        <v>26732.46</v>
      </c>
      <c r="E348" s="2">
        <v>27770.47</v>
      </c>
      <c r="F348" s="2">
        <v>27557.39</v>
      </c>
      <c r="G348" s="2">
        <v>27217.95</v>
      </c>
      <c r="H348" s="2">
        <v>27190.6</v>
      </c>
      <c r="I348" s="2">
        <v>27037.22</v>
      </c>
      <c r="J348" s="2">
        <v>26679.200000000001</v>
      </c>
      <c r="K348" s="2">
        <v>26460.09</v>
      </c>
      <c r="L348" s="2">
        <v>26417.83</v>
      </c>
      <c r="M348" s="2">
        <v>26501.279999999999</v>
      </c>
      <c r="N348" s="2">
        <v>26540.5</v>
      </c>
      <c r="O348" s="2">
        <v>26829.37</v>
      </c>
      <c r="P348" s="2">
        <v>26659.66</v>
      </c>
      <c r="Q348" s="2">
        <v>26599.98</v>
      </c>
      <c r="R348" s="2">
        <v>26806.12</v>
      </c>
      <c r="S348" s="2">
        <v>26704.77</v>
      </c>
      <c r="T348" s="2">
        <v>26815.71</v>
      </c>
      <c r="U348" s="2">
        <v>26849.040000000001</v>
      </c>
      <c r="V348" s="2">
        <v>27010.46</v>
      </c>
      <c r="W348" s="2">
        <v>27311.64</v>
      </c>
      <c r="X348" s="2">
        <v>27376.23</v>
      </c>
      <c r="Y348" s="2">
        <v>27213.54</v>
      </c>
      <c r="Z348" s="2">
        <v>27644.76</v>
      </c>
      <c r="AA348" s="2">
        <v>27566.98</v>
      </c>
      <c r="AB348" s="2">
        <v>26978.885416666599</v>
      </c>
      <c r="AC348" s="2"/>
    </row>
    <row r="349" spans="3:29" x14ac:dyDescent="0.2">
      <c r="C349" t="s">
        <v>329</v>
      </c>
      <c r="D349" s="2">
        <v>11169.17</v>
      </c>
      <c r="E349" s="2">
        <v>11538.22</v>
      </c>
      <c r="F349" s="2">
        <v>10803.16</v>
      </c>
      <c r="G349" s="2">
        <v>10931.33</v>
      </c>
      <c r="H349" s="2">
        <v>11186.69</v>
      </c>
      <c r="I349" s="2">
        <v>10718.74</v>
      </c>
      <c r="J349" s="2">
        <v>9890.8050000000003</v>
      </c>
      <c r="K349" s="2">
        <v>9396.2559999999994</v>
      </c>
      <c r="L349" s="2">
        <v>8952.348</v>
      </c>
      <c r="M349" s="2">
        <v>8815.0920000000006</v>
      </c>
      <c r="N349" s="2">
        <v>8800.8459999999995</v>
      </c>
      <c r="O349" s="2">
        <v>8846.0679999999993</v>
      </c>
      <c r="P349" s="2">
        <v>8393.1450000000004</v>
      </c>
      <c r="Q349" s="2">
        <v>7985.6009999999997</v>
      </c>
      <c r="R349" s="2">
        <v>7912.415</v>
      </c>
      <c r="S349" s="2">
        <v>7265.6379999999999</v>
      </c>
      <c r="T349" s="2">
        <v>7066.125</v>
      </c>
      <c r="U349" s="2">
        <v>6854.5609999999997</v>
      </c>
      <c r="V349" s="2">
        <v>6878.4570000000003</v>
      </c>
      <c r="W349" s="2">
        <v>6685.6210000000001</v>
      </c>
      <c r="X349" s="2">
        <v>6424.5860000000002</v>
      </c>
      <c r="Y349" s="2">
        <v>5906.8180000000002</v>
      </c>
      <c r="Z349" s="2">
        <v>6098.9629999999997</v>
      </c>
      <c r="AA349" s="2">
        <v>5731.5479999999998</v>
      </c>
      <c r="AB349" s="2">
        <v>8510.5084583333301</v>
      </c>
      <c r="AC349" s="2"/>
    </row>
    <row r="350" spans="3:29" x14ac:dyDescent="0.2">
      <c r="C350" t="s">
        <v>330</v>
      </c>
      <c r="D350" s="2">
        <v>54.682670000000002</v>
      </c>
      <c r="E350" s="2">
        <v>54.252949999999998</v>
      </c>
      <c r="F350" s="2">
        <v>52.959330000000001</v>
      </c>
      <c r="G350" s="2">
        <v>52.383380000000002</v>
      </c>
      <c r="H350" s="2">
        <v>52.853459999999998</v>
      </c>
      <c r="I350" s="2">
        <v>52.20861</v>
      </c>
      <c r="J350" s="2">
        <v>51.981549999999999</v>
      </c>
      <c r="K350" s="2">
        <v>51.589759999999998</v>
      </c>
      <c r="L350" s="2">
        <v>51.00027</v>
      </c>
      <c r="M350" s="2">
        <v>50.687010000000001</v>
      </c>
      <c r="N350" s="2">
        <v>50.517429999999997</v>
      </c>
      <c r="O350" s="2">
        <v>50.469909999999999</v>
      </c>
      <c r="P350" s="2">
        <v>49.876559999999998</v>
      </c>
      <c r="Q350" s="2">
        <v>49.368690000000001</v>
      </c>
      <c r="R350" s="2">
        <v>48.941740000000003</v>
      </c>
      <c r="S350" s="2">
        <v>48.410769999999999</v>
      </c>
      <c r="T350" s="2">
        <v>48.273609999999998</v>
      </c>
      <c r="U350" s="2">
        <v>47.711080000000003</v>
      </c>
      <c r="V350" s="2">
        <v>47.590150000000001</v>
      </c>
      <c r="W350" s="2">
        <v>47.079120000000003</v>
      </c>
      <c r="X350" s="2">
        <v>46.622219999999999</v>
      </c>
      <c r="Y350" s="2">
        <v>45.831670000000003</v>
      </c>
      <c r="Z350" s="2">
        <v>45.938400000000001</v>
      </c>
      <c r="AA350" s="2">
        <v>45.761600000000001</v>
      </c>
      <c r="AB350" s="2">
        <v>49.874664166666598</v>
      </c>
      <c r="AC350" s="2"/>
    </row>
    <row r="351" spans="3:29" x14ac:dyDescent="0.2">
      <c r="C351" t="s">
        <v>331</v>
      </c>
      <c r="D351" s="2">
        <v>3102.8910000000001</v>
      </c>
      <c r="E351" s="2">
        <v>3104.9209999999998</v>
      </c>
      <c r="F351" s="2">
        <v>3106.3139999999999</v>
      </c>
      <c r="G351" s="2">
        <v>3112.703</v>
      </c>
      <c r="H351" s="2">
        <v>3117.4389999999999</v>
      </c>
      <c r="I351" s="2">
        <v>3121.1610000000001</v>
      </c>
      <c r="J351" s="2">
        <v>3125.5949999999998</v>
      </c>
      <c r="K351" s="2">
        <v>3131.6489999999999</v>
      </c>
      <c r="L351" s="2">
        <v>3135.7089999999998</v>
      </c>
      <c r="M351" s="2">
        <v>3143.152</v>
      </c>
      <c r="N351" s="2">
        <v>3147.5819999999999</v>
      </c>
      <c r="O351" s="2">
        <v>3154.9929999999999</v>
      </c>
      <c r="P351" s="2">
        <v>3161.76</v>
      </c>
      <c r="Q351" s="2">
        <v>3174.2779999999998</v>
      </c>
      <c r="R351" s="2">
        <v>3184.4520000000002</v>
      </c>
      <c r="S351" s="2">
        <v>3197.2840000000001</v>
      </c>
      <c r="T351" s="2">
        <v>3208.4490000000001</v>
      </c>
      <c r="U351" s="2">
        <v>3219.2750000000001</v>
      </c>
      <c r="V351" s="2">
        <v>3231.1</v>
      </c>
      <c r="W351" s="2">
        <v>3243.973</v>
      </c>
      <c r="X351" s="2">
        <v>3256.1529999999998</v>
      </c>
      <c r="Y351" s="2">
        <v>3268.3330000000001</v>
      </c>
      <c r="Z351" s="2">
        <v>3279.84</v>
      </c>
      <c r="AA351" s="2">
        <v>3292.692</v>
      </c>
      <c r="AB351" s="2">
        <v>3175.9040833333302</v>
      </c>
      <c r="AC351" s="2"/>
    </row>
    <row r="352" spans="3:29" x14ac:dyDescent="0.2">
      <c r="C352" t="s">
        <v>332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4.1123409999999999E-4</v>
      </c>
      <c r="AA352" s="2">
        <v>0</v>
      </c>
      <c r="AB352" s="2">
        <v>1.7134754166666599E-5</v>
      </c>
      <c r="AC352" s="2"/>
    </row>
    <row r="353" spans="3:29" x14ac:dyDescent="0.2">
      <c r="C353" t="s">
        <v>333</v>
      </c>
      <c r="D353" s="2">
        <v>0.50768599999999997</v>
      </c>
      <c r="E353" s="2">
        <v>0.76971460000000003</v>
      </c>
      <c r="F353" s="2">
        <v>1.603513</v>
      </c>
      <c r="G353" s="2">
        <v>3.462666</v>
      </c>
      <c r="H353" s="2">
        <v>5.8619180000000002</v>
      </c>
      <c r="I353" s="2">
        <v>4.8533480000000004</v>
      </c>
      <c r="J353" s="2">
        <v>4.3232160000000004</v>
      </c>
      <c r="K353" s="2">
        <v>3.1335120000000001</v>
      </c>
      <c r="L353" s="2">
        <v>4.1937300000000004</v>
      </c>
      <c r="M353" s="2">
        <v>2.6863090000000001</v>
      </c>
      <c r="N353" s="2">
        <v>2.2362639999999998</v>
      </c>
      <c r="O353" s="2">
        <v>1.9803649999999999</v>
      </c>
      <c r="P353" s="2">
        <v>2.1386539999999998</v>
      </c>
      <c r="Q353" s="2">
        <v>2.9563030000000001</v>
      </c>
      <c r="R353" s="2">
        <v>2.3504559999999999</v>
      </c>
      <c r="S353" s="2">
        <v>2.0403730000000002</v>
      </c>
      <c r="T353" s="2">
        <v>2.0829409999999999</v>
      </c>
      <c r="U353" s="2">
        <v>2.4151289999999999</v>
      </c>
      <c r="V353" s="2">
        <v>1.8650040000000001</v>
      </c>
      <c r="W353" s="2">
        <v>1.234553</v>
      </c>
      <c r="X353" s="2">
        <v>1.7967789999999999</v>
      </c>
      <c r="Y353" s="2">
        <v>2.6271089999999999</v>
      </c>
      <c r="Z353" s="2">
        <v>1.95278</v>
      </c>
      <c r="AA353" s="2">
        <v>1.915306</v>
      </c>
      <c r="AB353" s="2">
        <v>2.54115119166666</v>
      </c>
      <c r="AC353" s="2"/>
    </row>
    <row r="354" spans="3:29" x14ac:dyDescent="0.2">
      <c r="C354" t="s">
        <v>334</v>
      </c>
      <c r="D354" s="2">
        <v>1505.5989999999999</v>
      </c>
      <c r="E354" s="2">
        <v>2172.5479999999998</v>
      </c>
      <c r="F354" s="2">
        <v>2659.09</v>
      </c>
      <c r="G354" s="2">
        <v>3148.9479999999999</v>
      </c>
      <c r="H354" s="2">
        <v>3475.38</v>
      </c>
      <c r="I354" s="2">
        <v>3759.893</v>
      </c>
      <c r="J354" s="2">
        <v>4033.5940000000001</v>
      </c>
      <c r="K354" s="2">
        <v>4321.3969999999999</v>
      </c>
      <c r="L354" s="2">
        <v>4602.1090000000004</v>
      </c>
      <c r="M354" s="2">
        <v>4769.1009999999997</v>
      </c>
      <c r="N354" s="2">
        <v>4940.3869999999997</v>
      </c>
      <c r="O354" s="2">
        <v>5109.8819999999996</v>
      </c>
      <c r="P354" s="2">
        <v>5277.7209999999995</v>
      </c>
      <c r="Q354" s="2">
        <v>5449.2749999999996</v>
      </c>
      <c r="R354" s="2">
        <v>5584.8959999999997</v>
      </c>
      <c r="S354" s="2">
        <v>5730.9160000000002</v>
      </c>
      <c r="T354" s="2">
        <v>5883.38</v>
      </c>
      <c r="U354" s="2">
        <v>6028.1930000000002</v>
      </c>
      <c r="V354" s="2">
        <v>6110.85</v>
      </c>
      <c r="W354" s="2">
        <v>6333.9049999999997</v>
      </c>
      <c r="X354" s="2">
        <v>6467.5510000000004</v>
      </c>
      <c r="Y354" s="2">
        <v>6603.7730000000001</v>
      </c>
      <c r="Z354" s="2">
        <v>6592.4939999999997</v>
      </c>
      <c r="AA354" s="2">
        <v>6711.5990000000002</v>
      </c>
      <c r="AB354" s="2">
        <v>4886.3533749999997</v>
      </c>
      <c r="AC354" s="2"/>
    </row>
    <row r="355" spans="3:29" x14ac:dyDescent="0.2">
      <c r="C355" t="s">
        <v>335</v>
      </c>
      <c r="D355" s="2">
        <v>2910.6419999999998</v>
      </c>
      <c r="E355" s="2">
        <v>2908.924</v>
      </c>
      <c r="F355" s="2">
        <v>2906.6570000000002</v>
      </c>
      <c r="G355" s="2">
        <v>2908.0569999999998</v>
      </c>
      <c r="H355" s="2">
        <v>2910.0309999999999</v>
      </c>
      <c r="I355" s="2">
        <v>2912.049</v>
      </c>
      <c r="J355" s="2">
        <v>2905.81</v>
      </c>
      <c r="K355" s="2">
        <v>2907.6790000000001</v>
      </c>
      <c r="L355" s="2">
        <v>2907.306</v>
      </c>
      <c r="M355" s="2">
        <v>2907.12</v>
      </c>
      <c r="N355" s="2">
        <v>2910.163</v>
      </c>
      <c r="O355" s="2">
        <v>2908.5859999999998</v>
      </c>
      <c r="P355" s="2">
        <v>2906.3009999999999</v>
      </c>
      <c r="Q355" s="2">
        <v>2904.1979999999999</v>
      </c>
      <c r="R355" s="2">
        <v>2901.681</v>
      </c>
      <c r="S355" s="2">
        <v>2904.9870000000001</v>
      </c>
      <c r="T355" s="2">
        <v>2902.3670000000002</v>
      </c>
      <c r="U355" s="2">
        <v>2898.9949999999999</v>
      </c>
      <c r="V355" s="2">
        <v>2881.6419999999998</v>
      </c>
      <c r="W355" s="2">
        <v>2895.2359999999999</v>
      </c>
      <c r="X355" s="2">
        <v>2891.8409999999999</v>
      </c>
      <c r="Y355" s="2">
        <v>2889.9119999999998</v>
      </c>
      <c r="Z355" s="2">
        <v>2882.8560000000002</v>
      </c>
      <c r="AA355" s="2">
        <v>2881.7550000000001</v>
      </c>
      <c r="AB355" s="2">
        <v>2901.8664583333298</v>
      </c>
      <c r="AC355" s="2"/>
    </row>
    <row r="356" spans="3:29" x14ac:dyDescent="0.2">
      <c r="C356" t="s">
        <v>336</v>
      </c>
      <c r="D356" s="2">
        <v>0.19231419999999999</v>
      </c>
      <c r="E356" s="2">
        <v>2.435089E-2</v>
      </c>
      <c r="F356" s="2">
        <v>0.1396077</v>
      </c>
      <c r="G356" s="2">
        <v>0.1642354</v>
      </c>
      <c r="H356" s="2">
        <v>0.16057089999999999</v>
      </c>
      <c r="I356" s="2">
        <v>0.2675496</v>
      </c>
      <c r="J356" s="2">
        <v>0.16368650000000001</v>
      </c>
      <c r="K356" s="2">
        <v>8.1449639999999993E-3</v>
      </c>
      <c r="L356" s="2">
        <v>2.5287779999999999E-2</v>
      </c>
      <c r="M356" s="2">
        <v>1.440815E-2</v>
      </c>
      <c r="N356" s="2">
        <v>1.39899E-2</v>
      </c>
      <c r="O356" s="2">
        <v>3.0572459999999999E-2</v>
      </c>
      <c r="P356" s="2">
        <v>2.799482E-2</v>
      </c>
      <c r="Q356" s="2">
        <v>4.4914969999999999E-2</v>
      </c>
      <c r="R356" s="2">
        <v>2.5623710000000001E-2</v>
      </c>
      <c r="S356" s="2">
        <v>2.150527E-2</v>
      </c>
      <c r="T356" s="2">
        <v>4.8836879999999999E-2</v>
      </c>
      <c r="U356" s="2">
        <v>2.7574290000000001E-2</v>
      </c>
      <c r="V356" s="2">
        <v>0.3052436</v>
      </c>
      <c r="W356" s="2">
        <v>4.5003649999999999E-2</v>
      </c>
      <c r="X356" s="2">
        <v>4.1808049999999999E-2</v>
      </c>
      <c r="Y356" s="2">
        <v>0.14559279999999999</v>
      </c>
      <c r="Z356" s="2">
        <v>8.5456690000000002E-2</v>
      </c>
      <c r="AA356" s="2">
        <v>5.7111189999999999E-2</v>
      </c>
      <c r="AB356" s="2">
        <v>8.6724348500000006E-2</v>
      </c>
      <c r="AC356" s="2"/>
    </row>
    <row r="357" spans="3:29" x14ac:dyDescent="0.2">
      <c r="C357" t="s">
        <v>337</v>
      </c>
      <c r="D357" s="2">
        <v>343.24889999999999</v>
      </c>
      <c r="E357" s="2">
        <v>435.72620000000001</v>
      </c>
      <c r="F357" s="2">
        <v>604.54899999999998</v>
      </c>
      <c r="G357" s="2">
        <v>835.44119999999998</v>
      </c>
      <c r="H357" s="2">
        <v>773.74720000000002</v>
      </c>
      <c r="I357" s="2">
        <v>714.53970000000004</v>
      </c>
      <c r="J357" s="2">
        <v>781.67439999999999</v>
      </c>
      <c r="K357" s="2">
        <v>765.54269999999997</v>
      </c>
      <c r="L357" s="2">
        <v>851.56209999999999</v>
      </c>
      <c r="M357" s="2">
        <v>793.78279999999995</v>
      </c>
      <c r="N357" s="2">
        <v>613.79899999999998</v>
      </c>
      <c r="O357" s="2">
        <v>594.10069999999996</v>
      </c>
      <c r="P357" s="2">
        <v>625.6925</v>
      </c>
      <c r="Q357" s="2">
        <v>772.97450000000003</v>
      </c>
      <c r="R357" s="2">
        <v>621.95830000000001</v>
      </c>
      <c r="S357" s="2">
        <v>733.88649999999996</v>
      </c>
      <c r="T357" s="2">
        <v>658.197</v>
      </c>
      <c r="U357" s="2">
        <v>681.12270000000001</v>
      </c>
      <c r="V357" s="2">
        <v>673.94929999999999</v>
      </c>
      <c r="W357" s="2">
        <v>694.04280000000006</v>
      </c>
      <c r="X357" s="2">
        <v>742.85969999999998</v>
      </c>
      <c r="Y357" s="2">
        <v>833.84109999999998</v>
      </c>
      <c r="Z357" s="2">
        <v>859.21979999999996</v>
      </c>
      <c r="AA357" s="2">
        <v>882.70809999999994</v>
      </c>
      <c r="AB357" s="2">
        <v>703.67359166666597</v>
      </c>
      <c r="AC357" s="2"/>
    </row>
    <row r="358" spans="3:29" x14ac:dyDescent="0.2">
      <c r="C358" t="s">
        <v>338</v>
      </c>
      <c r="D358" s="2">
        <v>8.8998550000000005</v>
      </c>
      <c r="E358" s="2">
        <v>8.773498</v>
      </c>
      <c r="F358" s="2">
        <v>8.4258279999999992</v>
      </c>
      <c r="G358" s="2">
        <v>8.2124050000000004</v>
      </c>
      <c r="H358" s="2">
        <v>8.3621169999999996</v>
      </c>
      <c r="I358" s="2">
        <v>8.1887190000000007</v>
      </c>
      <c r="J358" s="2">
        <v>8.1308589999999992</v>
      </c>
      <c r="K358" s="2">
        <v>8.0002980000000008</v>
      </c>
      <c r="L358" s="2">
        <v>7.8549850000000001</v>
      </c>
      <c r="M358" s="2">
        <v>7.7453880000000002</v>
      </c>
      <c r="N358" s="2">
        <v>7.7062629999999999</v>
      </c>
      <c r="O358" s="2">
        <v>7.681203</v>
      </c>
      <c r="P358" s="2">
        <v>7.5314719999999999</v>
      </c>
      <c r="Q358" s="2">
        <v>7.403689</v>
      </c>
      <c r="R358" s="2">
        <v>7.3042379999999998</v>
      </c>
      <c r="S358" s="2">
        <v>7.1667259999999997</v>
      </c>
      <c r="T358" s="2">
        <v>7.1343550000000002</v>
      </c>
      <c r="U358" s="2">
        <v>6.990875</v>
      </c>
      <c r="V358" s="2">
        <v>6.9667219999999999</v>
      </c>
      <c r="W358" s="2">
        <v>6.8164090000000002</v>
      </c>
      <c r="X358" s="2">
        <v>6.707408</v>
      </c>
      <c r="Y358" s="2">
        <v>6.5022690000000001</v>
      </c>
      <c r="Z358" s="2">
        <v>6.5283860000000002</v>
      </c>
      <c r="AA358" s="2">
        <v>6.4913480000000003</v>
      </c>
      <c r="AB358" s="2">
        <v>7.5635547916666601</v>
      </c>
      <c r="AC358" s="2"/>
    </row>
    <row r="359" spans="3:29" x14ac:dyDescent="0.2">
      <c r="C359" t="s">
        <v>339</v>
      </c>
      <c r="D359" s="2">
        <v>25.715969999999999</v>
      </c>
      <c r="E359" s="2">
        <v>25.748249999999999</v>
      </c>
      <c r="F359" s="2">
        <v>25.136379999999999</v>
      </c>
      <c r="G359" s="2">
        <v>24.967379999999999</v>
      </c>
      <c r="H359" s="2">
        <v>25.263000000000002</v>
      </c>
      <c r="I359" s="2">
        <v>24.903700000000001</v>
      </c>
      <c r="J359" s="2">
        <v>24.78389</v>
      </c>
      <c r="K359" s="2">
        <v>24.543620000000001</v>
      </c>
      <c r="L359" s="2">
        <v>24.018709999999999</v>
      </c>
      <c r="M359" s="2">
        <v>23.898610000000001</v>
      </c>
      <c r="N359" s="2">
        <v>23.871220000000001</v>
      </c>
      <c r="O359" s="2">
        <v>23.838709999999999</v>
      </c>
      <c r="P359" s="2">
        <v>23.439869999999999</v>
      </c>
      <c r="Q359" s="2">
        <v>23.086359999999999</v>
      </c>
      <c r="R359" s="2">
        <v>22.829499999999999</v>
      </c>
      <c r="S359" s="2">
        <v>22.428619999999999</v>
      </c>
      <c r="T359" s="2">
        <v>22.26605</v>
      </c>
      <c r="U359" s="2">
        <v>21.852900000000002</v>
      </c>
      <c r="V359" s="2">
        <v>21.82451</v>
      </c>
      <c r="W359" s="2">
        <v>21.430340000000001</v>
      </c>
      <c r="X359" s="2">
        <v>21.13411</v>
      </c>
      <c r="Y359" s="2">
        <v>20.464670000000002</v>
      </c>
      <c r="Z359" s="2">
        <v>20.583870000000001</v>
      </c>
      <c r="AA359" s="2">
        <v>20.452010000000001</v>
      </c>
      <c r="AB359" s="2">
        <v>23.270093750000001</v>
      </c>
      <c r="AC359" s="2"/>
    </row>
    <row r="360" spans="3:29" x14ac:dyDescent="0.2">
      <c r="C360" t="s">
        <v>340</v>
      </c>
      <c r="D360" s="2">
        <v>181.1747</v>
      </c>
      <c r="E360" s="2">
        <v>197.2508</v>
      </c>
      <c r="F360" s="2">
        <v>236.34780000000001</v>
      </c>
      <c r="G360" s="2">
        <v>241.48410000000001</v>
      </c>
      <c r="H360" s="2">
        <v>229.971</v>
      </c>
      <c r="I360" s="2">
        <v>228.74279999999999</v>
      </c>
      <c r="J360" s="2">
        <v>230.75020000000001</v>
      </c>
      <c r="K360" s="2">
        <v>232.1086</v>
      </c>
      <c r="L360" s="2">
        <v>232.89269999999999</v>
      </c>
      <c r="M360" s="2">
        <v>233.3741</v>
      </c>
      <c r="N360" s="2">
        <v>197.1087</v>
      </c>
      <c r="O360" s="2">
        <v>198.0598</v>
      </c>
      <c r="P360" s="2">
        <v>200.67449999999999</v>
      </c>
      <c r="Q360" s="2">
        <v>215.96979999999999</v>
      </c>
      <c r="R360" s="2">
        <v>173.38290000000001</v>
      </c>
      <c r="S360" s="2">
        <v>187.89959999999999</v>
      </c>
      <c r="T360" s="2">
        <v>149.47620000000001</v>
      </c>
      <c r="U360" s="2">
        <v>159.75299999999999</v>
      </c>
      <c r="V360" s="2">
        <v>166.85570000000001</v>
      </c>
      <c r="W360" s="2">
        <v>167.76400000000001</v>
      </c>
      <c r="X360" s="2">
        <v>176.17490000000001</v>
      </c>
      <c r="Y360" s="2">
        <v>174.56549999999999</v>
      </c>
      <c r="Z360" s="2">
        <v>184.47989999999999</v>
      </c>
      <c r="AA360" s="2">
        <v>192.02359999999999</v>
      </c>
      <c r="AB360" s="2">
        <v>199.51187083333301</v>
      </c>
      <c r="AC360" s="2"/>
    </row>
    <row r="361" spans="3:29" x14ac:dyDescent="0.2">
      <c r="C361" t="s">
        <v>341</v>
      </c>
      <c r="D361" s="2">
        <v>1824.768</v>
      </c>
      <c r="E361" s="2">
        <v>1859.931</v>
      </c>
      <c r="F361" s="2">
        <v>1888.077</v>
      </c>
      <c r="G361" s="2">
        <v>1919.81</v>
      </c>
      <c r="H361" s="2">
        <v>1945.43</v>
      </c>
      <c r="I361" s="2">
        <v>1980.251</v>
      </c>
      <c r="J361" s="2">
        <v>2009.0360000000001</v>
      </c>
      <c r="K361" s="2">
        <v>2036.991</v>
      </c>
      <c r="L361" s="2">
        <v>2062.998</v>
      </c>
      <c r="M361" s="2">
        <v>2092.6010000000001</v>
      </c>
      <c r="N361" s="2">
        <v>2130.0990000000002</v>
      </c>
      <c r="O361" s="2">
        <v>2153.2910000000002</v>
      </c>
      <c r="P361" s="2">
        <v>2186.0920000000001</v>
      </c>
      <c r="Q361" s="2">
        <v>2124.31</v>
      </c>
      <c r="R361" s="2">
        <v>2107.395</v>
      </c>
      <c r="S361" s="2">
        <v>2020.5820000000001</v>
      </c>
      <c r="T361" s="2">
        <v>1972.279</v>
      </c>
      <c r="U361" s="2">
        <v>1973.693</v>
      </c>
      <c r="V361" s="2">
        <v>2020.7090000000001</v>
      </c>
      <c r="W361" s="2">
        <v>2092.4630000000002</v>
      </c>
      <c r="X361" s="2">
        <v>2138.2069999999999</v>
      </c>
      <c r="Y361" s="2">
        <v>2181.9340000000002</v>
      </c>
      <c r="Z361" s="2">
        <v>2267.442</v>
      </c>
      <c r="AA361" s="2">
        <v>2322.2779999999998</v>
      </c>
      <c r="AB361" s="2">
        <v>2054.6111249999999</v>
      </c>
      <c r="AC361" s="2"/>
    </row>
    <row r="362" spans="3:29" x14ac:dyDescent="0.2">
      <c r="C362" t="s">
        <v>342</v>
      </c>
      <c r="D362" s="2">
        <v>82.606449999999995</v>
      </c>
      <c r="E362" s="2">
        <v>77.524270000000001</v>
      </c>
      <c r="F362" s="2">
        <v>66.864710000000002</v>
      </c>
      <c r="G362" s="2">
        <v>53.719880000000003</v>
      </c>
      <c r="H362" s="2">
        <v>22.820499999999999</v>
      </c>
      <c r="I362" s="2">
        <v>19.01651</v>
      </c>
      <c r="J362" s="2">
        <v>17.06382</v>
      </c>
      <c r="K362" s="2">
        <v>16.308759999999999</v>
      </c>
      <c r="L362" s="2">
        <v>15.568619999999999</v>
      </c>
      <c r="M362" s="2">
        <v>13.46297</v>
      </c>
      <c r="N362" s="2">
        <v>13.14165</v>
      </c>
      <c r="O362" s="2">
        <v>10.77932</v>
      </c>
      <c r="P362" s="2">
        <v>10.50958</v>
      </c>
      <c r="Q362" s="2">
        <v>12.46252</v>
      </c>
      <c r="R362" s="2">
        <v>10.210369999999999</v>
      </c>
      <c r="S362" s="2">
        <v>8.6325210000000006</v>
      </c>
      <c r="T362" s="2">
        <v>8.1829850000000004</v>
      </c>
      <c r="U362" s="2">
        <v>7.5876929999999998</v>
      </c>
      <c r="V362" s="2">
        <v>7.8470550000000001</v>
      </c>
      <c r="W362" s="2">
        <v>6.7973520000000001</v>
      </c>
      <c r="X362" s="2">
        <v>6.7879360000000002</v>
      </c>
      <c r="Y362" s="2">
        <v>6.1675990000000001</v>
      </c>
      <c r="Z362" s="2">
        <v>6.9841680000000004</v>
      </c>
      <c r="AA362" s="2">
        <v>6.9047619999999998</v>
      </c>
      <c r="AB362" s="2">
        <v>21.1646667083333</v>
      </c>
      <c r="AC362" s="2"/>
    </row>
    <row r="363" spans="3:29" x14ac:dyDescent="0.2">
      <c r="C363" t="s">
        <v>343</v>
      </c>
      <c r="D363" s="2">
        <v>2179.4140000000002</v>
      </c>
      <c r="E363" s="2">
        <v>1989.758</v>
      </c>
      <c r="F363" s="2">
        <v>1870.3869999999999</v>
      </c>
      <c r="G363" s="2">
        <v>703.66049999999996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280.96747916666601</v>
      </c>
      <c r="AC363" s="2"/>
    </row>
    <row r="364" spans="3:29" x14ac:dyDescent="0.2">
      <c r="C364" t="s">
        <v>344</v>
      </c>
      <c r="D364" s="2">
        <v>757.02850000000001</v>
      </c>
      <c r="E364" s="2">
        <v>747.93979999999999</v>
      </c>
      <c r="F364" s="2">
        <v>647.51350000000002</v>
      </c>
      <c r="G364" s="2">
        <v>569.45360000000005</v>
      </c>
      <c r="H364" s="2">
        <v>589.53489999999999</v>
      </c>
      <c r="I364" s="2">
        <v>589.48260000000005</v>
      </c>
      <c r="J364" s="2">
        <v>595.45759999999996</v>
      </c>
      <c r="K364" s="2">
        <v>594.08500000000004</v>
      </c>
      <c r="L364" s="2">
        <v>597.99159999999995</v>
      </c>
      <c r="M364" s="2">
        <v>594.76070000000004</v>
      </c>
      <c r="N364" s="2">
        <v>594.55579999999998</v>
      </c>
      <c r="O364" s="2">
        <v>597.6318</v>
      </c>
      <c r="P364" s="2">
        <v>596.73239999999998</v>
      </c>
      <c r="Q364" s="2">
        <v>604.08370000000002</v>
      </c>
      <c r="R364" s="2">
        <v>603.0471</v>
      </c>
      <c r="S364" s="2">
        <v>606.52620000000002</v>
      </c>
      <c r="T364" s="2">
        <v>606.39480000000003</v>
      </c>
      <c r="U364" s="2">
        <v>608.29079999999999</v>
      </c>
      <c r="V364" s="2">
        <v>606.40440000000001</v>
      </c>
      <c r="W364" s="2">
        <v>605.0761</v>
      </c>
      <c r="X364" s="2">
        <v>607.95090000000005</v>
      </c>
      <c r="Y364" s="2">
        <v>610.06979999999999</v>
      </c>
      <c r="Z364" s="2">
        <v>616.66539999999998</v>
      </c>
      <c r="AA364" s="2">
        <v>620.64110000000005</v>
      </c>
      <c r="AB364" s="2">
        <v>615.30492083333297</v>
      </c>
      <c r="AC364" s="2"/>
    </row>
    <row r="365" spans="3:29" x14ac:dyDescent="0.2">
      <c r="C365" t="s">
        <v>345</v>
      </c>
      <c r="D365" s="2">
        <v>335.14049999999997</v>
      </c>
      <c r="E365" s="2">
        <v>333.41480000000001</v>
      </c>
      <c r="F365" s="2">
        <v>328.48680000000002</v>
      </c>
      <c r="G365" s="2">
        <v>328.55619999999999</v>
      </c>
      <c r="H365" s="2">
        <v>327.08260000000001</v>
      </c>
      <c r="I365" s="2">
        <v>327.87939999999998</v>
      </c>
      <c r="J365" s="2">
        <v>324.29849999999999</v>
      </c>
      <c r="K365" s="2">
        <v>322.85239999999999</v>
      </c>
      <c r="L365" s="2">
        <v>318.26799999999997</v>
      </c>
      <c r="M365" s="2">
        <v>318.94209999999998</v>
      </c>
      <c r="N365" s="2">
        <v>321.22410000000002</v>
      </c>
      <c r="O365" s="2">
        <v>318.16669999999999</v>
      </c>
      <c r="P365" s="2">
        <v>317.13200000000001</v>
      </c>
      <c r="Q365" s="2">
        <v>313.29390000000001</v>
      </c>
      <c r="R365" s="2">
        <v>310.88200000000001</v>
      </c>
      <c r="S365" s="2">
        <v>306.42660000000001</v>
      </c>
      <c r="T365" s="2">
        <v>301.93720000000002</v>
      </c>
      <c r="U365" s="2">
        <v>297.39760000000001</v>
      </c>
      <c r="V365" s="2">
        <v>294.4633</v>
      </c>
      <c r="W365" s="2">
        <v>295.21719999999999</v>
      </c>
      <c r="X365" s="2">
        <v>289.85860000000002</v>
      </c>
      <c r="Y365" s="2">
        <v>284.64460000000003</v>
      </c>
      <c r="Z365" s="2">
        <v>285.63240000000002</v>
      </c>
      <c r="AA365" s="2">
        <v>280.40190000000001</v>
      </c>
      <c r="AB365" s="2">
        <v>311.73330833333301</v>
      </c>
      <c r="AC365" s="2"/>
    </row>
    <row r="366" spans="3:29" x14ac:dyDescent="0.2">
      <c r="C366" t="s">
        <v>346</v>
      </c>
      <c r="D366" s="2">
        <v>-1.0437989999999999</v>
      </c>
      <c r="E366" s="2">
        <v>-1.038573</v>
      </c>
      <c r="F366" s="2">
        <v>-2.2891490000000001</v>
      </c>
      <c r="G366" s="2">
        <v>-3.3034590000000001</v>
      </c>
      <c r="H366" s="2">
        <v>-3.7888989999999998</v>
      </c>
      <c r="I366" s="2">
        <v>-6.419988</v>
      </c>
      <c r="J366" s="2">
        <v>-6.3477100000000002</v>
      </c>
      <c r="K366" s="2">
        <v>-6.0304339999999996</v>
      </c>
      <c r="L366" s="2">
        <v>-7.387022</v>
      </c>
      <c r="M366" s="2">
        <v>-7.4643689999999996</v>
      </c>
      <c r="N366" s="2">
        <v>-7.0544669999999998</v>
      </c>
      <c r="O366" s="2">
        <v>-6.9606490000000001</v>
      </c>
      <c r="P366" s="2">
        <v>-6.9965460000000004</v>
      </c>
      <c r="Q366" s="2">
        <v>-9.793158</v>
      </c>
      <c r="R366" s="2">
        <v>-9.8518889999999999</v>
      </c>
      <c r="S366" s="2">
        <v>-10.0121</v>
      </c>
      <c r="T366" s="2">
        <v>-10.09544</v>
      </c>
      <c r="U366" s="2">
        <v>-10.1111</v>
      </c>
      <c r="V366" s="2">
        <v>-10.003399999999999</v>
      </c>
      <c r="W366" s="2">
        <v>-13.19637</v>
      </c>
      <c r="X366" s="2">
        <v>-15.949389999999999</v>
      </c>
      <c r="Y366" s="2">
        <v>-16.099260000000001</v>
      </c>
      <c r="Z366" s="2">
        <v>-16.674289999999999</v>
      </c>
      <c r="AA366" s="2">
        <v>-17.566469999999999</v>
      </c>
      <c r="AB366" s="2">
        <v>-8.5615804583333297</v>
      </c>
      <c r="AC366" s="2"/>
    </row>
    <row r="367" spans="3:29" x14ac:dyDescent="0.2">
      <c r="C367" t="s">
        <v>347</v>
      </c>
      <c r="D367" s="2">
        <v>-10.67924</v>
      </c>
      <c r="E367" s="2">
        <v>-17.47579</v>
      </c>
      <c r="F367" s="2">
        <v>-47.86956</v>
      </c>
      <c r="G367" s="2">
        <v>-83.775829999999999</v>
      </c>
      <c r="H367" s="2">
        <v>-69.819469999999995</v>
      </c>
      <c r="I367" s="2">
        <v>-115.81270000000001</v>
      </c>
      <c r="J367" s="2">
        <v>-105.46339999999999</v>
      </c>
      <c r="K367" s="2">
        <v>-117.62350000000001</v>
      </c>
      <c r="L367" s="2">
        <v>-119.11839999999999</v>
      </c>
      <c r="M367" s="2">
        <v>-120.4426</v>
      </c>
      <c r="N367" s="2">
        <v>-139.34630000000001</v>
      </c>
      <c r="O367" s="2">
        <v>-138.3048</v>
      </c>
      <c r="P367" s="2">
        <v>-153.79069999999999</v>
      </c>
      <c r="Q367" s="2">
        <v>-167.453</v>
      </c>
      <c r="R367" s="2">
        <v>-174.84030000000001</v>
      </c>
      <c r="S367" s="2">
        <v>-194.11590000000001</v>
      </c>
      <c r="T367" s="2">
        <v>-209.93369999999999</v>
      </c>
      <c r="U367" s="2">
        <v>-212.30520000000001</v>
      </c>
      <c r="V367" s="2">
        <v>-232.66980000000001</v>
      </c>
      <c r="W367" s="2">
        <v>-241.66309999999999</v>
      </c>
      <c r="X367" s="2">
        <v>-247.2885</v>
      </c>
      <c r="Y367" s="2">
        <v>-255.41200000000001</v>
      </c>
      <c r="Z367" s="2">
        <v>-256.3372</v>
      </c>
      <c r="AA367" s="2">
        <v>-262.8039</v>
      </c>
      <c r="AB367" s="2">
        <v>-153.931037083333</v>
      </c>
      <c r="AC367" s="2"/>
    </row>
    <row r="368" spans="3:29" x14ac:dyDescent="0.2">
      <c r="C368" t="s">
        <v>348</v>
      </c>
      <c r="D368" s="2">
        <v>2324.558</v>
      </c>
      <c r="E368" s="2">
        <v>2414.4870000000001</v>
      </c>
      <c r="F368" s="2">
        <v>2488.4670000000001</v>
      </c>
      <c r="G368" s="2">
        <v>2554.2440000000001</v>
      </c>
      <c r="H368" s="2">
        <v>2692.8539999999998</v>
      </c>
      <c r="I368" s="2">
        <v>2807.261</v>
      </c>
      <c r="J368" s="2">
        <v>2917.4850000000001</v>
      </c>
      <c r="K368" s="2">
        <v>2916.8049999999998</v>
      </c>
      <c r="L368" s="2">
        <v>2923.6170000000002</v>
      </c>
      <c r="M368" s="2">
        <v>3023.067</v>
      </c>
      <c r="N368" s="2">
        <v>3111.1550000000002</v>
      </c>
      <c r="O368" s="2">
        <v>3193.1959999999999</v>
      </c>
      <c r="P368" s="2">
        <v>3270.8270000000002</v>
      </c>
      <c r="Q368" s="2">
        <v>3357.01</v>
      </c>
      <c r="R368" s="2">
        <v>3736.7150000000001</v>
      </c>
      <c r="S368" s="2">
        <v>4122.076</v>
      </c>
      <c r="T368" s="2">
        <v>4475.2079999999996</v>
      </c>
      <c r="U368" s="2">
        <v>4552.1120000000001</v>
      </c>
      <c r="V368" s="2">
        <v>4605.8</v>
      </c>
      <c r="W368" s="2">
        <v>4797.5609999999997</v>
      </c>
      <c r="X368" s="2">
        <v>4893.7359999999999</v>
      </c>
      <c r="Y368" s="2">
        <v>4995.4059999999999</v>
      </c>
      <c r="Z368" s="2">
        <v>5119.4660000000003</v>
      </c>
      <c r="AA368" s="2">
        <v>5208.8850000000002</v>
      </c>
      <c r="AB368" s="2">
        <v>3604.2499166666598</v>
      </c>
      <c r="AC368" s="2"/>
    </row>
    <row r="369" spans="3:29" x14ac:dyDescent="0.2">
      <c r="C369" t="s">
        <v>349</v>
      </c>
      <c r="D369" s="2">
        <v>53205.91</v>
      </c>
      <c r="E369" s="2">
        <v>52979.38</v>
      </c>
      <c r="F369" s="2">
        <v>53163.55</v>
      </c>
      <c r="G369" s="2">
        <v>53560.77</v>
      </c>
      <c r="H369" s="2">
        <v>53535.96</v>
      </c>
      <c r="I369" s="2">
        <v>53998.720000000001</v>
      </c>
      <c r="J369" s="2">
        <v>54099.42</v>
      </c>
      <c r="K369" s="2">
        <v>54165.7</v>
      </c>
      <c r="L369" s="2">
        <v>54657.01</v>
      </c>
      <c r="M369" s="2">
        <v>55149.37</v>
      </c>
      <c r="N369" s="2">
        <v>55568.05</v>
      </c>
      <c r="O369" s="2">
        <v>55787.9</v>
      </c>
      <c r="P369" s="2">
        <v>56097.16</v>
      </c>
      <c r="Q369" s="2">
        <v>56532.53</v>
      </c>
      <c r="R369" s="2">
        <v>56646.39</v>
      </c>
      <c r="S369" s="2">
        <v>56787.74</v>
      </c>
      <c r="T369" s="2">
        <v>56811.35</v>
      </c>
      <c r="U369" s="2">
        <v>57071.65</v>
      </c>
      <c r="V369" s="2">
        <v>57462.19</v>
      </c>
      <c r="W369" s="2">
        <v>57912.87</v>
      </c>
      <c r="X369" s="2">
        <v>58299.73</v>
      </c>
      <c r="Y369" s="2">
        <v>58577.32</v>
      </c>
      <c r="Z369" s="2">
        <v>58701.1</v>
      </c>
      <c r="AA369" s="2">
        <v>59435.75</v>
      </c>
      <c r="AB369" s="2">
        <v>55841.98</v>
      </c>
      <c r="AC369" s="2"/>
    </row>
    <row r="370" spans="3:29" x14ac:dyDescent="0.2">
      <c r="C370" t="s">
        <v>350</v>
      </c>
      <c r="D370" s="2">
        <v>6865.9250000000002</v>
      </c>
      <c r="E370" s="2">
        <v>7674.9340000000002</v>
      </c>
      <c r="F370" s="2">
        <v>7582.13</v>
      </c>
      <c r="G370" s="2">
        <v>7163.518</v>
      </c>
      <c r="H370" s="2">
        <v>7484.8559999999998</v>
      </c>
      <c r="I370" s="2">
        <v>7689.6189999999997</v>
      </c>
      <c r="J370" s="2">
        <v>7926.7910000000002</v>
      </c>
      <c r="K370" s="2">
        <v>7804.5959999999995</v>
      </c>
      <c r="L370" s="2">
        <v>8944.1849999999995</v>
      </c>
      <c r="M370" s="2">
        <v>9059.8320000000003</v>
      </c>
      <c r="N370" s="2">
        <v>8754.3469999999998</v>
      </c>
      <c r="O370" s="2">
        <v>8655.75</v>
      </c>
      <c r="P370" s="2">
        <v>8259.9130000000005</v>
      </c>
      <c r="Q370" s="2">
        <v>7996.4030000000002</v>
      </c>
      <c r="R370" s="2">
        <v>7759.04</v>
      </c>
      <c r="S370" s="2">
        <v>7635.5810000000001</v>
      </c>
      <c r="T370" s="2">
        <v>7611.4750000000004</v>
      </c>
      <c r="U370" s="2">
        <v>7589.3940000000002</v>
      </c>
      <c r="V370" s="2">
        <v>7581.5169999999998</v>
      </c>
      <c r="W370" s="2">
        <v>7555.7030000000004</v>
      </c>
      <c r="X370" s="2">
        <v>7755.0630000000001</v>
      </c>
      <c r="Y370" s="2">
        <v>7857.6710000000003</v>
      </c>
      <c r="Z370" s="2">
        <v>8031.6369999999997</v>
      </c>
      <c r="AA370" s="2">
        <v>7883.2269999999999</v>
      </c>
      <c r="AB370" s="2">
        <v>7880.1294583333301</v>
      </c>
      <c r="AC370" s="2"/>
    </row>
    <row r="371" spans="3:29" x14ac:dyDescent="0.2">
      <c r="C371" t="s">
        <v>351</v>
      </c>
      <c r="D371" s="2">
        <v>23.249140000000001</v>
      </c>
      <c r="E371" s="2">
        <v>23.32357</v>
      </c>
      <c r="F371" s="2">
        <v>22.951029999999999</v>
      </c>
      <c r="G371" s="2">
        <v>22.92624</v>
      </c>
      <c r="H371" s="2">
        <v>22.93206</v>
      </c>
      <c r="I371" s="2">
        <v>22.776990000000001</v>
      </c>
      <c r="J371" s="2">
        <v>22.600460000000002</v>
      </c>
      <c r="K371" s="2">
        <v>22.625430000000001</v>
      </c>
      <c r="L371" s="2">
        <v>22.218630000000001</v>
      </c>
      <c r="M371" s="2">
        <v>22.102979999999999</v>
      </c>
      <c r="N371" s="2">
        <v>22.266480000000001</v>
      </c>
      <c r="O371" s="2">
        <v>21.936260000000001</v>
      </c>
      <c r="P371" s="2">
        <v>21.802320000000002</v>
      </c>
      <c r="Q371" s="2">
        <v>21.757259999999999</v>
      </c>
      <c r="R371" s="2">
        <v>21.579740000000001</v>
      </c>
      <c r="S371" s="2">
        <v>21.46565</v>
      </c>
      <c r="T371" s="2">
        <v>21.444890000000001</v>
      </c>
      <c r="U371" s="2">
        <v>21.242270000000001</v>
      </c>
      <c r="V371" s="2">
        <v>21.21161</v>
      </c>
      <c r="W371" s="2">
        <v>21.19633</v>
      </c>
      <c r="X371" s="2">
        <v>20.96753</v>
      </c>
      <c r="Y371" s="2">
        <v>20.757629999999999</v>
      </c>
      <c r="Z371" s="2">
        <v>21.022539999999999</v>
      </c>
      <c r="AA371" s="2">
        <v>20.715389999999999</v>
      </c>
      <c r="AB371" s="2">
        <v>21.96135125</v>
      </c>
      <c r="AC371" s="2"/>
    </row>
    <row r="372" spans="3:29" x14ac:dyDescent="0.2">
      <c r="C372" t="s">
        <v>352</v>
      </c>
      <c r="D372" s="2">
        <v>22996.31</v>
      </c>
      <c r="E372" s="2">
        <v>23024.74</v>
      </c>
      <c r="F372" s="2">
        <v>23019.18</v>
      </c>
      <c r="G372" s="2">
        <v>23522.94</v>
      </c>
      <c r="H372" s="2">
        <v>23511.35</v>
      </c>
      <c r="I372" s="2">
        <v>23507.63</v>
      </c>
      <c r="J372" s="2">
        <v>23545.02</v>
      </c>
      <c r="K372" s="2">
        <v>23587.03</v>
      </c>
      <c r="L372" s="2">
        <v>23563.65</v>
      </c>
      <c r="M372" s="2">
        <v>23561.75</v>
      </c>
      <c r="N372" s="2">
        <v>23599.08</v>
      </c>
      <c r="O372" s="2">
        <v>23599.360000000001</v>
      </c>
      <c r="P372" s="2">
        <v>23617.79</v>
      </c>
      <c r="Q372" s="2">
        <v>23635.62</v>
      </c>
      <c r="R372" s="2">
        <v>23649.97</v>
      </c>
      <c r="S372" s="2">
        <v>23671.63</v>
      </c>
      <c r="T372" s="2">
        <v>23705.1</v>
      </c>
      <c r="U372" s="2">
        <v>23721.06</v>
      </c>
      <c r="V372" s="2">
        <v>23754.65</v>
      </c>
      <c r="W372" s="2">
        <v>23784.53</v>
      </c>
      <c r="X372" s="2">
        <v>23811.82</v>
      </c>
      <c r="Y372" s="2">
        <v>23825.29</v>
      </c>
      <c r="Z372" s="2">
        <v>23884.44</v>
      </c>
      <c r="AA372" s="2">
        <v>23885.08</v>
      </c>
      <c r="AB372" s="2">
        <v>23582.709166666598</v>
      </c>
      <c r="AC372" s="2"/>
    </row>
    <row r="373" spans="3:29" x14ac:dyDescent="0.2">
      <c r="C373" t="s">
        <v>353</v>
      </c>
      <c r="D373" s="2">
        <v>11.84125</v>
      </c>
      <c r="E373" s="2">
        <v>9.4440369999999998</v>
      </c>
      <c r="F373" s="2">
        <v>13.95289</v>
      </c>
      <c r="G373" s="2">
        <v>19.30368</v>
      </c>
      <c r="H373" s="2">
        <v>23.639389999999999</v>
      </c>
      <c r="I373" s="2">
        <v>22.465810000000001</v>
      </c>
      <c r="J373" s="2">
        <v>21.093299999999999</v>
      </c>
      <c r="K373" s="2">
        <v>20.203489999999999</v>
      </c>
      <c r="L373" s="2">
        <v>14.917149999999999</v>
      </c>
      <c r="M373" s="2">
        <v>13.493589999999999</v>
      </c>
      <c r="N373" s="2">
        <v>13.573499999999999</v>
      </c>
      <c r="O373" s="2">
        <v>12.64246</v>
      </c>
      <c r="P373" s="2">
        <v>13.095750000000001</v>
      </c>
      <c r="Q373" s="2">
        <v>13.073539999999999</v>
      </c>
      <c r="R373" s="2">
        <v>14.12072</v>
      </c>
      <c r="S373" s="2">
        <v>14.876200000000001</v>
      </c>
      <c r="T373" s="2">
        <v>17.100280000000001</v>
      </c>
      <c r="U373" s="2">
        <v>18.89845</v>
      </c>
      <c r="V373" s="2">
        <v>17.386320000000001</v>
      </c>
      <c r="W373" s="2">
        <v>17.77553</v>
      </c>
      <c r="X373" s="2">
        <v>19.476179999999999</v>
      </c>
      <c r="Y373" s="2">
        <v>20.31279</v>
      </c>
      <c r="Z373" s="2">
        <v>23.924240000000001</v>
      </c>
      <c r="AA373" s="2">
        <v>24.335619999999999</v>
      </c>
      <c r="AB373" s="2">
        <v>17.122756958333301</v>
      </c>
      <c r="AC373" s="2"/>
    </row>
    <row r="374" spans="3:29" x14ac:dyDescent="0.2">
      <c r="C374" t="s">
        <v>354</v>
      </c>
      <c r="D374" s="2">
        <v>14.86769</v>
      </c>
      <c r="E374" s="2">
        <v>14.93849</v>
      </c>
      <c r="F374" s="2">
        <v>14.747339999999999</v>
      </c>
      <c r="G374" s="2">
        <v>13.947789999999999</v>
      </c>
      <c r="H374" s="2">
        <v>13.923220000000001</v>
      </c>
      <c r="I374" s="2">
        <v>13.75234</v>
      </c>
      <c r="J374" s="2">
        <v>13.68824</v>
      </c>
      <c r="K374" s="2">
        <v>13.580349999999999</v>
      </c>
      <c r="L374" s="2">
        <v>13.292809999999999</v>
      </c>
      <c r="M374" s="2">
        <v>13.27932</v>
      </c>
      <c r="N374" s="2">
        <v>13.26247</v>
      </c>
      <c r="O374" s="2">
        <v>13.12093</v>
      </c>
      <c r="P374" s="2">
        <v>13.069190000000001</v>
      </c>
      <c r="Q374" s="2">
        <v>12.883419999999999</v>
      </c>
      <c r="R374" s="2">
        <v>12.85365</v>
      </c>
      <c r="S374" s="2">
        <v>12.749599999999999</v>
      </c>
      <c r="T374" s="2">
        <v>12.737500000000001</v>
      </c>
      <c r="U374" s="2">
        <v>12.63059</v>
      </c>
      <c r="V374" s="2">
        <v>12.54152</v>
      </c>
      <c r="W374" s="2">
        <v>12.382339999999999</v>
      </c>
      <c r="X374" s="2">
        <v>12.278029999999999</v>
      </c>
      <c r="Y374" s="2">
        <v>12.08689</v>
      </c>
      <c r="Z374" s="2">
        <v>12.111459999999999</v>
      </c>
      <c r="AA374" s="2">
        <v>11.880739999999999</v>
      </c>
      <c r="AB374" s="2">
        <v>13.1919133333333</v>
      </c>
      <c r="AC374" s="2"/>
    </row>
    <row r="375" spans="3:29" x14ac:dyDescent="0.2">
      <c r="C375" t="s">
        <v>355</v>
      </c>
      <c r="D375" s="2">
        <v>38.675289999999997</v>
      </c>
      <c r="E375" s="2">
        <v>35.15775</v>
      </c>
      <c r="F375" s="2">
        <v>35.804490000000001</v>
      </c>
      <c r="G375" s="2">
        <v>36.469920000000002</v>
      </c>
      <c r="H375" s="2">
        <v>38.126820000000002</v>
      </c>
      <c r="I375" s="2">
        <v>37.847320000000003</v>
      </c>
      <c r="J375" s="2">
        <v>35.231679999999997</v>
      </c>
      <c r="K375" s="2">
        <v>33.204349999999998</v>
      </c>
      <c r="L375" s="2">
        <v>18.16695</v>
      </c>
      <c r="M375" s="2">
        <v>23.266269999999999</v>
      </c>
      <c r="N375" s="2">
        <v>23.891639999999999</v>
      </c>
      <c r="O375" s="2">
        <v>25.219010000000001</v>
      </c>
      <c r="P375" s="2">
        <v>24.946539999999999</v>
      </c>
      <c r="Q375" s="2">
        <v>23.872630000000001</v>
      </c>
      <c r="R375" s="2">
        <v>24.151679999999999</v>
      </c>
      <c r="S375" s="2">
        <v>24.37856</v>
      </c>
      <c r="T375" s="2">
        <v>25.854379999999999</v>
      </c>
      <c r="U375" s="2">
        <v>27.030529999999999</v>
      </c>
      <c r="V375" s="2">
        <v>27.42456</v>
      </c>
      <c r="W375" s="2">
        <v>28.165759999999999</v>
      </c>
      <c r="X375" s="2">
        <v>25.490120000000001</v>
      </c>
      <c r="Y375" s="2">
        <v>23.456990000000001</v>
      </c>
      <c r="Z375" s="2">
        <v>25.76623</v>
      </c>
      <c r="AA375" s="2">
        <v>25.9222</v>
      </c>
      <c r="AB375" s="2">
        <v>28.64673625</v>
      </c>
      <c r="AC375" s="2"/>
    </row>
    <row r="376" spans="3:29" x14ac:dyDescent="0.2">
      <c r="C376" t="s">
        <v>356</v>
      </c>
      <c r="D376" s="2">
        <v>3325.7330000000002</v>
      </c>
      <c r="E376" s="2">
        <v>3721.25</v>
      </c>
      <c r="F376" s="2">
        <v>4057.45</v>
      </c>
      <c r="G376" s="2">
        <v>4343.7640000000001</v>
      </c>
      <c r="H376" s="2">
        <v>4602.0569999999998</v>
      </c>
      <c r="I376" s="2">
        <v>4876.7</v>
      </c>
      <c r="J376" s="2">
        <v>5166.5460000000003</v>
      </c>
      <c r="K376" s="2">
        <v>5443.3670000000002</v>
      </c>
      <c r="L376" s="2">
        <v>5697.01</v>
      </c>
      <c r="M376" s="2">
        <v>5941.7070000000003</v>
      </c>
      <c r="N376" s="2">
        <v>6213.08</v>
      </c>
      <c r="O376" s="2">
        <v>6428.8040000000001</v>
      </c>
      <c r="P376" s="2">
        <v>6694.1850000000004</v>
      </c>
      <c r="Q376" s="2">
        <v>7027.2669999999998</v>
      </c>
      <c r="R376" s="2">
        <v>7191.0749999999998</v>
      </c>
      <c r="S376" s="2">
        <v>7403.3580000000002</v>
      </c>
      <c r="T376" s="2">
        <v>7627.5910000000003</v>
      </c>
      <c r="U376" s="2">
        <v>7778.7439999999997</v>
      </c>
      <c r="V376" s="2">
        <v>8014.9979999999996</v>
      </c>
      <c r="W376" s="2">
        <v>8372.5540000000001</v>
      </c>
      <c r="X376" s="2">
        <v>8519.4240000000009</v>
      </c>
      <c r="Y376" s="2">
        <v>8790.732</v>
      </c>
      <c r="Z376" s="2">
        <v>9218.6329999999998</v>
      </c>
      <c r="AA376" s="2">
        <v>9565.4269999999997</v>
      </c>
      <c r="AB376" s="2">
        <v>6500.8940000000002</v>
      </c>
      <c r="AC376" s="2"/>
    </row>
    <row r="377" spans="3:29" x14ac:dyDescent="0.2">
      <c r="C377" t="s">
        <v>357</v>
      </c>
      <c r="D377" s="2">
        <v>982.62850000000003</v>
      </c>
      <c r="E377" s="2">
        <v>983.66449999999998</v>
      </c>
      <c r="F377" s="2">
        <v>982.84699999999998</v>
      </c>
      <c r="G377" s="2">
        <v>980.7079</v>
      </c>
      <c r="H377" s="2">
        <v>981.01340000000005</v>
      </c>
      <c r="I377" s="2">
        <v>980.10479999999995</v>
      </c>
      <c r="J377" s="2">
        <v>979.53340000000003</v>
      </c>
      <c r="K377" s="2">
        <v>978.76179999999999</v>
      </c>
      <c r="L377" s="2">
        <v>971.43129999999996</v>
      </c>
      <c r="M377" s="2">
        <v>971.16780000000006</v>
      </c>
      <c r="N377" s="2">
        <v>974.58140000000003</v>
      </c>
      <c r="O377" s="2">
        <v>971.81569999999999</v>
      </c>
      <c r="P377" s="2">
        <v>970.22699999999998</v>
      </c>
      <c r="Q377" s="2">
        <v>972.63220000000001</v>
      </c>
      <c r="R377" s="2">
        <v>967.35170000000005</v>
      </c>
      <c r="S377" s="2">
        <v>964.88900000000001</v>
      </c>
      <c r="T377" s="2">
        <v>961.87840000000006</v>
      </c>
      <c r="U377" s="2">
        <v>963.53719999999998</v>
      </c>
      <c r="V377" s="2">
        <v>964.63170000000002</v>
      </c>
      <c r="W377" s="2">
        <v>961.75049999999999</v>
      </c>
      <c r="X377" s="2">
        <v>959.52380000000005</v>
      </c>
      <c r="Y377" s="2">
        <v>956.42150000000004</v>
      </c>
      <c r="Z377" s="2">
        <v>956.18520000000001</v>
      </c>
      <c r="AA377" s="2">
        <v>958.28949999999998</v>
      </c>
      <c r="AB377" s="2">
        <v>970.64896666666596</v>
      </c>
      <c r="AC377" s="2"/>
    </row>
    <row r="378" spans="3:29" x14ac:dyDescent="0.2">
      <c r="C378" t="s">
        <v>358</v>
      </c>
      <c r="D378" s="2">
        <v>1285.0830000000001</v>
      </c>
      <c r="E378" s="2">
        <v>1211.7460000000001</v>
      </c>
      <c r="F378" s="2">
        <v>1260.626</v>
      </c>
      <c r="G378" s="2">
        <v>1394.329</v>
      </c>
      <c r="H378" s="2">
        <v>1503.34</v>
      </c>
      <c r="I378" s="2">
        <v>1593.1690000000001</v>
      </c>
      <c r="J378" s="2">
        <v>1469.9110000000001</v>
      </c>
      <c r="K378" s="2">
        <v>1447.076</v>
      </c>
      <c r="L378" s="2">
        <v>916.71900000000005</v>
      </c>
      <c r="M378" s="2">
        <v>1088.5340000000001</v>
      </c>
      <c r="N378" s="2">
        <v>1148.8789999999999</v>
      </c>
      <c r="O378" s="2">
        <v>1183.8399999999999</v>
      </c>
      <c r="P378" s="2">
        <v>1221.722</v>
      </c>
      <c r="Q378" s="2">
        <v>1347.4179999999999</v>
      </c>
      <c r="R378" s="2">
        <v>1400.046</v>
      </c>
      <c r="S378" s="2">
        <v>1433.06</v>
      </c>
      <c r="T378" s="2">
        <v>1509.2529999999999</v>
      </c>
      <c r="U378" s="2">
        <v>1568.1189999999999</v>
      </c>
      <c r="V378" s="2">
        <v>1613.1410000000001</v>
      </c>
      <c r="W378" s="2">
        <v>1645.49</v>
      </c>
      <c r="X378" s="2">
        <v>1569.192</v>
      </c>
      <c r="Y378" s="2">
        <v>1467.7660000000001</v>
      </c>
      <c r="Z378" s="2">
        <v>1543.3679999999999</v>
      </c>
      <c r="AA378" s="2">
        <v>1593.6</v>
      </c>
      <c r="AB378" s="2">
        <v>1392.30945833333</v>
      </c>
      <c r="AC378" s="2"/>
    </row>
    <row r="379" spans="3:29" x14ac:dyDescent="0.2">
      <c r="C379" t="s">
        <v>359</v>
      </c>
      <c r="D379" s="2">
        <v>69.333560000000006</v>
      </c>
      <c r="E379" s="2">
        <v>91.863050000000001</v>
      </c>
      <c r="F379" s="2">
        <v>91.828699999999998</v>
      </c>
      <c r="G379" s="2">
        <v>114.3398</v>
      </c>
      <c r="H379" s="2">
        <v>114.2683</v>
      </c>
      <c r="I379" s="2">
        <v>114.22620000000001</v>
      </c>
      <c r="J379" s="2">
        <v>136.7645</v>
      </c>
      <c r="K379" s="2">
        <v>136.55760000000001</v>
      </c>
      <c r="L379" s="2">
        <v>136.68020000000001</v>
      </c>
      <c r="M379" s="2">
        <v>159.18979999999999</v>
      </c>
      <c r="N379" s="2">
        <v>159.00890000000001</v>
      </c>
      <c r="O379" s="2">
        <v>158.93469999999999</v>
      </c>
      <c r="P379" s="2">
        <v>181.23159999999999</v>
      </c>
      <c r="Q379" s="2">
        <v>180.89590000000001</v>
      </c>
      <c r="R379" s="2">
        <v>180.6378</v>
      </c>
      <c r="S379" s="2">
        <v>202.84620000000001</v>
      </c>
      <c r="T379" s="2">
        <v>202.8716</v>
      </c>
      <c r="U379" s="2">
        <v>202.94110000000001</v>
      </c>
      <c r="V379" s="2">
        <v>225.42269999999999</v>
      </c>
      <c r="W379" s="2">
        <v>225.5984</v>
      </c>
      <c r="X379" s="2">
        <v>225.6952</v>
      </c>
      <c r="Y379" s="2">
        <v>248.0548</v>
      </c>
      <c r="Z379" s="2">
        <v>248.00069999999999</v>
      </c>
      <c r="AA379" s="2">
        <v>248.33349999999999</v>
      </c>
      <c r="AB379" s="2">
        <v>168.98020041666601</v>
      </c>
      <c r="AC379" s="2"/>
    </row>
    <row r="380" spans="3:29" x14ac:dyDescent="0.2">
      <c r="C380" t="s">
        <v>360</v>
      </c>
      <c r="D380" s="2">
        <v>7695.8280000000004</v>
      </c>
      <c r="E380" s="2">
        <v>6184.2879999999996</v>
      </c>
      <c r="F380" s="2">
        <v>5894.4589999999998</v>
      </c>
      <c r="G380" s="2">
        <v>5595.7929999999997</v>
      </c>
      <c r="H380" s="2">
        <v>4727.393</v>
      </c>
      <c r="I380" s="2">
        <v>4289.3429999999998</v>
      </c>
      <c r="J380" s="2">
        <v>3479.1790000000001</v>
      </c>
      <c r="K380" s="2">
        <v>3037.5320000000002</v>
      </c>
      <c r="L380" s="2">
        <v>2429.377</v>
      </c>
      <c r="M380" s="2">
        <v>1918.808</v>
      </c>
      <c r="N380" s="2">
        <v>1883.854</v>
      </c>
      <c r="O380" s="2">
        <v>1717.7349999999999</v>
      </c>
      <c r="P380" s="2">
        <v>1704.6659999999999</v>
      </c>
      <c r="Q380" s="2">
        <v>1687.9469999999999</v>
      </c>
      <c r="R380" s="2">
        <v>1629.2809999999999</v>
      </c>
      <c r="S380" s="2">
        <v>1325.49</v>
      </c>
      <c r="T380" s="2">
        <v>965.50670000000002</v>
      </c>
      <c r="U380" s="2">
        <v>920.91930000000002</v>
      </c>
      <c r="V380" s="2">
        <v>750.54719999999998</v>
      </c>
      <c r="W380" s="2">
        <v>752.59389999999996</v>
      </c>
      <c r="X380" s="2">
        <v>779.2473</v>
      </c>
      <c r="Y380" s="2">
        <v>430.15499999999997</v>
      </c>
      <c r="Z380" s="2">
        <v>371.47910000000002</v>
      </c>
      <c r="AA380" s="2">
        <v>440.26620000000003</v>
      </c>
      <c r="AB380" s="2">
        <v>2525.4869874999999</v>
      </c>
      <c r="AC380" s="2"/>
    </row>
    <row r="381" spans="3:29" x14ac:dyDescent="0.2">
      <c r="C381" t="s">
        <v>361</v>
      </c>
      <c r="D381" s="2">
        <v>712.58320000000003</v>
      </c>
      <c r="E381" s="2">
        <v>712.42</v>
      </c>
      <c r="F381" s="2">
        <v>730.00429999999994</v>
      </c>
      <c r="G381" s="2">
        <v>771.95150000000001</v>
      </c>
      <c r="H381" s="2">
        <v>790.64419999999996</v>
      </c>
      <c r="I381" s="2">
        <v>832.11720000000003</v>
      </c>
      <c r="J381" s="2">
        <v>849.47280000000001</v>
      </c>
      <c r="K381" s="2">
        <v>889.13599999999997</v>
      </c>
      <c r="L381" s="2">
        <v>898.89819999999997</v>
      </c>
      <c r="M381" s="2">
        <v>934.62099999999998</v>
      </c>
      <c r="N381" s="2">
        <v>970.94230000000005</v>
      </c>
      <c r="O381" s="2">
        <v>1005.198</v>
      </c>
      <c r="P381" s="2">
        <v>1031.797</v>
      </c>
      <c r="Q381" s="2">
        <v>1070.546</v>
      </c>
      <c r="R381" s="2">
        <v>1094.682</v>
      </c>
      <c r="S381" s="2">
        <v>1128.646</v>
      </c>
      <c r="T381" s="2">
        <v>1173.586</v>
      </c>
      <c r="U381" s="2">
        <v>1224.92</v>
      </c>
      <c r="V381" s="2">
        <v>1276.9870000000001</v>
      </c>
      <c r="W381" s="2">
        <v>1333.347</v>
      </c>
      <c r="X381" s="2">
        <v>1376.211</v>
      </c>
      <c r="Y381" s="2">
        <v>1420.925</v>
      </c>
      <c r="Z381" s="2">
        <v>1480.962</v>
      </c>
      <c r="AA381" s="2">
        <v>1526.597</v>
      </c>
      <c r="AB381" s="2">
        <v>1051.5497791666601</v>
      </c>
      <c r="AC381" s="2"/>
    </row>
    <row r="382" spans="3:29" x14ac:dyDescent="0.2">
      <c r="C382" t="s">
        <v>362</v>
      </c>
      <c r="D382" s="2">
        <v>27.700060000000001</v>
      </c>
      <c r="E382" s="2">
        <v>24.872399999999999</v>
      </c>
      <c r="F382" s="2">
        <v>36.00647</v>
      </c>
      <c r="G382" s="2">
        <v>39.917540000000002</v>
      </c>
      <c r="H382" s="2">
        <v>40.861330000000002</v>
      </c>
      <c r="I382" s="2">
        <v>39.35351</v>
      </c>
      <c r="J382" s="2">
        <v>38.181809999999999</v>
      </c>
      <c r="K382" s="2">
        <v>32.35369</v>
      </c>
      <c r="L382" s="2">
        <v>32.104689999999998</v>
      </c>
      <c r="M382" s="2">
        <v>28.825130000000001</v>
      </c>
      <c r="N382" s="2">
        <v>27.384589999999999</v>
      </c>
      <c r="O382" s="2">
        <v>15.28938</v>
      </c>
      <c r="P382" s="2">
        <v>13.739509999999999</v>
      </c>
      <c r="Q382" s="2">
        <v>13.15475</v>
      </c>
      <c r="R382" s="2">
        <v>15.36595</v>
      </c>
      <c r="S382" s="2">
        <v>15.998279999999999</v>
      </c>
      <c r="T382" s="2">
        <v>18.16863</v>
      </c>
      <c r="U382" s="2">
        <v>17.360150000000001</v>
      </c>
      <c r="V382" s="2">
        <v>19.613669999999999</v>
      </c>
      <c r="W382" s="2">
        <v>17.313030000000001</v>
      </c>
      <c r="X382" s="2">
        <v>13.831939999999999</v>
      </c>
      <c r="Y382" s="2">
        <v>11.87805</v>
      </c>
      <c r="Z382" s="2">
        <v>12.959910000000001</v>
      </c>
      <c r="AA382" s="2">
        <v>14.25502</v>
      </c>
      <c r="AB382" s="2">
        <v>23.603728749999998</v>
      </c>
      <c r="AC382" s="2"/>
    </row>
    <row r="383" spans="3:29" x14ac:dyDescent="0.2">
      <c r="C383" t="s">
        <v>363</v>
      </c>
      <c r="D383" s="2">
        <v>1123.7619999999999</v>
      </c>
      <c r="E383" s="2">
        <v>1040.425</v>
      </c>
      <c r="F383" s="2">
        <v>1012.696</v>
      </c>
      <c r="G383" s="2">
        <v>1110.604</v>
      </c>
      <c r="H383" s="2">
        <v>1030.519</v>
      </c>
      <c r="I383" s="2">
        <v>1000.5410000000001</v>
      </c>
      <c r="J383" s="2">
        <v>1101.6610000000001</v>
      </c>
      <c r="K383" s="2">
        <v>1022.016</v>
      </c>
      <c r="L383" s="2">
        <v>983.72059999999999</v>
      </c>
      <c r="M383" s="2">
        <v>1087.836</v>
      </c>
      <c r="N383" s="2">
        <v>1014.277</v>
      </c>
      <c r="O383" s="2">
        <v>979.67570000000001</v>
      </c>
      <c r="P383" s="2">
        <v>1082.213</v>
      </c>
      <c r="Q383" s="2">
        <v>1003.297</v>
      </c>
      <c r="R383" s="2">
        <v>971.60490000000004</v>
      </c>
      <c r="S383" s="2">
        <v>1069.894</v>
      </c>
      <c r="T383" s="2">
        <v>984.64829999999995</v>
      </c>
      <c r="U383" s="2">
        <v>952.81849999999997</v>
      </c>
      <c r="V383" s="2">
        <v>1050.117</v>
      </c>
      <c r="W383" s="2">
        <v>980.4144</v>
      </c>
      <c r="X383" s="2">
        <v>947.79859999999996</v>
      </c>
      <c r="Y383" s="2">
        <v>999.46709999999996</v>
      </c>
      <c r="Z383" s="2">
        <v>0</v>
      </c>
      <c r="AA383" s="2">
        <v>0</v>
      </c>
      <c r="AB383" s="2">
        <v>939.58358750000002</v>
      </c>
      <c r="AC383" s="2"/>
    </row>
    <row r="384" spans="3:29" x14ac:dyDescent="0.2">
      <c r="C384" t="s">
        <v>364</v>
      </c>
      <c r="D384" s="2">
        <v>1280.2929999999999</v>
      </c>
      <c r="E384" s="2">
        <v>1294.2809999999999</v>
      </c>
      <c r="F384" s="2">
        <v>1251.9259999999999</v>
      </c>
      <c r="G384" s="2">
        <v>1201.0840000000001</v>
      </c>
      <c r="H384" s="2">
        <v>1222.7349999999999</v>
      </c>
      <c r="I384" s="2">
        <v>1239.875</v>
      </c>
      <c r="J384" s="2">
        <v>1248.894</v>
      </c>
      <c r="K384" s="2">
        <v>1269.239</v>
      </c>
      <c r="L384" s="2">
        <v>1258.172</v>
      </c>
      <c r="M384" s="2">
        <v>1261.3810000000001</v>
      </c>
      <c r="N384" s="2">
        <v>1273.422</v>
      </c>
      <c r="O384" s="2">
        <v>1288.643</v>
      </c>
      <c r="P384" s="2">
        <v>1295.049</v>
      </c>
      <c r="Q384" s="2">
        <v>1312.011</v>
      </c>
      <c r="R384" s="2">
        <v>1319.261</v>
      </c>
      <c r="S384" s="2">
        <v>1339.2360000000001</v>
      </c>
      <c r="T384" s="2">
        <v>1349.6990000000001</v>
      </c>
      <c r="U384" s="2">
        <v>1355.9590000000001</v>
      </c>
      <c r="V384" s="2">
        <v>1357.0119999999999</v>
      </c>
      <c r="W384" s="2">
        <v>1377.453</v>
      </c>
      <c r="X384" s="2">
        <v>1372.306</v>
      </c>
      <c r="Y384" s="2">
        <v>1381.7159999999999</v>
      </c>
      <c r="Z384" s="2">
        <v>1397.4349999999999</v>
      </c>
      <c r="AA384" s="2">
        <v>1395.674</v>
      </c>
      <c r="AB384" s="2">
        <v>1305.94816666666</v>
      </c>
      <c r="AC384" s="2"/>
    </row>
    <row r="385" spans="3:29" x14ac:dyDescent="0.2">
      <c r="C385" t="s">
        <v>365</v>
      </c>
      <c r="D385" s="2">
        <v>62.148490000000002</v>
      </c>
      <c r="E385" s="2">
        <v>62.113709999999998</v>
      </c>
      <c r="F385" s="2">
        <v>61.645449999999997</v>
      </c>
      <c r="G385" s="2">
        <v>61.68018</v>
      </c>
      <c r="H385" s="2">
        <v>61.836570000000002</v>
      </c>
      <c r="I385" s="2">
        <v>61.869430000000001</v>
      </c>
      <c r="J385" s="2">
        <v>61.724499999999999</v>
      </c>
      <c r="K385" s="2">
        <v>61.456600000000002</v>
      </c>
      <c r="L385" s="2">
        <v>60.97777</v>
      </c>
      <c r="M385" s="2">
        <v>61.059480000000001</v>
      </c>
      <c r="N385" s="2">
        <v>61.308439999999997</v>
      </c>
      <c r="O385" s="2">
        <v>61.269710000000003</v>
      </c>
      <c r="P385" s="2">
        <v>61.100439999999999</v>
      </c>
      <c r="Q385" s="2">
        <v>60.80592</v>
      </c>
      <c r="R385" s="2">
        <v>60.536749999999998</v>
      </c>
      <c r="S385" s="2">
        <v>60.428519999999999</v>
      </c>
      <c r="T385" s="2">
        <v>60.11421</v>
      </c>
      <c r="U385" s="2">
        <v>59.944920000000003</v>
      </c>
      <c r="V385" s="2">
        <v>59.267049999999998</v>
      </c>
      <c r="W385" s="2">
        <v>58.662790000000001</v>
      </c>
      <c r="X385" s="2">
        <v>58.517510000000001</v>
      </c>
      <c r="Y385" s="2">
        <v>58.424469999999999</v>
      </c>
      <c r="Z385" s="2">
        <v>58.960709999999999</v>
      </c>
      <c r="AA385" s="2">
        <v>58.591909999999999</v>
      </c>
      <c r="AB385" s="2">
        <v>60.601897083333299</v>
      </c>
      <c r="AC385" s="2"/>
    </row>
    <row r="386" spans="3:29" x14ac:dyDescent="0.2">
      <c r="C386" t="s">
        <v>366</v>
      </c>
      <c r="D386" s="2">
        <v>-5.2303690000000003E-4</v>
      </c>
      <c r="E386" s="2">
        <v>-3.3474360000000001E-3</v>
      </c>
      <c r="F386" s="2">
        <v>-2.8549379999999999E-2</v>
      </c>
      <c r="G386" s="2">
        <v>-4.8154330000000002E-2</v>
      </c>
      <c r="H386" s="2">
        <v>-6.147437E-2</v>
      </c>
      <c r="I386" s="2">
        <v>-3.1835570000000001E-2</v>
      </c>
      <c r="J386" s="2">
        <v>-4.0928909999999999E-2</v>
      </c>
      <c r="K386" s="2">
        <v>-2.5315000000000001E-2</v>
      </c>
      <c r="L386" s="2">
        <v>-7.3016049999999999E-2</v>
      </c>
      <c r="M386" s="2">
        <v>-6.1369750000000001E-2</v>
      </c>
      <c r="N386" s="2">
        <v>-3.240929E-2</v>
      </c>
      <c r="O386" s="2">
        <v>-3.8146920000000001E-2</v>
      </c>
      <c r="P386" s="2">
        <v>-5.2791970000000001E-2</v>
      </c>
      <c r="Q386" s="2">
        <v>-6.6111970000000006E-2</v>
      </c>
      <c r="R386" s="2">
        <v>-9.6462820000000005E-2</v>
      </c>
      <c r="S386" s="2">
        <v>-0.12113549999999999</v>
      </c>
      <c r="T386" s="2">
        <v>-0.12985289999999999</v>
      </c>
      <c r="U386" s="2">
        <v>-0.12971340000000001</v>
      </c>
      <c r="V386" s="2">
        <v>-0.70469599999999999</v>
      </c>
      <c r="W386" s="2">
        <v>-0.66056440000000005</v>
      </c>
      <c r="X386" s="2">
        <v>-3.8936760000000001</v>
      </c>
      <c r="Y386" s="2">
        <v>-7.7194459999999996</v>
      </c>
      <c r="Z386" s="2">
        <v>-7.7208170000000003</v>
      </c>
      <c r="AA386" s="2">
        <v>-7.7534739999999998</v>
      </c>
      <c r="AB386" s="2">
        <v>-1.22890883345416</v>
      </c>
      <c r="AC386" s="2"/>
    </row>
    <row r="387" spans="3:29" x14ac:dyDescent="0.2">
      <c r="C387" t="s">
        <v>367</v>
      </c>
      <c r="D387" s="2">
        <v>-1.7526269999999999</v>
      </c>
      <c r="E387" s="2">
        <v>-2.366892</v>
      </c>
      <c r="F387" s="2">
        <v>-5.081296</v>
      </c>
      <c r="G387" s="2">
        <v>-8.9847300000000008</v>
      </c>
      <c r="H387" s="2">
        <v>-8.05382</v>
      </c>
      <c r="I387" s="2">
        <v>-12.88654</v>
      </c>
      <c r="J387" s="2">
        <v>-12.13387</v>
      </c>
      <c r="K387" s="2">
        <v>-14.11101</v>
      </c>
      <c r="L387" s="2">
        <v>-15.18491</v>
      </c>
      <c r="M387" s="2">
        <v>-15.391349999999999</v>
      </c>
      <c r="N387" s="2">
        <v>-16.94415</v>
      </c>
      <c r="O387" s="2">
        <v>-17.338920000000002</v>
      </c>
      <c r="P387" s="2">
        <v>-19.483460000000001</v>
      </c>
      <c r="Q387" s="2">
        <v>-22.11346</v>
      </c>
      <c r="R387" s="2">
        <v>-23.394349999999999</v>
      </c>
      <c r="S387" s="2">
        <v>-25.828330000000001</v>
      </c>
      <c r="T387" s="2">
        <v>-28.158480000000001</v>
      </c>
      <c r="U387" s="2">
        <v>-28.097439999999999</v>
      </c>
      <c r="V387" s="2">
        <v>-31.74606</v>
      </c>
      <c r="W387" s="2">
        <v>-33.3643</v>
      </c>
      <c r="X387" s="2">
        <v>-35.370089999999998</v>
      </c>
      <c r="Y387" s="2">
        <v>-37.57611</v>
      </c>
      <c r="Z387" s="2">
        <v>-36.90314</v>
      </c>
      <c r="AA387" s="2">
        <v>-37.673369999999998</v>
      </c>
      <c r="AB387" s="2">
        <v>-20.414112708333299</v>
      </c>
      <c r="AC387" s="2"/>
    </row>
    <row r="388" spans="3:29" x14ac:dyDescent="0.2">
      <c r="C388" t="s">
        <v>368</v>
      </c>
      <c r="D388" s="2">
        <v>6702.0010000000002</v>
      </c>
      <c r="E388" s="2">
        <v>6892.84</v>
      </c>
      <c r="F388" s="2">
        <v>7124.3010000000004</v>
      </c>
      <c r="G388" s="2">
        <v>7207.7160000000003</v>
      </c>
      <c r="H388" s="2">
        <v>7413.5680000000002</v>
      </c>
      <c r="I388" s="2">
        <v>7734.0690000000004</v>
      </c>
      <c r="J388" s="2">
        <v>8065.357</v>
      </c>
      <c r="K388" s="2">
        <v>8435.9529999999995</v>
      </c>
      <c r="L388" s="2">
        <v>8764.3549999999996</v>
      </c>
      <c r="M388" s="2">
        <v>9078.19</v>
      </c>
      <c r="N388" s="2">
        <v>9498.6830000000009</v>
      </c>
      <c r="O388" s="2">
        <v>9738.84</v>
      </c>
      <c r="P388" s="2">
        <v>9988.098</v>
      </c>
      <c r="Q388" s="2">
        <v>10257.14</v>
      </c>
      <c r="R388" s="2">
        <v>10446.790000000001</v>
      </c>
      <c r="S388" s="2">
        <v>10583.88</v>
      </c>
      <c r="T388" s="2">
        <v>10694.62</v>
      </c>
      <c r="U388" s="2">
        <v>10770.39</v>
      </c>
      <c r="V388" s="2">
        <v>10859.77</v>
      </c>
      <c r="W388" s="2">
        <v>10924.84</v>
      </c>
      <c r="X388" s="2">
        <v>10998.44</v>
      </c>
      <c r="Y388" s="2">
        <v>11225.62</v>
      </c>
      <c r="Z388" s="2">
        <v>11601.37</v>
      </c>
      <c r="AA388" s="2">
        <v>11977.01</v>
      </c>
      <c r="AB388" s="2">
        <v>9457.6600416666606</v>
      </c>
      <c r="AC388" s="2"/>
    </row>
    <row r="389" spans="3:29" x14ac:dyDescent="0.2">
      <c r="C389" t="s">
        <v>369</v>
      </c>
      <c r="D389" s="2">
        <v>7791.9790000000003</v>
      </c>
      <c r="E389" s="2">
        <v>7473.6080000000002</v>
      </c>
      <c r="F389" s="2">
        <v>7372.5169999999998</v>
      </c>
      <c r="G389" s="2">
        <v>7468.2139999999999</v>
      </c>
      <c r="H389" s="2">
        <v>7778.1840000000002</v>
      </c>
      <c r="I389" s="2">
        <v>7849.3450000000003</v>
      </c>
      <c r="J389" s="2">
        <v>8034.6220000000003</v>
      </c>
      <c r="K389" s="2">
        <v>8435.598</v>
      </c>
      <c r="L389" s="2">
        <v>8508.2279999999992</v>
      </c>
      <c r="M389" s="2">
        <v>8401.2510000000002</v>
      </c>
      <c r="N389" s="2">
        <v>8461.8850000000002</v>
      </c>
      <c r="O389" s="2">
        <v>8562.86</v>
      </c>
      <c r="P389" s="2">
        <v>8641.5949999999993</v>
      </c>
      <c r="Q389" s="2">
        <v>8805.9580000000005</v>
      </c>
      <c r="R389" s="2">
        <v>8881.93</v>
      </c>
      <c r="S389" s="2">
        <v>9005.0779999999995</v>
      </c>
      <c r="T389" s="2">
        <v>9317.4269999999997</v>
      </c>
      <c r="U389" s="2">
        <v>9407.1180000000004</v>
      </c>
      <c r="V389" s="2">
        <v>9340.9369999999999</v>
      </c>
      <c r="W389" s="2">
        <v>9408.2569999999996</v>
      </c>
      <c r="X389" s="2">
        <v>9415.1949999999997</v>
      </c>
      <c r="Y389" s="2">
        <v>9588.9619999999995</v>
      </c>
      <c r="Z389" s="2">
        <v>9737.0640000000003</v>
      </c>
      <c r="AA389" s="2">
        <v>9789.5370000000003</v>
      </c>
      <c r="AB389" s="2">
        <v>8644.8895416666601</v>
      </c>
      <c r="AC389" s="2"/>
    </row>
    <row r="390" spans="3:29" x14ac:dyDescent="0.2">
      <c r="C390" t="s">
        <v>370</v>
      </c>
      <c r="D390" s="2">
        <v>1324.308</v>
      </c>
      <c r="E390" s="2">
        <v>2058.7040000000002</v>
      </c>
      <c r="F390" s="2">
        <v>2163.7910000000002</v>
      </c>
      <c r="G390" s="2">
        <v>2236.1889999999999</v>
      </c>
      <c r="H390" s="2">
        <v>2687.2449999999999</v>
      </c>
      <c r="I390" s="2">
        <v>2691.2719999999999</v>
      </c>
      <c r="J390" s="2">
        <v>2731.5810000000001</v>
      </c>
      <c r="K390" s="2">
        <v>3218.2809999999999</v>
      </c>
      <c r="L390" s="2">
        <v>3202.1709999999998</v>
      </c>
      <c r="M390" s="2">
        <v>3501.4490000000001</v>
      </c>
      <c r="N390" s="2">
        <v>3460.7539999999999</v>
      </c>
      <c r="O390" s="2">
        <v>3462.5369999999998</v>
      </c>
      <c r="P390" s="2">
        <v>3415.5749999999998</v>
      </c>
      <c r="Q390" s="2">
        <v>3401.1680000000001</v>
      </c>
      <c r="R390" s="2">
        <v>3354.7950000000001</v>
      </c>
      <c r="S390" s="2">
        <v>3324.605</v>
      </c>
      <c r="T390" s="2">
        <v>3411.5079999999998</v>
      </c>
      <c r="U390" s="2">
        <v>3366.625</v>
      </c>
      <c r="V390" s="2">
        <v>3222.5</v>
      </c>
      <c r="W390" s="2">
        <v>3263.2420000000002</v>
      </c>
      <c r="X390" s="2">
        <v>3297.732</v>
      </c>
      <c r="Y390" s="2">
        <v>3298.7640000000001</v>
      </c>
      <c r="Z390" s="2">
        <v>3331.82</v>
      </c>
      <c r="AA390" s="2">
        <v>3305.0450000000001</v>
      </c>
      <c r="AB390" s="2">
        <v>3030.4858749999999</v>
      </c>
      <c r="AC390" s="2"/>
    </row>
    <row r="391" spans="3:29" x14ac:dyDescent="0.2">
      <c r="C391" t="s">
        <v>371</v>
      </c>
      <c r="D391" s="2">
        <v>193.03960000000001</v>
      </c>
      <c r="E391" s="2">
        <v>193.03960000000001</v>
      </c>
      <c r="F391" s="2">
        <v>192.79650000000001</v>
      </c>
      <c r="G391" s="2">
        <v>193.03960000000001</v>
      </c>
      <c r="H391" s="2">
        <v>193.03960000000001</v>
      </c>
      <c r="I391" s="2">
        <v>193.03960000000001</v>
      </c>
      <c r="J391" s="2">
        <v>192.79650000000001</v>
      </c>
      <c r="K391" s="2">
        <v>193.03960000000001</v>
      </c>
      <c r="L391" s="2">
        <v>193.03960000000001</v>
      </c>
      <c r="M391" s="2">
        <v>193.03960000000001</v>
      </c>
      <c r="N391" s="2">
        <v>192.79650000000001</v>
      </c>
      <c r="O391" s="2">
        <v>193.03960000000001</v>
      </c>
      <c r="P391" s="2">
        <v>193.03960000000001</v>
      </c>
      <c r="Q391" s="2">
        <v>193.03960000000001</v>
      </c>
      <c r="R391" s="2">
        <v>192.79650000000001</v>
      </c>
      <c r="S391" s="2">
        <v>193.03960000000001</v>
      </c>
      <c r="T391" s="2">
        <v>193.03960000000001</v>
      </c>
      <c r="U391" s="2">
        <v>193.03960000000001</v>
      </c>
      <c r="V391" s="2">
        <v>192.79650000000001</v>
      </c>
      <c r="W391" s="2">
        <v>193.03960000000001</v>
      </c>
      <c r="X391" s="2">
        <v>193.03960000000001</v>
      </c>
      <c r="Y391" s="2">
        <v>193.03960000000001</v>
      </c>
      <c r="Z391" s="2">
        <v>192.79650000000001</v>
      </c>
      <c r="AA391" s="2">
        <v>193.03960000000001</v>
      </c>
      <c r="AB391" s="2">
        <v>192.978825</v>
      </c>
      <c r="AC391" s="2"/>
    </row>
    <row r="392" spans="3:29" x14ac:dyDescent="0.2">
      <c r="C392" t="s">
        <v>372</v>
      </c>
      <c r="D392" s="2">
        <v>160.60910000000001</v>
      </c>
      <c r="E392" s="2">
        <v>231.28049999999999</v>
      </c>
      <c r="F392" s="2">
        <v>277.33699999999999</v>
      </c>
      <c r="G392" s="2">
        <v>315.8288</v>
      </c>
      <c r="H392" s="2">
        <v>358.05759999999998</v>
      </c>
      <c r="I392" s="2">
        <v>407.78</v>
      </c>
      <c r="J392" s="2">
        <v>458.15969999999999</v>
      </c>
      <c r="K392" s="2">
        <v>510.45069999999998</v>
      </c>
      <c r="L392" s="2">
        <v>575.23869999999999</v>
      </c>
      <c r="M392" s="2">
        <v>643.32079999999996</v>
      </c>
      <c r="N392" s="2">
        <v>709.14099999999996</v>
      </c>
      <c r="O392" s="2">
        <v>778.12369999999999</v>
      </c>
      <c r="P392" s="2">
        <v>844.54300000000001</v>
      </c>
      <c r="Q392" s="2">
        <v>910.02729999999997</v>
      </c>
      <c r="R392" s="2">
        <v>976.10680000000002</v>
      </c>
      <c r="S392" s="2">
        <v>1048.97</v>
      </c>
      <c r="T392" s="2">
        <v>1120.396</v>
      </c>
      <c r="U392" s="2">
        <v>1193.492</v>
      </c>
      <c r="V392" s="2">
        <v>1262.4269999999999</v>
      </c>
      <c r="W392" s="2">
        <v>1332.325</v>
      </c>
      <c r="X392" s="2">
        <v>1408.492</v>
      </c>
      <c r="Y392" s="2">
        <v>1483.25</v>
      </c>
      <c r="Z392" s="2">
        <v>1556.979</v>
      </c>
      <c r="AA392" s="2">
        <v>1654.0250000000001</v>
      </c>
      <c r="AB392" s="2">
        <v>842.34836250000001</v>
      </c>
      <c r="AC392" s="2"/>
    </row>
    <row r="393" spans="3:29" x14ac:dyDescent="0.2">
      <c r="C393" t="s">
        <v>373</v>
      </c>
      <c r="D393" s="2">
        <v>117.4315</v>
      </c>
      <c r="E393" s="2">
        <v>117.3633</v>
      </c>
      <c r="F393" s="2">
        <v>117.2628</v>
      </c>
      <c r="G393" s="2">
        <v>117.4119</v>
      </c>
      <c r="H393" s="2">
        <v>117.4949</v>
      </c>
      <c r="I393" s="2">
        <v>117.4272</v>
      </c>
      <c r="J393" s="2">
        <v>117.3416</v>
      </c>
      <c r="K393" s="2">
        <v>117.3194</v>
      </c>
      <c r="L393" s="2">
        <v>117.2089</v>
      </c>
      <c r="M393" s="2">
        <v>117.4119</v>
      </c>
      <c r="N393" s="2">
        <v>117.2411</v>
      </c>
      <c r="O393" s="2">
        <v>117.4315</v>
      </c>
      <c r="P393" s="2">
        <v>117.3633</v>
      </c>
      <c r="Q393" s="2">
        <v>117.3194</v>
      </c>
      <c r="R393" s="2">
        <v>117.4074</v>
      </c>
      <c r="S393" s="2">
        <v>117.4949</v>
      </c>
      <c r="T393" s="2">
        <v>117.4272</v>
      </c>
      <c r="U393" s="2">
        <v>117.4315</v>
      </c>
      <c r="V393" s="2">
        <v>117.2975</v>
      </c>
      <c r="W393" s="2">
        <v>117.2089</v>
      </c>
      <c r="X393" s="2">
        <v>117.4119</v>
      </c>
      <c r="Y393" s="2">
        <v>117.4949</v>
      </c>
      <c r="Z393" s="2">
        <v>117.3728</v>
      </c>
      <c r="AA393" s="2">
        <v>117.3633</v>
      </c>
      <c r="AB393" s="2">
        <v>117.372458333333</v>
      </c>
      <c r="AC393" s="2"/>
    </row>
    <row r="394" spans="3:29" x14ac:dyDescent="0.2">
      <c r="C394" t="s">
        <v>374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1.0652170000000001E-2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0.57854839999999996</v>
      </c>
      <c r="W394" s="2">
        <v>0</v>
      </c>
      <c r="X394" s="2">
        <v>0</v>
      </c>
      <c r="Y394" s="2">
        <v>3.4783380000000003E-2</v>
      </c>
      <c r="Z394" s="2">
        <v>2.066225E-2</v>
      </c>
      <c r="AA394" s="2">
        <v>0</v>
      </c>
      <c r="AB394" s="2">
        <v>2.68602583333333E-2</v>
      </c>
      <c r="AC394" s="2"/>
    </row>
    <row r="395" spans="3:29" x14ac:dyDescent="0.2">
      <c r="C395" t="s">
        <v>375</v>
      </c>
      <c r="D395" s="2">
        <v>69.409890000000004</v>
      </c>
      <c r="E395" s="2">
        <v>116.3642</v>
      </c>
      <c r="F395" s="2">
        <v>203.48519999999999</v>
      </c>
      <c r="G395" s="2">
        <v>246.2251</v>
      </c>
      <c r="H395" s="2">
        <v>285.20699999999999</v>
      </c>
      <c r="I395" s="2">
        <v>264.24860000000001</v>
      </c>
      <c r="J395" s="2">
        <v>306.92619999999999</v>
      </c>
      <c r="K395" s="2">
        <v>232.50470000000001</v>
      </c>
      <c r="L395" s="2">
        <v>284.5471</v>
      </c>
      <c r="M395" s="2">
        <v>222.13399999999999</v>
      </c>
      <c r="N395" s="2">
        <v>219.2243</v>
      </c>
      <c r="O395" s="2">
        <v>195.7414</v>
      </c>
      <c r="P395" s="2">
        <v>217.2191</v>
      </c>
      <c r="Q395" s="2">
        <v>273.96850000000001</v>
      </c>
      <c r="R395" s="2">
        <v>263.8614</v>
      </c>
      <c r="S395" s="2">
        <v>290.61200000000002</v>
      </c>
      <c r="T395" s="2">
        <v>363.77620000000002</v>
      </c>
      <c r="U395" s="2">
        <v>395.86660000000001</v>
      </c>
      <c r="V395" s="2">
        <v>380.18990000000002</v>
      </c>
      <c r="W395" s="2">
        <v>355.74099999999999</v>
      </c>
      <c r="X395" s="2">
        <v>430.65789999999998</v>
      </c>
      <c r="Y395" s="2">
        <v>499.35809999999998</v>
      </c>
      <c r="Z395" s="2">
        <v>501.07799999999997</v>
      </c>
      <c r="AA395" s="2">
        <v>525.5752</v>
      </c>
      <c r="AB395" s="2">
        <v>297.66339958333299</v>
      </c>
      <c r="AC395" s="2"/>
    </row>
    <row r="396" spans="3:29" x14ac:dyDescent="0.2">
      <c r="C396" t="s">
        <v>376</v>
      </c>
      <c r="D396" s="2">
        <v>3921.07</v>
      </c>
      <c r="E396" s="2">
        <v>2656.6329999999998</v>
      </c>
      <c r="F396" s="2">
        <v>2220.5540000000001</v>
      </c>
      <c r="G396" s="2">
        <v>2129.7269999999999</v>
      </c>
      <c r="H396" s="2">
        <v>1857.76</v>
      </c>
      <c r="I396" s="2">
        <v>1836.423</v>
      </c>
      <c r="J396" s="2">
        <v>1795.4770000000001</v>
      </c>
      <c r="K396" s="2">
        <v>1660.894</v>
      </c>
      <c r="L396" s="2">
        <v>1539.1849999999999</v>
      </c>
      <c r="M396" s="2">
        <v>1073.8889999999999</v>
      </c>
      <c r="N396" s="2">
        <v>1068.894</v>
      </c>
      <c r="O396" s="2">
        <v>1071.9449999999999</v>
      </c>
      <c r="P396" s="2">
        <v>1046.8910000000001</v>
      </c>
      <c r="Q396" s="2">
        <v>1030.0260000000001</v>
      </c>
      <c r="R396" s="2">
        <v>1036.732</v>
      </c>
      <c r="S396" s="2">
        <v>1031.365</v>
      </c>
      <c r="T396" s="2">
        <v>1038.192</v>
      </c>
      <c r="U396" s="2">
        <v>1041.0329999999999</v>
      </c>
      <c r="V396" s="2">
        <v>1052.5070000000001</v>
      </c>
      <c r="W396" s="2">
        <v>1019.574</v>
      </c>
      <c r="X396" s="2">
        <v>810.38170000000002</v>
      </c>
      <c r="Y396" s="2">
        <v>798.46410000000003</v>
      </c>
      <c r="Z396" s="2">
        <v>820.2482</v>
      </c>
      <c r="AA396" s="2">
        <v>782.19809999999995</v>
      </c>
      <c r="AB396" s="2">
        <v>1430.8359625000001</v>
      </c>
      <c r="AC396" s="2"/>
    </row>
    <row r="397" spans="3:29" x14ac:dyDescent="0.2">
      <c r="C397" t="s">
        <v>377</v>
      </c>
      <c r="D397" s="2">
        <v>13.85572</v>
      </c>
      <c r="E397" s="2">
        <v>31.23996</v>
      </c>
      <c r="F397" s="2">
        <v>39.516449999999999</v>
      </c>
      <c r="G397" s="2">
        <v>44.779069999999997</v>
      </c>
      <c r="H397" s="2">
        <v>53.954050000000002</v>
      </c>
      <c r="I397" s="2">
        <v>52.451000000000001</v>
      </c>
      <c r="J397" s="2">
        <v>61.023060000000001</v>
      </c>
      <c r="K397" s="2">
        <v>43.826779999999999</v>
      </c>
      <c r="L397" s="2">
        <v>48.31109</v>
      </c>
      <c r="M397" s="2">
        <v>35.424900000000001</v>
      </c>
      <c r="N397" s="2">
        <v>36.746110000000002</v>
      </c>
      <c r="O397" s="2">
        <v>32.28913</v>
      </c>
      <c r="P397" s="2">
        <v>35.581209999999999</v>
      </c>
      <c r="Q397" s="2">
        <v>48.89772</v>
      </c>
      <c r="R397" s="2">
        <v>47.984369999999998</v>
      </c>
      <c r="S397" s="2">
        <v>55.450760000000002</v>
      </c>
      <c r="T397" s="2">
        <v>69.306790000000007</v>
      </c>
      <c r="U397" s="2">
        <v>72.220590000000001</v>
      </c>
      <c r="V397" s="2">
        <v>67.715450000000004</v>
      </c>
      <c r="W397" s="2">
        <v>64.5291</v>
      </c>
      <c r="X397" s="2">
        <v>76.850040000000007</v>
      </c>
      <c r="Y397" s="2">
        <v>87.117140000000006</v>
      </c>
      <c r="Z397" s="2">
        <v>90.865849999999995</v>
      </c>
      <c r="AA397" s="2">
        <v>93.624610000000004</v>
      </c>
      <c r="AB397" s="2">
        <v>54.315039583333302</v>
      </c>
      <c r="AC397" s="2"/>
    </row>
    <row r="398" spans="3:29" x14ac:dyDescent="0.2">
      <c r="C398" t="s">
        <v>378</v>
      </c>
      <c r="D398" s="2">
        <v>251.8647</v>
      </c>
      <c r="E398" s="2">
        <v>251.8647</v>
      </c>
      <c r="F398" s="2">
        <v>251.92140000000001</v>
      </c>
      <c r="G398" s="2">
        <v>251.8647</v>
      </c>
      <c r="H398" s="2">
        <v>251.8647</v>
      </c>
      <c r="I398" s="2">
        <v>251.8647</v>
      </c>
      <c r="J398" s="2">
        <v>251.92140000000001</v>
      </c>
      <c r="K398" s="2">
        <v>251.8383</v>
      </c>
      <c r="L398" s="2">
        <v>251.70939999999999</v>
      </c>
      <c r="M398" s="2">
        <v>251.57149999999999</v>
      </c>
      <c r="N398" s="2">
        <v>251.53630000000001</v>
      </c>
      <c r="O398" s="2">
        <v>251.4179</v>
      </c>
      <c r="P398" s="2">
        <v>251.32140000000001</v>
      </c>
      <c r="Q398" s="2">
        <v>250.9298</v>
      </c>
      <c r="R398" s="2">
        <v>250.71559999999999</v>
      </c>
      <c r="S398" s="2">
        <v>250.51419999999999</v>
      </c>
      <c r="T398" s="2">
        <v>249.84989999999999</v>
      </c>
      <c r="U398" s="2">
        <v>249.63679999999999</v>
      </c>
      <c r="V398" s="2">
        <v>248.76849999999999</v>
      </c>
      <c r="W398" s="2">
        <v>248.834</v>
      </c>
      <c r="X398" s="2">
        <v>248.94149999999999</v>
      </c>
      <c r="Y398" s="2">
        <v>248.08969999999999</v>
      </c>
      <c r="Z398" s="2">
        <v>248.4563</v>
      </c>
      <c r="AA398" s="2">
        <v>247.3366</v>
      </c>
      <c r="AB398" s="2">
        <v>250.60974999999999</v>
      </c>
      <c r="AC398" s="2"/>
    </row>
    <row r="399" spans="3:29" x14ac:dyDescent="0.2">
      <c r="C399" t="s">
        <v>379</v>
      </c>
      <c r="D399" s="2">
        <v>-4.358613E-4</v>
      </c>
      <c r="E399" s="2">
        <v>-2.7776399999999999</v>
      </c>
      <c r="F399" s="2">
        <v>-3.705314</v>
      </c>
      <c r="G399" s="2">
        <v>-11.97423</v>
      </c>
      <c r="H399" s="2">
        <v>-19.644629999999999</v>
      </c>
      <c r="I399" s="2">
        <v>-19.228750000000002</v>
      </c>
      <c r="J399" s="2">
        <v>-22.805599999999998</v>
      </c>
      <c r="K399" s="2">
        <v>-24.21181</v>
      </c>
      <c r="L399" s="2">
        <v>-28.87846</v>
      </c>
      <c r="M399" s="2">
        <v>-34.692729999999997</v>
      </c>
      <c r="N399" s="2">
        <v>-35.376959999999997</v>
      </c>
      <c r="O399" s="2">
        <v>-35.268509999999999</v>
      </c>
      <c r="P399" s="2">
        <v>-35.145899999999997</v>
      </c>
      <c r="Q399" s="2">
        <v>-34.982059999999997</v>
      </c>
      <c r="R399" s="2">
        <v>-35.195540000000001</v>
      </c>
      <c r="S399" s="2">
        <v>-34.99879</v>
      </c>
      <c r="T399" s="2">
        <v>-36.493110000000001</v>
      </c>
      <c r="U399" s="2">
        <v>-36.044809999999998</v>
      </c>
      <c r="V399" s="2">
        <v>-34.681319999999999</v>
      </c>
      <c r="W399" s="2">
        <v>-37.095640000000003</v>
      </c>
      <c r="X399" s="2">
        <v>-39.814070000000001</v>
      </c>
      <c r="Y399" s="2">
        <v>-39.74691</v>
      </c>
      <c r="Z399" s="2">
        <v>-40.003869999999999</v>
      </c>
      <c r="AA399" s="2">
        <v>-40.268070000000002</v>
      </c>
      <c r="AB399" s="2">
        <v>-28.4597983275541</v>
      </c>
      <c r="AC399" s="2"/>
    </row>
    <row r="400" spans="3:29" x14ac:dyDescent="0.2">
      <c r="C400" t="s">
        <v>380</v>
      </c>
      <c r="D400" s="2">
        <v>-1.593909</v>
      </c>
      <c r="E400" s="2">
        <v>-2.5437370000000001</v>
      </c>
      <c r="F400" s="2">
        <v>-6.7710699999999999</v>
      </c>
      <c r="G400" s="2">
        <v>-11.80993</v>
      </c>
      <c r="H400" s="2">
        <v>-9.9092140000000004</v>
      </c>
      <c r="I400" s="2">
        <v>-16.28762</v>
      </c>
      <c r="J400" s="2">
        <v>-14.89892</v>
      </c>
      <c r="K400" s="2">
        <v>-16.635950000000001</v>
      </c>
      <c r="L400" s="2">
        <v>-16.849900000000002</v>
      </c>
      <c r="M400" s="2">
        <v>-17.088909999999998</v>
      </c>
      <c r="N400" s="2">
        <v>-19.660489999999999</v>
      </c>
      <c r="O400" s="2">
        <v>-19.543389999999999</v>
      </c>
      <c r="P400" s="2">
        <v>-21.7014</v>
      </c>
      <c r="Q400" s="2">
        <v>-23.656120000000001</v>
      </c>
      <c r="R400" s="2">
        <v>-24.72907</v>
      </c>
      <c r="S400" s="2">
        <v>-27.412050000000001</v>
      </c>
      <c r="T400" s="2">
        <v>-29.638210000000001</v>
      </c>
      <c r="U400" s="2">
        <v>-29.955860000000001</v>
      </c>
      <c r="V400" s="2">
        <v>-32.819139999999997</v>
      </c>
      <c r="W400" s="2">
        <v>-34.113050000000001</v>
      </c>
      <c r="X400" s="2">
        <v>-34.900750000000002</v>
      </c>
      <c r="Y400" s="2">
        <v>-35.989199999999997</v>
      </c>
      <c r="Z400" s="2">
        <v>-36.159739999999999</v>
      </c>
      <c r="AA400" s="2">
        <v>-37.108899999999998</v>
      </c>
      <c r="AB400" s="2">
        <v>-21.74068875</v>
      </c>
      <c r="AC400" s="2"/>
    </row>
    <row r="401" spans="3:29" x14ac:dyDescent="0.2">
      <c r="C401" t="s">
        <v>381</v>
      </c>
      <c r="D401" s="2">
        <v>1750.8430000000001</v>
      </c>
      <c r="E401" s="2">
        <v>1839.9179999999999</v>
      </c>
      <c r="F401" s="2">
        <v>1936.684</v>
      </c>
      <c r="G401" s="2">
        <v>1982.4380000000001</v>
      </c>
      <c r="H401" s="2">
        <v>2035.8820000000001</v>
      </c>
      <c r="I401" s="2">
        <v>2107.1419999999998</v>
      </c>
      <c r="J401" s="2">
        <v>2199.0320000000002</v>
      </c>
      <c r="K401" s="2">
        <v>2294.1990000000001</v>
      </c>
      <c r="L401" s="2">
        <v>2387.5349999999999</v>
      </c>
      <c r="M401" s="2">
        <v>2465.6019999999999</v>
      </c>
      <c r="N401" s="2">
        <v>2517.31</v>
      </c>
      <c r="O401" s="2">
        <v>2577.1129999999998</v>
      </c>
      <c r="P401" s="2">
        <v>2643.672</v>
      </c>
      <c r="Q401" s="2">
        <v>2710.2620000000002</v>
      </c>
      <c r="R401" s="2">
        <v>2778.7869999999998</v>
      </c>
      <c r="S401" s="2">
        <v>2838.79</v>
      </c>
      <c r="T401" s="2">
        <v>2910.634</v>
      </c>
      <c r="U401" s="2">
        <v>2938.5859999999998</v>
      </c>
      <c r="V401" s="2">
        <v>2963.0889999999999</v>
      </c>
      <c r="W401" s="2">
        <v>2996.5140000000001</v>
      </c>
      <c r="X401" s="2">
        <v>3023.078</v>
      </c>
      <c r="Y401" s="2">
        <v>3061.45</v>
      </c>
      <c r="Z401" s="2">
        <v>3084.09</v>
      </c>
      <c r="AA401" s="2">
        <v>3086.66</v>
      </c>
      <c r="AB401" s="2">
        <v>2547.0545833333299</v>
      </c>
      <c r="AC401" s="2"/>
    </row>
    <row r="402" spans="3:29" x14ac:dyDescent="0.2">
      <c r="C402" t="s">
        <v>382</v>
      </c>
      <c r="D402" s="2">
        <v>-61.978409999999997</v>
      </c>
      <c r="E402" s="2">
        <v>-81.100110000000001</v>
      </c>
      <c r="F402" s="2">
        <v>-86.452770000000001</v>
      </c>
      <c r="G402" s="2">
        <v>-91.315219999999997</v>
      </c>
      <c r="H402" s="2">
        <v>-98.971940000000004</v>
      </c>
      <c r="I402" s="2">
        <v>-109.6281</v>
      </c>
      <c r="J402" s="2">
        <v>-129.52879999999999</v>
      </c>
      <c r="K402" s="2">
        <v>-144.72540000000001</v>
      </c>
      <c r="L402" s="2">
        <v>-142.6</v>
      </c>
      <c r="M402" s="2">
        <v>-159.6397</v>
      </c>
      <c r="N402" s="2">
        <v>-176.71879999999999</v>
      </c>
      <c r="O402" s="2">
        <v>-193.1996</v>
      </c>
      <c r="P402" s="2">
        <v>-208.06739999999999</v>
      </c>
      <c r="Q402" s="2">
        <v>-217.85249999999999</v>
      </c>
      <c r="R402" s="2">
        <v>-236.2715</v>
      </c>
      <c r="S402" s="2">
        <v>-254.43610000000001</v>
      </c>
      <c r="T402" s="2">
        <v>-274.23989999999998</v>
      </c>
      <c r="U402" s="2">
        <v>-286.51900000000001</v>
      </c>
      <c r="V402" s="2">
        <v>-301.36079999999998</v>
      </c>
      <c r="W402" s="2">
        <v>-325.25659999999999</v>
      </c>
      <c r="X402" s="2">
        <v>-329.81509999999997</v>
      </c>
      <c r="Y402" s="2">
        <v>-343.03980000000001</v>
      </c>
      <c r="Z402" s="2">
        <v>-348.15989999999999</v>
      </c>
      <c r="AA402" s="2">
        <v>-355.29450000000003</v>
      </c>
      <c r="AB402" s="2">
        <v>-206.50716458333301</v>
      </c>
      <c r="AC402" s="2"/>
    </row>
    <row r="403" spans="3:29" x14ac:dyDescent="0.2">
      <c r="C403" t="s">
        <v>383</v>
      </c>
      <c r="D403" s="2">
        <v>-1.1652020000000001</v>
      </c>
      <c r="E403" s="2">
        <v>-2.0205489999999999</v>
      </c>
      <c r="F403" s="2">
        <v>-2.5953810000000002</v>
      </c>
      <c r="G403" s="2">
        <v>-3.1767979999999998</v>
      </c>
      <c r="H403" s="2">
        <v>-4.1342819999999998</v>
      </c>
      <c r="I403" s="2">
        <v>-4.8628179999999999</v>
      </c>
      <c r="J403" s="2">
        <v>-5.7784209999999998</v>
      </c>
      <c r="K403" s="2">
        <v>-6.5622340000000001</v>
      </c>
      <c r="L403" s="2">
        <v>-6.7133139999999996</v>
      </c>
      <c r="M403" s="2">
        <v>-7.8553800000000003</v>
      </c>
      <c r="N403" s="2">
        <v>-8.9192579999999992</v>
      </c>
      <c r="O403" s="2">
        <v>-9.9319019999999991</v>
      </c>
      <c r="P403" s="2">
        <v>-10.98638</v>
      </c>
      <c r="Q403" s="2">
        <v>-12.07916</v>
      </c>
      <c r="R403" s="2">
        <v>-13.50967</v>
      </c>
      <c r="S403" s="2">
        <v>-14.820270000000001</v>
      </c>
      <c r="T403" s="2">
        <v>-16.41452</v>
      </c>
      <c r="U403" s="2">
        <v>-17.611160000000002</v>
      </c>
      <c r="V403" s="2">
        <v>-18.63363</v>
      </c>
      <c r="W403" s="2">
        <v>-21.614139999999999</v>
      </c>
      <c r="X403" s="2">
        <v>-23.593240000000002</v>
      </c>
      <c r="Y403" s="2">
        <v>-25.609819999999999</v>
      </c>
      <c r="Z403" s="2">
        <v>-28.228429999999999</v>
      </c>
      <c r="AA403" s="2">
        <v>-30.859210000000001</v>
      </c>
      <c r="AB403" s="2">
        <v>-12.4031320416666</v>
      </c>
      <c r="AC403" s="2"/>
    </row>
    <row r="404" spans="3:29" x14ac:dyDescent="0.2">
      <c r="C404" t="s">
        <v>384</v>
      </c>
      <c r="D404" s="2">
        <v>-7.0101680000000002</v>
      </c>
      <c r="E404" s="2">
        <v>-14.86139</v>
      </c>
      <c r="F404" s="2">
        <v>-17.065280000000001</v>
      </c>
      <c r="G404" s="2">
        <v>-23.387419999999999</v>
      </c>
      <c r="H404" s="2">
        <v>-27.41628</v>
      </c>
      <c r="I404" s="2">
        <v>-31.150179999999999</v>
      </c>
      <c r="J404" s="2">
        <v>-35.878959999999999</v>
      </c>
      <c r="K404" s="2">
        <v>-39.560049999999997</v>
      </c>
      <c r="L404" s="2">
        <v>-38.858499999999999</v>
      </c>
      <c r="M404" s="2">
        <v>-43.796309999999998</v>
      </c>
      <c r="N404" s="2">
        <v>-48.712670000000003</v>
      </c>
      <c r="O404" s="2">
        <v>-53.22466</v>
      </c>
      <c r="P404" s="2">
        <v>-57.112639999999999</v>
      </c>
      <c r="Q404" s="2">
        <v>-60.67371</v>
      </c>
      <c r="R404" s="2">
        <v>-66.011020000000002</v>
      </c>
      <c r="S404" s="2">
        <v>-70.911529999999999</v>
      </c>
      <c r="T404" s="2">
        <v>-76.597819999999999</v>
      </c>
      <c r="U404" s="2">
        <v>-79.815790000000007</v>
      </c>
      <c r="V404" s="2">
        <v>-84.530090000000001</v>
      </c>
      <c r="W404" s="2">
        <v>-93.84299</v>
      </c>
      <c r="X404" s="2">
        <v>-97.175790000000006</v>
      </c>
      <c r="Y404" s="2">
        <v>-98.891369999999995</v>
      </c>
      <c r="Z404" s="2">
        <v>-102.27119999999999</v>
      </c>
      <c r="AA404" s="2">
        <v>-106.4928</v>
      </c>
      <c r="AB404" s="2">
        <v>-57.302025749999999</v>
      </c>
      <c r="AC404" s="2"/>
    </row>
    <row r="405" spans="3:29" x14ac:dyDescent="0.2">
      <c r="C405" t="s">
        <v>385</v>
      </c>
      <c r="D405" s="2">
        <v>-5.1154900000000003</v>
      </c>
      <c r="E405" s="2">
        <v>-9.8803420000000006</v>
      </c>
      <c r="F405" s="2">
        <v>-11.424200000000001</v>
      </c>
      <c r="G405" s="2">
        <v>-13.223000000000001</v>
      </c>
      <c r="H405" s="2">
        <v>-17.75732</v>
      </c>
      <c r="I405" s="2">
        <v>-19.65053</v>
      </c>
      <c r="J405" s="2">
        <v>-22.118490000000001</v>
      </c>
      <c r="K405" s="2">
        <v>-23.994479999999999</v>
      </c>
      <c r="L405" s="2">
        <v>-23.382090000000002</v>
      </c>
      <c r="M405" s="2">
        <v>-26.279140000000002</v>
      </c>
      <c r="N405" s="2">
        <v>-29.075710000000001</v>
      </c>
      <c r="O405" s="2">
        <v>-31.515360000000001</v>
      </c>
      <c r="P405" s="2">
        <v>-33.653709999999997</v>
      </c>
      <c r="Q405" s="2">
        <v>-35.444490000000002</v>
      </c>
      <c r="R405" s="2">
        <v>-38.133749999999999</v>
      </c>
      <c r="S405" s="2">
        <v>-40.847119999999997</v>
      </c>
      <c r="T405" s="2">
        <v>-44.159109999999998</v>
      </c>
      <c r="U405" s="2">
        <v>-46.060569999999998</v>
      </c>
      <c r="V405" s="2">
        <v>-47.75779</v>
      </c>
      <c r="W405" s="2">
        <v>-53.087389999999999</v>
      </c>
      <c r="X405" s="2">
        <v>-54.974420000000002</v>
      </c>
      <c r="Y405" s="2">
        <v>-56.878360000000001</v>
      </c>
      <c r="Z405" s="2">
        <v>-70.220479999999995</v>
      </c>
      <c r="AA405" s="2">
        <v>-73.773240000000001</v>
      </c>
      <c r="AB405" s="2">
        <v>-34.516940916666599</v>
      </c>
      <c r="AC405" s="2"/>
    </row>
    <row r="406" spans="3:29" x14ac:dyDescent="0.2">
      <c r="C406" t="s">
        <v>386</v>
      </c>
      <c r="D406" s="2">
        <v>-8.8589280000000006</v>
      </c>
      <c r="E406" s="2">
        <v>-17.477329999999998</v>
      </c>
      <c r="F406" s="2">
        <v>-20.355090000000001</v>
      </c>
      <c r="G406" s="2">
        <v>-25.503540000000001</v>
      </c>
      <c r="H406" s="2">
        <v>-32.767389999999999</v>
      </c>
      <c r="I406" s="2">
        <v>-36.787010000000002</v>
      </c>
      <c r="J406" s="2">
        <v>-41.931100000000001</v>
      </c>
      <c r="K406" s="2">
        <v>-45.907879999999999</v>
      </c>
      <c r="L406" s="2">
        <v>-45.000399999999999</v>
      </c>
      <c r="M406" s="2">
        <v>-50.80986</v>
      </c>
      <c r="N406" s="2">
        <v>-56.721200000000003</v>
      </c>
      <c r="O406" s="2">
        <v>-61.96519</v>
      </c>
      <c r="P406" s="2">
        <v>-66.763210000000001</v>
      </c>
      <c r="Q406" s="2">
        <v>-71.041979999999995</v>
      </c>
      <c r="R406" s="2">
        <v>-77.331339999999997</v>
      </c>
      <c r="S406" s="2">
        <v>-83.35181</v>
      </c>
      <c r="T406" s="2">
        <v>-90.572199999999995</v>
      </c>
      <c r="U406" s="2">
        <v>-94.812560000000005</v>
      </c>
      <c r="V406" s="2">
        <v>-99.432789999999997</v>
      </c>
      <c r="W406" s="2">
        <v>-111.5432</v>
      </c>
      <c r="X406" s="2">
        <v>-116.6743</v>
      </c>
      <c r="Y406" s="2">
        <v>-122.3642</v>
      </c>
      <c r="Z406" s="2">
        <v>-130.49860000000001</v>
      </c>
      <c r="AA406" s="2">
        <v>-137.95230000000001</v>
      </c>
      <c r="AB406" s="2">
        <v>-68.600975333333295</v>
      </c>
      <c r="AC406" s="2"/>
    </row>
    <row r="407" spans="3:29" x14ac:dyDescent="0.2">
      <c r="C407" t="s">
        <v>387</v>
      </c>
      <c r="D407" s="2">
        <v>13207.95</v>
      </c>
      <c r="E407" s="2">
        <v>13040.84</v>
      </c>
      <c r="F407" s="2">
        <v>13259.57</v>
      </c>
      <c r="G407" s="2">
        <v>13563.32</v>
      </c>
      <c r="H407" s="2">
        <v>13646.52</v>
      </c>
      <c r="I407" s="2">
        <v>13782.88</v>
      </c>
      <c r="J407" s="2">
        <v>14158.21</v>
      </c>
      <c r="K407" s="2">
        <v>14315.73</v>
      </c>
      <c r="L407" s="2">
        <v>14177.09</v>
      </c>
      <c r="M407" s="2">
        <v>14304.8</v>
      </c>
      <c r="N407" s="2">
        <v>14440.64</v>
      </c>
      <c r="O407" s="2">
        <v>14311.19</v>
      </c>
      <c r="P407" s="2">
        <v>14732.78</v>
      </c>
      <c r="Q407" s="2">
        <v>14819.23</v>
      </c>
      <c r="R407" s="2">
        <v>15105.94</v>
      </c>
      <c r="S407" s="2">
        <v>15483.62</v>
      </c>
      <c r="T407" s="2">
        <v>15530.32</v>
      </c>
      <c r="U407" s="2">
        <v>15680.49</v>
      </c>
      <c r="V407" s="2">
        <v>15902.11</v>
      </c>
      <c r="W407" s="2">
        <v>15793.54</v>
      </c>
      <c r="X407" s="2">
        <v>16008.66</v>
      </c>
      <c r="Y407" s="2">
        <v>16305.04</v>
      </c>
      <c r="Z407" s="2">
        <v>16452.939999999999</v>
      </c>
      <c r="AA407" s="2">
        <v>16643.32</v>
      </c>
      <c r="AB407" s="2">
        <v>14777.780416666599</v>
      </c>
      <c r="AC407" s="2"/>
    </row>
    <row r="408" spans="3:29" x14ac:dyDescent="0.2">
      <c r="C408" t="s">
        <v>388</v>
      </c>
      <c r="D408" s="2">
        <v>2880.87</v>
      </c>
      <c r="E408" s="2">
        <v>3552.625</v>
      </c>
      <c r="F408" s="2">
        <v>3399.835</v>
      </c>
      <c r="G408" s="2">
        <v>3119.252</v>
      </c>
      <c r="H408" s="2">
        <v>3416.6779999999999</v>
      </c>
      <c r="I408" s="2">
        <v>3444.4319999999998</v>
      </c>
      <c r="J408" s="2">
        <v>3384.0729999999999</v>
      </c>
      <c r="K408" s="2">
        <v>3774.5189999999998</v>
      </c>
      <c r="L408" s="2">
        <v>3458.8789999999999</v>
      </c>
      <c r="M408" s="2">
        <v>3753.8009999999999</v>
      </c>
      <c r="N408" s="2">
        <v>3968.3310000000001</v>
      </c>
      <c r="O408" s="2">
        <v>4196.9539999999997</v>
      </c>
      <c r="P408" s="2">
        <v>4127.6490000000003</v>
      </c>
      <c r="Q408" s="2">
        <v>4117.2939999999999</v>
      </c>
      <c r="R408" s="2">
        <v>4255.1589999999997</v>
      </c>
      <c r="S408" s="2">
        <v>3994.8820000000001</v>
      </c>
      <c r="T408" s="2">
        <v>3883.8960000000002</v>
      </c>
      <c r="U408" s="2">
        <v>3782.1170000000002</v>
      </c>
      <c r="V408" s="2">
        <v>3605.694</v>
      </c>
      <c r="W408" s="2">
        <v>3410.078</v>
      </c>
      <c r="X408" s="2">
        <v>3247.2919999999999</v>
      </c>
      <c r="Y408" s="2">
        <v>2749.7289999999998</v>
      </c>
      <c r="Z408" s="2">
        <v>2760.2559999999999</v>
      </c>
      <c r="AA408" s="2">
        <v>3137.154</v>
      </c>
      <c r="AB408" s="2">
        <v>3559.2270416666602</v>
      </c>
      <c r="AC408" s="2"/>
    </row>
    <row r="409" spans="3:29" x14ac:dyDescent="0.2">
      <c r="C409" t="s">
        <v>389</v>
      </c>
      <c r="D409" s="2">
        <v>811.5684</v>
      </c>
      <c r="E409" s="2">
        <v>811.5684</v>
      </c>
      <c r="F409" s="2">
        <v>811.23540000000003</v>
      </c>
      <c r="G409" s="2">
        <v>811.5684</v>
      </c>
      <c r="H409" s="2">
        <v>811.5684</v>
      </c>
      <c r="I409" s="2">
        <v>811.5684</v>
      </c>
      <c r="J409" s="2">
        <v>811.23540000000003</v>
      </c>
      <c r="K409" s="2">
        <v>811.5684</v>
      </c>
      <c r="L409" s="2">
        <v>811.5684</v>
      </c>
      <c r="M409" s="2">
        <v>811.5684</v>
      </c>
      <c r="N409" s="2">
        <v>811.23540000000003</v>
      </c>
      <c r="O409" s="2">
        <v>811.5684</v>
      </c>
      <c r="P409" s="2">
        <v>811.5684</v>
      </c>
      <c r="Q409" s="2">
        <v>811.5684</v>
      </c>
      <c r="R409" s="2">
        <v>811.23540000000003</v>
      </c>
      <c r="S409" s="2">
        <v>811.5684</v>
      </c>
      <c r="T409" s="2">
        <v>811.5684</v>
      </c>
      <c r="U409" s="2">
        <v>811.5684</v>
      </c>
      <c r="V409" s="2">
        <v>811.23540000000003</v>
      </c>
      <c r="W409" s="2">
        <v>811.5684</v>
      </c>
      <c r="X409" s="2">
        <v>811.5684</v>
      </c>
      <c r="Y409" s="2">
        <v>811.5684</v>
      </c>
      <c r="Z409" s="2">
        <v>811.23540000000003</v>
      </c>
      <c r="AA409" s="2">
        <v>811.5684</v>
      </c>
      <c r="AB409" s="2">
        <v>811.48514999999998</v>
      </c>
      <c r="AC409" s="2"/>
    </row>
    <row r="410" spans="3:29" x14ac:dyDescent="0.2">
      <c r="C410" t="s">
        <v>390</v>
      </c>
      <c r="D410" s="6">
        <v>658.69399999999996</v>
      </c>
      <c r="E410" s="6">
        <v>934.80809999999997</v>
      </c>
      <c r="F410" s="6">
        <v>1173.93</v>
      </c>
      <c r="G410" s="6">
        <v>1329.11</v>
      </c>
      <c r="H410">
        <v>1469.778</v>
      </c>
      <c r="I410">
        <v>1558.0920000000001</v>
      </c>
      <c r="J410">
        <v>1646.1279999999999</v>
      </c>
      <c r="K410">
        <v>1715.57</v>
      </c>
      <c r="L410">
        <v>1822.94</v>
      </c>
      <c r="M410">
        <v>1931.3810000000001</v>
      </c>
      <c r="N410">
        <v>2042.3720000000001</v>
      </c>
      <c r="O410">
        <v>2154.6460000000002</v>
      </c>
      <c r="P410">
        <v>2259.3969999999999</v>
      </c>
      <c r="Q410">
        <v>2359.5210000000002</v>
      </c>
      <c r="R410">
        <v>2578.6880000000001</v>
      </c>
      <c r="S410">
        <v>2822.8159999999998</v>
      </c>
      <c r="T410">
        <v>3066.9560000000001</v>
      </c>
      <c r="U410">
        <v>3251.415</v>
      </c>
      <c r="V410">
        <v>3319.3440000000001</v>
      </c>
      <c r="W410">
        <v>3564.953</v>
      </c>
      <c r="X410">
        <v>3641.7939999999999</v>
      </c>
      <c r="Y410">
        <v>3749.0320000000002</v>
      </c>
      <c r="Z410">
        <v>3902.9009999999998</v>
      </c>
      <c r="AA410">
        <v>4006.49</v>
      </c>
      <c r="AB410">
        <v>2373.3648374999998</v>
      </c>
    </row>
    <row r="411" spans="3:29" x14ac:dyDescent="0.2">
      <c r="C411" t="s">
        <v>391</v>
      </c>
      <c r="D411">
        <v>583.32180000000005</v>
      </c>
      <c r="E411">
        <v>582.755</v>
      </c>
      <c r="F411">
        <v>581.58130000000006</v>
      </c>
      <c r="G411">
        <v>581.86170000000004</v>
      </c>
      <c r="H411">
        <v>582.82339999999999</v>
      </c>
      <c r="I411">
        <v>582.7921</v>
      </c>
      <c r="J411">
        <v>582.36609999999996</v>
      </c>
      <c r="K411">
        <v>581.15880000000004</v>
      </c>
      <c r="L411">
        <v>580.95870000000002</v>
      </c>
      <c r="M411">
        <v>581.82399999999996</v>
      </c>
      <c r="N411">
        <v>581.76189999999997</v>
      </c>
      <c r="O411">
        <v>582.65290000000005</v>
      </c>
      <c r="P411">
        <v>581.74350000000004</v>
      </c>
      <c r="Q411">
        <v>580.79939999999999</v>
      </c>
      <c r="R411">
        <v>579.28380000000004</v>
      </c>
      <c r="S411">
        <v>575.32640000000004</v>
      </c>
      <c r="T411">
        <v>578.20410000000004</v>
      </c>
      <c r="U411">
        <v>570.41330000000005</v>
      </c>
      <c r="V411">
        <v>569.9973</v>
      </c>
      <c r="W411">
        <v>577.62879999999996</v>
      </c>
      <c r="X411">
        <v>570.94240000000002</v>
      </c>
      <c r="Y411">
        <v>571.67499999999995</v>
      </c>
      <c r="Z411">
        <v>576.56979999999999</v>
      </c>
      <c r="AA411">
        <v>576.91459999999995</v>
      </c>
      <c r="AB411">
        <v>578.97317083333303</v>
      </c>
    </row>
    <row r="412" spans="3:29" x14ac:dyDescent="0.2">
      <c r="C412" t="s">
        <v>392</v>
      </c>
      <c r="D412">
        <v>0</v>
      </c>
      <c r="E412">
        <v>0</v>
      </c>
      <c r="F412">
        <v>1.834411E-2</v>
      </c>
      <c r="G412">
        <v>0.1195634</v>
      </c>
      <c r="H412">
        <v>0.16554369999999999</v>
      </c>
      <c r="I412">
        <v>0.30813010000000002</v>
      </c>
      <c r="J412">
        <v>9.1373670000000004E-2</v>
      </c>
      <c r="K412">
        <v>0</v>
      </c>
      <c r="L412">
        <v>1.456286E-2</v>
      </c>
      <c r="M412">
        <v>0</v>
      </c>
      <c r="N412">
        <v>1.449602E-2</v>
      </c>
      <c r="O412">
        <v>5.7788249999999999E-2</v>
      </c>
      <c r="P412">
        <v>7.0340420000000001E-2</v>
      </c>
      <c r="Q412">
        <v>6.6916820000000002E-2</v>
      </c>
      <c r="R412">
        <v>7.170965E-2</v>
      </c>
      <c r="S412">
        <v>6.1987529999999999E-2</v>
      </c>
      <c r="T412">
        <v>0.16549130000000001</v>
      </c>
      <c r="U412">
        <v>0.17010400000000001</v>
      </c>
      <c r="V412">
        <v>0.4560729</v>
      </c>
      <c r="W412">
        <v>0.26264349999999997</v>
      </c>
      <c r="X412">
        <v>0.24360689999999999</v>
      </c>
      <c r="Y412">
        <v>0.33090740000000002</v>
      </c>
      <c r="Z412">
        <v>0.3735445</v>
      </c>
      <c r="AA412">
        <v>0.33188970000000001</v>
      </c>
      <c r="AB412">
        <v>0.14145903041666599</v>
      </c>
    </row>
    <row r="413" spans="3:29" x14ac:dyDescent="0.2">
      <c r="C413" t="s">
        <v>393</v>
      </c>
      <c r="D413" s="18">
        <v>203.1848</v>
      </c>
      <c r="E413" s="18">
        <v>264.36529999999999</v>
      </c>
      <c r="F413" s="18">
        <v>415.41180000000003</v>
      </c>
      <c r="G413">
        <v>495.28410000000002</v>
      </c>
      <c r="H413" s="18">
        <v>602.28750000000002</v>
      </c>
      <c r="I413" s="18">
        <v>613.40279999999996</v>
      </c>
      <c r="J413" s="18">
        <v>698.9529</v>
      </c>
      <c r="K413" s="18">
        <v>658.01670000000001</v>
      </c>
      <c r="L413" s="18">
        <v>815.59739999999999</v>
      </c>
      <c r="M413" s="18">
        <v>724.70100000000002</v>
      </c>
      <c r="N413" s="18">
        <v>700.47630000000004</v>
      </c>
      <c r="O413" s="18">
        <v>675.505</v>
      </c>
      <c r="P413" s="18">
        <v>698.9434</v>
      </c>
      <c r="Q413" s="18">
        <v>875.91570000000002</v>
      </c>
      <c r="R413" s="18">
        <v>833.11569999999995</v>
      </c>
      <c r="S413" s="18">
        <v>924.97170000000006</v>
      </c>
      <c r="T413" s="18">
        <v>1004.92</v>
      </c>
      <c r="U413" s="18">
        <v>1058.3779999999999</v>
      </c>
      <c r="V413" s="18">
        <v>1007.423</v>
      </c>
      <c r="W413">
        <v>1063.4590000000001</v>
      </c>
      <c r="X413" s="18">
        <v>1094.953</v>
      </c>
      <c r="Y413">
        <v>1241.92</v>
      </c>
      <c r="Z413">
        <v>1232.3820000000001</v>
      </c>
      <c r="AA413">
        <v>1438.836</v>
      </c>
      <c r="AB413">
        <v>805.93346250000002</v>
      </c>
    </row>
    <row r="414" spans="3:29" x14ac:dyDescent="0.2">
      <c r="C414" t="s">
        <v>394</v>
      </c>
      <c r="D414">
        <v>2650.3919999999998</v>
      </c>
      <c r="E414">
        <v>1780.2170000000001</v>
      </c>
      <c r="F414">
        <v>1694.0239999999999</v>
      </c>
      <c r="G414">
        <v>1681.8810000000001</v>
      </c>
      <c r="H414">
        <v>1554.492</v>
      </c>
      <c r="I414">
        <v>1541.6120000000001</v>
      </c>
      <c r="J414">
        <v>1399.88</v>
      </c>
      <c r="K414">
        <v>1421.133</v>
      </c>
      <c r="L414">
        <v>1337.5360000000001</v>
      </c>
      <c r="M414">
        <v>763.91150000000005</v>
      </c>
      <c r="N414">
        <v>788.52290000000005</v>
      </c>
      <c r="O414">
        <v>342.00319999999999</v>
      </c>
      <c r="P414">
        <v>320.93740000000003</v>
      </c>
      <c r="Q414">
        <v>314.52789999999999</v>
      </c>
      <c r="R414">
        <v>286.76549999999997</v>
      </c>
      <c r="S414">
        <v>268.96100000000001</v>
      </c>
      <c r="T414">
        <v>256.72640000000001</v>
      </c>
      <c r="U414">
        <v>242.7998</v>
      </c>
      <c r="V414">
        <v>244.40719999999999</v>
      </c>
      <c r="W414">
        <v>234.11109999999999</v>
      </c>
      <c r="X414">
        <v>229.2423</v>
      </c>
      <c r="Y414">
        <v>193.92330000000001</v>
      </c>
      <c r="Z414">
        <v>209.07749999999999</v>
      </c>
      <c r="AA414">
        <v>207.6797</v>
      </c>
      <c r="AB414">
        <v>831.865154166666</v>
      </c>
    </row>
    <row r="415" spans="3:29" x14ac:dyDescent="0.2">
      <c r="C415" t="s">
        <v>395</v>
      </c>
      <c r="D415">
        <v>2.3940000000000001</v>
      </c>
      <c r="E415">
        <v>2.3940000000000001</v>
      </c>
      <c r="F415">
        <v>2.3918740000000001</v>
      </c>
      <c r="G415">
        <v>2.3897370000000002</v>
      </c>
      <c r="H415">
        <v>2.389068</v>
      </c>
      <c r="I415">
        <v>2.3876019999999998</v>
      </c>
      <c r="J415">
        <v>2.3836979999999999</v>
      </c>
      <c r="K415">
        <v>2.383178</v>
      </c>
      <c r="L415">
        <v>2.374323</v>
      </c>
      <c r="M415">
        <v>2.3728479999999998</v>
      </c>
      <c r="N415">
        <v>2.3755220000000001</v>
      </c>
      <c r="O415">
        <v>2.363318</v>
      </c>
      <c r="P415">
        <v>2.3575979999999999</v>
      </c>
      <c r="Q415">
        <v>2.3544459999999998</v>
      </c>
      <c r="R415">
        <v>2.3313700000000002</v>
      </c>
      <c r="S415">
        <v>2.3058190000000001</v>
      </c>
      <c r="T415">
        <v>2.2918449999999999</v>
      </c>
      <c r="U415">
        <v>2.2564929999999999</v>
      </c>
      <c r="V415">
        <v>2.236853</v>
      </c>
      <c r="W415">
        <v>2.245851</v>
      </c>
      <c r="X415">
        <v>2.2073990000000001</v>
      </c>
      <c r="Y415">
        <v>2.1678820000000001</v>
      </c>
      <c r="Z415">
        <v>2.1424270000000001</v>
      </c>
      <c r="AA415">
        <v>2.1244290000000001</v>
      </c>
      <c r="AB415">
        <v>2.31756583333333</v>
      </c>
    </row>
    <row r="416" spans="3:29" x14ac:dyDescent="0.2">
      <c r="C416" t="s">
        <v>396</v>
      </c>
      <c r="D416">
        <v>156.4659</v>
      </c>
      <c r="E416">
        <v>114.26819999999999</v>
      </c>
      <c r="F416">
        <v>97.654790000000006</v>
      </c>
      <c r="G416">
        <v>92.788979999999995</v>
      </c>
      <c r="H416">
        <v>85.907709999999994</v>
      </c>
      <c r="I416">
        <v>92.015110000000007</v>
      </c>
      <c r="J416">
        <v>97.866039999999998</v>
      </c>
      <c r="K416">
        <v>101.25879999999999</v>
      </c>
      <c r="L416">
        <v>87.793400000000005</v>
      </c>
      <c r="M416">
        <v>72.773979999999995</v>
      </c>
      <c r="N416">
        <v>96.356539999999995</v>
      </c>
      <c r="O416">
        <v>54.76529</v>
      </c>
      <c r="P416">
        <v>45.776600000000002</v>
      </c>
      <c r="Q416">
        <v>82.056939999999997</v>
      </c>
      <c r="R416">
        <v>43.366149999999998</v>
      </c>
      <c r="S416">
        <v>39.344430000000003</v>
      </c>
      <c r="T416">
        <v>43.718870000000003</v>
      </c>
      <c r="U416">
        <v>46.535380000000004</v>
      </c>
      <c r="V416">
        <v>51.652650000000001</v>
      </c>
      <c r="W416">
        <v>52.954369999999997</v>
      </c>
      <c r="X416">
        <v>56.485439999999997</v>
      </c>
      <c r="Y416">
        <v>60.926769999999998</v>
      </c>
      <c r="Z416">
        <v>57.55885</v>
      </c>
      <c r="AA416">
        <v>71.338070000000002</v>
      </c>
      <c r="AB416">
        <v>75.067885833333307</v>
      </c>
    </row>
    <row r="417" spans="3:28" x14ac:dyDescent="0.2">
      <c r="C417" t="s">
        <v>397</v>
      </c>
      <c r="D417">
        <v>3881.335</v>
      </c>
      <c r="E417">
        <v>3527.4</v>
      </c>
      <c r="F417">
        <v>3504.9380000000001</v>
      </c>
      <c r="G417">
        <v>3850.8670000000002</v>
      </c>
      <c r="H417">
        <v>3501.098</v>
      </c>
      <c r="I417">
        <v>3490.5819999999999</v>
      </c>
      <c r="J417">
        <v>3837.26</v>
      </c>
      <c r="K417">
        <v>3500.7489999999998</v>
      </c>
      <c r="L417">
        <v>3456.2570000000001</v>
      </c>
      <c r="M417">
        <v>3808.355</v>
      </c>
      <c r="N417">
        <v>3497.5250000000001</v>
      </c>
      <c r="O417">
        <v>3477.8670000000002</v>
      </c>
      <c r="P417">
        <v>3772.9180000000001</v>
      </c>
      <c r="Q417">
        <v>3477.1770000000001</v>
      </c>
      <c r="R417">
        <v>3453.627</v>
      </c>
      <c r="S417">
        <v>3708.511</v>
      </c>
      <c r="T417">
        <v>3416.422</v>
      </c>
      <c r="U417">
        <v>3382.2629999999999</v>
      </c>
      <c r="V417">
        <v>3676.7089999999998</v>
      </c>
      <c r="W417">
        <v>3383.1579999999999</v>
      </c>
      <c r="X417">
        <v>3353.81</v>
      </c>
      <c r="Y417">
        <v>3601.0619999999999</v>
      </c>
      <c r="Z417">
        <v>3325.4810000000002</v>
      </c>
      <c r="AA417">
        <v>2675.366</v>
      </c>
      <c r="AB417">
        <v>3523.3640416666599</v>
      </c>
    </row>
    <row r="418" spans="3:28" x14ac:dyDescent="0.2">
      <c r="C418" t="s">
        <v>398</v>
      </c>
      <c r="D418">
        <v>61.539189999999998</v>
      </c>
      <c r="E418">
        <v>60.983539999999998</v>
      </c>
      <c r="F418">
        <v>58.883980000000001</v>
      </c>
      <c r="G418">
        <v>53.448459999999997</v>
      </c>
      <c r="H418">
        <v>54.006520000000002</v>
      </c>
      <c r="I418">
        <v>54.188499999999998</v>
      </c>
      <c r="J418">
        <v>54.229939999999999</v>
      </c>
      <c r="K418">
        <v>54.093119999999999</v>
      </c>
      <c r="L418">
        <v>53.926990000000004</v>
      </c>
      <c r="M418">
        <v>53.5154</v>
      </c>
      <c r="N418">
        <v>53.563040000000001</v>
      </c>
      <c r="O418">
        <v>53.224820000000001</v>
      </c>
      <c r="P418">
        <v>52.895020000000002</v>
      </c>
      <c r="Q418">
        <v>53.22607</v>
      </c>
      <c r="R418">
        <v>52.623539999999998</v>
      </c>
      <c r="S418">
        <v>52.1038</v>
      </c>
      <c r="T418">
        <v>51.938929999999999</v>
      </c>
      <c r="U418">
        <v>51.596609999999998</v>
      </c>
      <c r="V418">
        <v>51.25311</v>
      </c>
      <c r="W418">
        <v>51.101469999999999</v>
      </c>
      <c r="X418">
        <v>50.625570000000003</v>
      </c>
      <c r="Y418">
        <v>49.984870000000001</v>
      </c>
      <c r="Z418">
        <v>49.757559999999998</v>
      </c>
      <c r="AA418">
        <v>49.543930000000003</v>
      </c>
      <c r="AB418">
        <v>53.427249166666599</v>
      </c>
    </row>
    <row r="419" spans="3:28" x14ac:dyDescent="0.2">
      <c r="C419" t="s">
        <v>399</v>
      </c>
      <c r="D419">
        <v>89.424800000000005</v>
      </c>
      <c r="E419">
        <v>89.350980000000007</v>
      </c>
      <c r="F419">
        <v>88.837140000000005</v>
      </c>
      <c r="G419">
        <v>88.969650000000001</v>
      </c>
      <c r="H419">
        <v>89.166510000000002</v>
      </c>
      <c r="I419">
        <v>89.195179999999993</v>
      </c>
      <c r="J419">
        <v>89.304599999999994</v>
      </c>
      <c r="K419">
        <v>88.786339999999996</v>
      </c>
      <c r="L419">
        <v>88.81335</v>
      </c>
      <c r="M419">
        <v>88.969650000000001</v>
      </c>
      <c r="N419">
        <v>88.989699999999999</v>
      </c>
      <c r="O419">
        <v>89.424800000000005</v>
      </c>
      <c r="P419">
        <v>89.350980000000007</v>
      </c>
      <c r="Q419">
        <v>88.725960000000001</v>
      </c>
      <c r="R419">
        <v>88.91686</v>
      </c>
      <c r="S419">
        <v>89.036190000000005</v>
      </c>
      <c r="T419">
        <v>88.962969999999999</v>
      </c>
      <c r="U419">
        <v>88.391139999999993</v>
      </c>
      <c r="V419">
        <v>87.582310000000007</v>
      </c>
      <c r="W419">
        <v>88.669610000000006</v>
      </c>
      <c r="X419">
        <v>87.864400000000003</v>
      </c>
      <c r="Y419">
        <v>87.928039999999996</v>
      </c>
      <c r="Z419">
        <v>89.049310000000006</v>
      </c>
      <c r="AA419">
        <v>89.063590000000005</v>
      </c>
      <c r="AB419">
        <v>88.865585833333299</v>
      </c>
    </row>
    <row r="420" spans="3:28" x14ac:dyDescent="0.2">
      <c r="C420" t="s">
        <v>400</v>
      </c>
      <c r="D420">
        <v>-0.1136407</v>
      </c>
      <c r="E420">
        <v>-1.4298169999999999</v>
      </c>
      <c r="F420">
        <v>-7.2761230000000001</v>
      </c>
      <c r="G420">
        <v>-7.4495870000000002</v>
      </c>
      <c r="H420">
        <v>-16.386340000000001</v>
      </c>
      <c r="I420">
        <v>-22.663060000000002</v>
      </c>
      <c r="J420">
        <v>-22.517109999999999</v>
      </c>
      <c r="K420">
        <v>-22.05603</v>
      </c>
      <c r="L420">
        <v>-20.123010000000001</v>
      </c>
      <c r="M420">
        <v>-26.17306</v>
      </c>
      <c r="N420">
        <v>-26.781559999999999</v>
      </c>
      <c r="O420">
        <v>-30.814109999999999</v>
      </c>
      <c r="P420">
        <v>-33.361640000000001</v>
      </c>
      <c r="Q420">
        <v>-42.219250000000002</v>
      </c>
      <c r="R420">
        <v>-42.474730000000001</v>
      </c>
      <c r="S420">
        <v>-42.417230000000004</v>
      </c>
      <c r="T420">
        <v>-43.224969999999999</v>
      </c>
      <c r="U420">
        <v>-42.75891</v>
      </c>
      <c r="V420">
        <v>-41.333710000000004</v>
      </c>
      <c r="W420">
        <v>-54.41066</v>
      </c>
      <c r="X420">
        <v>-57.538690000000003</v>
      </c>
      <c r="Y420">
        <v>-57.428789999999999</v>
      </c>
      <c r="Z420">
        <v>-57.744529999999997</v>
      </c>
      <c r="AA420">
        <v>-69.388400000000004</v>
      </c>
      <c r="AB420">
        <v>-32.836873237500001</v>
      </c>
    </row>
    <row r="421" spans="3:28" x14ac:dyDescent="0.2">
      <c r="C421" t="s">
        <v>401</v>
      </c>
      <c r="D421">
        <v>-0.53696809999999995</v>
      </c>
      <c r="E421">
        <v>-0.83676589999999995</v>
      </c>
      <c r="F421">
        <v>-2.1680779999999999</v>
      </c>
      <c r="G421">
        <v>-3.7595909999999999</v>
      </c>
      <c r="H421">
        <v>-3.174947</v>
      </c>
      <c r="I421">
        <v>-5.1746860000000003</v>
      </c>
      <c r="J421">
        <v>-4.7504239999999998</v>
      </c>
      <c r="K421">
        <v>-5.3113190000000001</v>
      </c>
      <c r="L421">
        <v>-5.3832250000000004</v>
      </c>
      <c r="M421">
        <v>-5.4705279999999998</v>
      </c>
      <c r="N421">
        <v>-6.2572729999999996</v>
      </c>
      <c r="O421">
        <v>-6.2349629999999996</v>
      </c>
      <c r="P421">
        <v>-6.9157250000000001</v>
      </c>
      <c r="Q421">
        <v>-7.5530039999999996</v>
      </c>
      <c r="R421">
        <v>-7.891553</v>
      </c>
      <c r="S421">
        <v>-8.7307380000000006</v>
      </c>
      <c r="T421">
        <v>-9.4390219999999996</v>
      </c>
      <c r="U421">
        <v>-9.5367320000000007</v>
      </c>
      <c r="V421">
        <v>-10.44435</v>
      </c>
      <c r="W421">
        <v>-10.86332</v>
      </c>
      <c r="X421">
        <v>-11.11543</v>
      </c>
      <c r="Y421">
        <v>-11.456630000000001</v>
      </c>
      <c r="Z421">
        <v>-11.5154</v>
      </c>
      <c r="AA421">
        <v>-11.81048</v>
      </c>
      <c r="AB421">
        <v>-6.9304646666666603</v>
      </c>
    </row>
    <row r="422" spans="3:28" x14ac:dyDescent="0.2">
      <c r="C422" t="s">
        <v>402</v>
      </c>
      <c r="D422">
        <v>1231.24</v>
      </c>
      <c r="E422">
        <v>1326.547</v>
      </c>
      <c r="F422">
        <v>1444.8689999999999</v>
      </c>
      <c r="G422">
        <v>1472.4069999999999</v>
      </c>
      <c r="H422">
        <v>1501.9079999999999</v>
      </c>
      <c r="I422">
        <v>1537.1189999999999</v>
      </c>
      <c r="J422">
        <v>1589.6510000000001</v>
      </c>
      <c r="K422">
        <v>1642.569</v>
      </c>
      <c r="L422">
        <v>1694.5709999999999</v>
      </c>
      <c r="M422">
        <v>1753.124</v>
      </c>
      <c r="N422">
        <v>1853.14</v>
      </c>
      <c r="O422">
        <v>1919.15</v>
      </c>
      <c r="P422">
        <v>2022.2670000000001</v>
      </c>
      <c r="Q422">
        <v>2119.87</v>
      </c>
      <c r="R422">
        <v>2186.7919999999999</v>
      </c>
      <c r="S422">
        <v>2261.9290000000001</v>
      </c>
      <c r="T422">
        <v>2395.9560000000001</v>
      </c>
      <c r="U422">
        <v>2464.723</v>
      </c>
      <c r="V422">
        <v>2546.5880000000002</v>
      </c>
      <c r="W422">
        <v>2642.672</v>
      </c>
      <c r="X422">
        <v>2956.1460000000002</v>
      </c>
      <c r="Y422">
        <v>3281.3180000000002</v>
      </c>
      <c r="Z422">
        <v>3535.38</v>
      </c>
      <c r="AA422">
        <v>3690.3409999999999</v>
      </c>
      <c r="AB422">
        <v>2127.9282083333301</v>
      </c>
    </row>
    <row r="423" spans="3:28" x14ac:dyDescent="0.2">
      <c r="C423" t="s">
        <v>403</v>
      </c>
      <c r="D423">
        <v>100789.2</v>
      </c>
      <c r="E423">
        <v>101156.1</v>
      </c>
      <c r="F423">
        <v>101259.1</v>
      </c>
      <c r="G423">
        <v>101735.8</v>
      </c>
      <c r="H423">
        <v>102100.9</v>
      </c>
      <c r="I423">
        <v>102639.1</v>
      </c>
      <c r="J423">
        <v>102975.5</v>
      </c>
      <c r="K423">
        <v>103405.7</v>
      </c>
      <c r="L423">
        <v>103789.8</v>
      </c>
      <c r="M423">
        <v>104417.5</v>
      </c>
      <c r="N423">
        <v>105100.3</v>
      </c>
      <c r="O423">
        <v>105612.8</v>
      </c>
      <c r="P423">
        <v>106279.9</v>
      </c>
      <c r="Q423">
        <v>106926.5</v>
      </c>
      <c r="R423">
        <v>107647.5</v>
      </c>
      <c r="S423">
        <v>108226.2</v>
      </c>
      <c r="T423">
        <v>108759.7</v>
      </c>
      <c r="U423">
        <v>109319.6</v>
      </c>
      <c r="V423">
        <v>110053.2</v>
      </c>
      <c r="W423">
        <v>110816.5</v>
      </c>
      <c r="X423">
        <v>111510.8</v>
      </c>
      <c r="Y423">
        <v>112127.1</v>
      </c>
      <c r="Z423">
        <v>113010.6</v>
      </c>
      <c r="AA423">
        <v>113935</v>
      </c>
      <c r="AB423">
        <v>106399.76666666599</v>
      </c>
    </row>
    <row r="424" spans="3:28" x14ac:dyDescent="0.2">
      <c r="C424" t="s">
        <v>404</v>
      </c>
      <c r="D424">
        <v>0</v>
      </c>
      <c r="E424">
        <v>0.12476329999999999</v>
      </c>
      <c r="F424">
        <v>0.65192050000000001</v>
      </c>
      <c r="G424">
        <v>1.203271</v>
      </c>
      <c r="H424">
        <v>1.6307659999999999</v>
      </c>
      <c r="I424">
        <v>1.2645310000000001</v>
      </c>
      <c r="J424">
        <v>1.552886</v>
      </c>
      <c r="K424">
        <v>1.0910770000000001</v>
      </c>
      <c r="L424">
        <v>1.52566</v>
      </c>
      <c r="M424">
        <v>0.87658340000000001</v>
      </c>
      <c r="N424">
        <v>0.94849240000000001</v>
      </c>
      <c r="O424">
        <v>0.59997889999999998</v>
      </c>
      <c r="P424">
        <v>0.88716139999999999</v>
      </c>
      <c r="Q424">
        <v>1.0836250000000001</v>
      </c>
      <c r="R424">
        <v>0.93704799999999999</v>
      </c>
      <c r="S424">
        <v>1.2674179999999999</v>
      </c>
      <c r="T424">
        <v>1.650112</v>
      </c>
      <c r="U424">
        <v>1.7708729999999999</v>
      </c>
      <c r="V424">
        <v>1.8212429999999999</v>
      </c>
      <c r="W424">
        <v>1.193308</v>
      </c>
      <c r="X424">
        <v>1.733706</v>
      </c>
      <c r="Y424">
        <v>2.0539000000000001</v>
      </c>
      <c r="Z424">
        <v>2.2762989999999999</v>
      </c>
      <c r="AA424">
        <v>2.5651039999999998</v>
      </c>
      <c r="AB424">
        <v>1.2795719541666599</v>
      </c>
    </row>
    <row r="425" spans="3:28" x14ac:dyDescent="0.2">
      <c r="C425" t="s">
        <v>405</v>
      </c>
      <c r="D425">
        <v>0</v>
      </c>
      <c r="E425" s="18">
        <v>0.12476329999999999</v>
      </c>
      <c r="F425" s="18">
        <v>0.65192050000000001</v>
      </c>
      <c r="G425" s="18">
        <v>1.203271</v>
      </c>
      <c r="H425" s="18">
        <v>1.6307659999999999</v>
      </c>
      <c r="I425" s="18">
        <v>1.2645310000000001</v>
      </c>
      <c r="J425" s="18">
        <v>1.552886</v>
      </c>
      <c r="K425" s="18">
        <v>1.0910770000000001</v>
      </c>
      <c r="L425" s="18">
        <v>1.52566</v>
      </c>
      <c r="M425" s="18">
        <v>0.87658340000000001</v>
      </c>
      <c r="N425" s="18">
        <v>0.94849240000000001</v>
      </c>
      <c r="O425" s="18">
        <v>0.59997889999999998</v>
      </c>
      <c r="P425" s="18">
        <v>0.88716139999999999</v>
      </c>
      <c r="Q425" s="18">
        <v>1.0836250000000001</v>
      </c>
      <c r="R425" s="18">
        <v>0.93704799999999999</v>
      </c>
      <c r="S425">
        <v>1.2674179999999999</v>
      </c>
      <c r="T425">
        <v>1.650112</v>
      </c>
      <c r="U425">
        <v>1.7708729999999999</v>
      </c>
      <c r="V425">
        <v>1.8212429999999999</v>
      </c>
      <c r="W425">
        <v>1.193308</v>
      </c>
      <c r="X425">
        <v>1.733706</v>
      </c>
      <c r="Y425">
        <v>2.0539000000000001</v>
      </c>
      <c r="Z425">
        <v>2.2762989999999999</v>
      </c>
      <c r="AA425">
        <v>2.5651039999999998</v>
      </c>
      <c r="AB425">
        <v>1.2795719541666599</v>
      </c>
    </row>
    <row r="426" spans="3:28" x14ac:dyDescent="0.2">
      <c r="C426" t="s">
        <v>406</v>
      </c>
      <c r="D426">
        <v>380.29730000000001</v>
      </c>
      <c r="E426" s="18">
        <v>388.92829999999998</v>
      </c>
      <c r="F426" s="18">
        <v>345.67439999999999</v>
      </c>
      <c r="G426" s="18">
        <v>294.33960000000002</v>
      </c>
      <c r="H426" s="18">
        <v>293.4083</v>
      </c>
      <c r="I426" s="18">
        <v>244.9922</v>
      </c>
      <c r="J426" s="18">
        <v>235.38740000000001</v>
      </c>
      <c r="K426" s="18">
        <v>227.1157</v>
      </c>
      <c r="L426" s="18">
        <v>209.2655</v>
      </c>
      <c r="M426" s="18">
        <v>191.10550000000001</v>
      </c>
      <c r="N426" s="18">
        <v>195.5557</v>
      </c>
      <c r="O426" s="18">
        <v>187.79480000000001</v>
      </c>
      <c r="P426" s="18">
        <v>187.28020000000001</v>
      </c>
      <c r="Q426" s="18">
        <v>190.12639999999999</v>
      </c>
      <c r="R426" s="18">
        <v>184.11259999999999</v>
      </c>
      <c r="S426">
        <v>174.2397</v>
      </c>
      <c r="T426">
        <v>171.40799999999999</v>
      </c>
      <c r="U426">
        <v>168.12860000000001</v>
      </c>
      <c r="V426">
        <v>164.5547</v>
      </c>
      <c r="W426">
        <v>161.4385</v>
      </c>
      <c r="X426">
        <v>155.61340000000001</v>
      </c>
      <c r="Y426">
        <v>144.92070000000001</v>
      </c>
      <c r="Z426">
        <v>146.58920000000001</v>
      </c>
      <c r="AA426">
        <v>153.7441</v>
      </c>
      <c r="AB426">
        <v>216.50086666666601</v>
      </c>
    </row>
    <row r="427" spans="3:28" x14ac:dyDescent="0.2">
      <c r="C427" t="s">
        <v>407</v>
      </c>
      <c r="D427">
        <v>199.2475</v>
      </c>
      <c r="E427">
        <v>241.5795</v>
      </c>
      <c r="F427">
        <v>206.3648</v>
      </c>
      <c r="G427">
        <v>158.76429999999999</v>
      </c>
      <c r="H427">
        <v>156.7593</v>
      </c>
      <c r="I427">
        <v>116.0517</v>
      </c>
      <c r="J427">
        <v>106.6567</v>
      </c>
      <c r="K427">
        <v>101.10120000000001</v>
      </c>
      <c r="L427">
        <v>84.238929999999996</v>
      </c>
      <c r="M427">
        <v>68.867679999999993</v>
      </c>
      <c r="N427">
        <v>72.477869999999996</v>
      </c>
      <c r="O427">
        <v>67.137960000000007</v>
      </c>
      <c r="P427">
        <v>66.694760000000002</v>
      </c>
      <c r="Q427">
        <v>65.838350000000005</v>
      </c>
      <c r="R427">
        <v>66.247810000000001</v>
      </c>
      <c r="S427">
        <v>58.939970000000002</v>
      </c>
      <c r="T427">
        <v>55.480739999999997</v>
      </c>
      <c r="U427">
        <v>54.591459999999998</v>
      </c>
      <c r="V427">
        <v>51.366909999999997</v>
      </c>
      <c r="W427">
        <v>49.859520000000003</v>
      </c>
      <c r="X427">
        <v>46.984819999999999</v>
      </c>
      <c r="Y427">
        <v>37.506979999999999</v>
      </c>
      <c r="Z427">
        <v>39.793799999999997</v>
      </c>
      <c r="AA427">
        <v>46.075839999999999</v>
      </c>
      <c r="AB427">
        <v>92.442850000000007</v>
      </c>
    </row>
    <row r="428" spans="3:28" x14ac:dyDescent="0.2">
      <c r="C428" t="s">
        <v>408</v>
      </c>
      <c r="D428">
        <v>3.4923549999999999</v>
      </c>
      <c r="E428">
        <v>3.488712</v>
      </c>
      <c r="F428">
        <v>3.487034</v>
      </c>
      <c r="G428">
        <v>3.4984060000000001</v>
      </c>
      <c r="H428">
        <v>3.4960019999999998</v>
      </c>
      <c r="I428">
        <v>3.494094</v>
      </c>
      <c r="J428">
        <v>3.489541</v>
      </c>
      <c r="K428">
        <v>3.4837989999999999</v>
      </c>
      <c r="L428">
        <v>3.487889</v>
      </c>
      <c r="M428">
        <v>3.4984060000000001</v>
      </c>
      <c r="N428">
        <v>3.491177</v>
      </c>
      <c r="O428">
        <v>3.4844499999999998</v>
      </c>
      <c r="P428">
        <v>3.4838119999999999</v>
      </c>
      <c r="Q428">
        <v>3.4763099999999998</v>
      </c>
      <c r="R428">
        <v>3.4842939999999998</v>
      </c>
      <c r="S428">
        <v>3.4881419999999999</v>
      </c>
      <c r="T428">
        <v>3.4869650000000001</v>
      </c>
      <c r="U428">
        <v>3.4760230000000001</v>
      </c>
      <c r="V428">
        <v>3.469344</v>
      </c>
      <c r="W428">
        <v>3.4707759999999999</v>
      </c>
      <c r="X428">
        <v>3.4800049999999998</v>
      </c>
      <c r="Y428">
        <v>3.4730759999999998</v>
      </c>
      <c r="Z428">
        <v>3.4638659999999999</v>
      </c>
      <c r="AA428">
        <v>3.459111</v>
      </c>
      <c r="AB428">
        <v>3.483482875</v>
      </c>
    </row>
    <row r="429" spans="3:28" x14ac:dyDescent="0.2">
      <c r="C429" t="s">
        <v>409</v>
      </c>
      <c r="D429">
        <v>0.3010216</v>
      </c>
      <c r="E429">
        <v>1.213605</v>
      </c>
      <c r="F429">
        <v>5.112927</v>
      </c>
      <c r="G429">
        <v>6.3618569999999997</v>
      </c>
      <c r="H429">
        <v>8.3936580000000003</v>
      </c>
      <c r="I429">
        <v>10.566610000000001</v>
      </c>
      <c r="J429">
        <v>10.63374</v>
      </c>
      <c r="K429">
        <v>7.7639849999999999</v>
      </c>
      <c r="L429">
        <v>9.2443969999999993</v>
      </c>
      <c r="M429">
        <v>6.6814479999999996</v>
      </c>
      <c r="N429">
        <v>6.3496790000000001</v>
      </c>
      <c r="O429">
        <v>5.5699050000000003</v>
      </c>
      <c r="P429">
        <v>6.3204419999999999</v>
      </c>
      <c r="Q429">
        <v>10.085190000000001</v>
      </c>
      <c r="R429">
        <v>6.2123939999999997</v>
      </c>
      <c r="S429">
        <v>6.2949349999999997</v>
      </c>
      <c r="T429">
        <v>8.4372530000000001</v>
      </c>
      <c r="U429">
        <v>8.2291519999999991</v>
      </c>
      <c r="V429">
        <v>8.1251709999999999</v>
      </c>
      <c r="W429">
        <v>7.2209120000000002</v>
      </c>
      <c r="X429">
        <v>7.0683090000000002</v>
      </c>
      <c r="Y429">
        <v>9.4914199999999997</v>
      </c>
      <c r="Z429">
        <v>9.9597809999999996</v>
      </c>
      <c r="AA429">
        <v>11.95125</v>
      </c>
      <c r="AB429">
        <v>7.3995433999999998</v>
      </c>
    </row>
    <row r="430" spans="3:28" x14ac:dyDescent="0.2">
      <c r="C430" t="s">
        <v>410</v>
      </c>
      <c r="D430">
        <v>59.558120000000002</v>
      </c>
      <c r="E430">
        <v>25.254460000000002</v>
      </c>
      <c r="F430">
        <v>14.37567</v>
      </c>
      <c r="G430">
        <v>10.08511</v>
      </c>
      <c r="H430">
        <v>9.3550500000000003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4.9428504166666603</v>
      </c>
    </row>
    <row r="431" spans="3:28" x14ac:dyDescent="0.2">
      <c r="C431" t="s">
        <v>411</v>
      </c>
      <c r="D431">
        <v>41.955719999999999</v>
      </c>
      <c r="E431">
        <v>41.876719999999999</v>
      </c>
      <c r="F431">
        <v>41.554969999999997</v>
      </c>
      <c r="G431">
        <v>41.437919999999998</v>
      </c>
      <c r="H431">
        <v>41.365679999999998</v>
      </c>
      <c r="I431">
        <v>41.25282</v>
      </c>
      <c r="J431">
        <v>41.125819999999997</v>
      </c>
      <c r="K431">
        <v>41.155439999999999</v>
      </c>
      <c r="L431">
        <v>40.588329999999999</v>
      </c>
      <c r="M431">
        <v>40.52966</v>
      </c>
      <c r="N431">
        <v>40.807470000000002</v>
      </c>
      <c r="O431">
        <v>40.405850000000001</v>
      </c>
      <c r="P431">
        <v>40.205100000000002</v>
      </c>
      <c r="Q431">
        <v>40.158900000000003</v>
      </c>
      <c r="R431">
        <v>39.580689999999997</v>
      </c>
      <c r="S431">
        <v>38.910429999999998</v>
      </c>
      <c r="T431">
        <v>38.618870000000001</v>
      </c>
      <c r="U431">
        <v>38.106340000000003</v>
      </c>
      <c r="V431">
        <v>38.012569999999997</v>
      </c>
      <c r="W431">
        <v>37.80621</v>
      </c>
      <c r="X431">
        <v>37.194470000000003</v>
      </c>
      <c r="Y431">
        <v>36.26961</v>
      </c>
      <c r="Z431">
        <v>35.942749999999997</v>
      </c>
      <c r="AA431">
        <v>35.670569999999998</v>
      </c>
      <c r="AB431">
        <v>39.605537916666599</v>
      </c>
    </row>
    <row r="432" spans="3:28" x14ac:dyDescent="0.2">
      <c r="C432" t="s">
        <v>412</v>
      </c>
      <c r="D432">
        <v>75.742670000000004</v>
      </c>
      <c r="E432">
        <v>75.515339999999995</v>
      </c>
      <c r="F432">
        <v>74.779049999999998</v>
      </c>
      <c r="G432">
        <v>74.192059999999998</v>
      </c>
      <c r="H432">
        <v>74.038579999999996</v>
      </c>
      <c r="I432">
        <v>73.627020000000002</v>
      </c>
      <c r="J432">
        <v>73.481520000000003</v>
      </c>
      <c r="K432">
        <v>73.611310000000003</v>
      </c>
      <c r="L432">
        <v>71.705910000000003</v>
      </c>
      <c r="M432">
        <v>71.528279999999995</v>
      </c>
      <c r="N432">
        <v>72.429550000000006</v>
      </c>
      <c r="O432">
        <v>71.196629999999999</v>
      </c>
      <c r="P432">
        <v>70.576099999999997</v>
      </c>
      <c r="Q432">
        <v>70.567679999999996</v>
      </c>
      <c r="R432">
        <v>68.587419999999995</v>
      </c>
      <c r="S432">
        <v>66.606260000000006</v>
      </c>
      <c r="T432">
        <v>65.384159999999994</v>
      </c>
      <c r="U432">
        <v>63.725610000000003</v>
      </c>
      <c r="V432">
        <v>63.580660000000002</v>
      </c>
      <c r="W432">
        <v>63.081049999999998</v>
      </c>
      <c r="X432">
        <v>60.885849999999998</v>
      </c>
      <c r="Y432">
        <v>58.179609999999997</v>
      </c>
      <c r="Z432">
        <v>57.429009999999998</v>
      </c>
      <c r="AA432">
        <v>56.587330000000001</v>
      </c>
      <c r="AB432">
        <v>68.626610833333302</v>
      </c>
    </row>
    <row r="433" spans="3:28" x14ac:dyDescent="0.2">
      <c r="C433" t="s">
        <v>15</v>
      </c>
      <c r="D433">
        <v>12008.64</v>
      </c>
      <c r="E433">
        <v>12473.79</v>
      </c>
      <c r="F433">
        <v>12994.32</v>
      </c>
      <c r="G433">
        <v>13216.8</v>
      </c>
      <c r="H433">
        <v>13644.21</v>
      </c>
      <c r="I433">
        <v>14185.59</v>
      </c>
      <c r="J433">
        <v>14771.53</v>
      </c>
      <c r="K433">
        <v>15289.53</v>
      </c>
      <c r="L433">
        <v>15770.08</v>
      </c>
      <c r="M433">
        <v>16319.98</v>
      </c>
      <c r="N433">
        <v>16980.29</v>
      </c>
      <c r="O433">
        <v>17428.3</v>
      </c>
      <c r="P433">
        <v>17924.86</v>
      </c>
      <c r="Q433">
        <v>18444.29</v>
      </c>
      <c r="R433">
        <v>19149.09</v>
      </c>
      <c r="S433">
        <v>19806.669999999998</v>
      </c>
      <c r="T433">
        <v>20476.419999999998</v>
      </c>
      <c r="U433">
        <v>20725.810000000001</v>
      </c>
      <c r="V433">
        <v>20975.24</v>
      </c>
      <c r="W433">
        <v>21361.59</v>
      </c>
      <c r="X433">
        <v>21871.4</v>
      </c>
      <c r="Y433">
        <v>22563.8</v>
      </c>
      <c r="Z433">
        <v>23340.3</v>
      </c>
      <c r="AA433">
        <v>23962.9</v>
      </c>
      <c r="AB433">
        <v>17736.892916666598</v>
      </c>
    </row>
    <row r="434" spans="3:28" x14ac:dyDescent="0.2">
      <c r="C434" t="s">
        <v>413</v>
      </c>
      <c r="D434">
        <v>12008.64</v>
      </c>
      <c r="E434">
        <v>12473.79</v>
      </c>
      <c r="F434">
        <v>12994.32</v>
      </c>
      <c r="G434">
        <v>13216.8</v>
      </c>
      <c r="H434">
        <v>13644.21</v>
      </c>
      <c r="I434">
        <v>14185.59</v>
      </c>
      <c r="J434">
        <v>14771.53</v>
      </c>
      <c r="K434">
        <v>15289.53</v>
      </c>
      <c r="L434">
        <v>15770.08</v>
      </c>
      <c r="M434">
        <v>16319.98</v>
      </c>
      <c r="N434">
        <v>16980.29</v>
      </c>
      <c r="O434">
        <v>17428.3</v>
      </c>
      <c r="P434">
        <v>17924.86</v>
      </c>
      <c r="Q434">
        <v>18444.29</v>
      </c>
      <c r="R434">
        <v>19149.09</v>
      </c>
      <c r="S434">
        <v>19806.669999999998</v>
      </c>
      <c r="T434">
        <v>20476.419999999998</v>
      </c>
      <c r="U434">
        <v>20725.810000000001</v>
      </c>
      <c r="V434">
        <v>20975.24</v>
      </c>
      <c r="W434">
        <v>21361.59</v>
      </c>
      <c r="X434">
        <v>21871.4</v>
      </c>
      <c r="Y434">
        <v>22563.8</v>
      </c>
      <c r="Z434">
        <v>23340.3</v>
      </c>
      <c r="AA434">
        <v>23962.9</v>
      </c>
      <c r="AB434">
        <v>17736.892916666598</v>
      </c>
    </row>
    <row r="435" spans="3:28" x14ac:dyDescent="0.2">
      <c r="C435" t="s">
        <v>414</v>
      </c>
      <c r="D435">
        <v>12008.64</v>
      </c>
      <c r="E435">
        <v>12473.79</v>
      </c>
      <c r="F435">
        <v>12994.32</v>
      </c>
      <c r="G435">
        <v>13216.8</v>
      </c>
      <c r="H435">
        <v>13644.21</v>
      </c>
      <c r="I435">
        <v>14185.59</v>
      </c>
      <c r="J435">
        <v>14771.53</v>
      </c>
      <c r="K435">
        <v>15289.53</v>
      </c>
      <c r="L435">
        <v>15770.08</v>
      </c>
      <c r="M435">
        <v>16319.98</v>
      </c>
      <c r="N435">
        <v>16980.29</v>
      </c>
      <c r="O435">
        <v>17428.3</v>
      </c>
      <c r="P435">
        <v>17924.86</v>
      </c>
      <c r="Q435">
        <v>18444.29</v>
      </c>
      <c r="R435">
        <v>19149.09</v>
      </c>
      <c r="S435">
        <v>19806.669999999998</v>
      </c>
      <c r="T435">
        <v>20476.419999999998</v>
      </c>
      <c r="U435">
        <v>20725.810000000001</v>
      </c>
      <c r="V435">
        <v>20975.24</v>
      </c>
      <c r="W435">
        <v>21361.59</v>
      </c>
      <c r="X435">
        <v>21871.4</v>
      </c>
      <c r="Y435">
        <v>22563.8</v>
      </c>
      <c r="Z435">
        <v>23340.3</v>
      </c>
      <c r="AA435">
        <v>23962.9</v>
      </c>
      <c r="AB435">
        <v>17736.892916666598</v>
      </c>
    </row>
    <row r="436" spans="3:28" x14ac:dyDescent="0.2">
      <c r="C436" t="s">
        <v>415</v>
      </c>
      <c r="D436">
        <v>5.5338539999999998</v>
      </c>
      <c r="E436">
        <v>15.921760000000001</v>
      </c>
      <c r="F436">
        <v>24.814070000000001</v>
      </c>
      <c r="G436">
        <v>30.255279999999999</v>
      </c>
      <c r="H436">
        <v>31.813580000000002</v>
      </c>
      <c r="I436">
        <v>30.955729999999999</v>
      </c>
      <c r="J436">
        <v>35.396450000000002</v>
      </c>
      <c r="K436">
        <v>29.363109999999999</v>
      </c>
      <c r="L436">
        <v>28.57611</v>
      </c>
      <c r="M436">
        <v>263.33359999999999</v>
      </c>
      <c r="N436">
        <v>244.61519999999999</v>
      </c>
      <c r="O436">
        <v>235.71010000000001</v>
      </c>
      <c r="P436">
        <v>218.4513</v>
      </c>
      <c r="Q436">
        <v>211.1285</v>
      </c>
      <c r="R436">
        <v>203.5086</v>
      </c>
      <c r="S436">
        <v>192.86070000000001</v>
      </c>
      <c r="T436">
        <v>194.4914</v>
      </c>
      <c r="U436">
        <v>191.9683</v>
      </c>
      <c r="V436">
        <v>333.79770000000002</v>
      </c>
      <c r="W436">
        <v>338.44880000000001</v>
      </c>
      <c r="X436">
        <v>350.90069999999997</v>
      </c>
      <c r="Y436">
        <v>330.7097</v>
      </c>
      <c r="Z436">
        <v>327.24369999999999</v>
      </c>
      <c r="AA436">
        <v>326.03590000000003</v>
      </c>
      <c r="AB436">
        <v>174.82642266666599</v>
      </c>
    </row>
    <row r="437" spans="3:28" x14ac:dyDescent="0.2">
      <c r="C437" t="s">
        <v>416</v>
      </c>
      <c r="D437">
        <v>95.591040000000007</v>
      </c>
      <c r="E437">
        <v>95.591040000000007</v>
      </c>
      <c r="F437">
        <v>95.427250000000001</v>
      </c>
      <c r="G437">
        <v>95.591040000000007</v>
      </c>
      <c r="H437">
        <v>95.591040000000007</v>
      </c>
      <c r="I437">
        <v>95.591040000000007</v>
      </c>
      <c r="J437">
        <v>95.427250000000001</v>
      </c>
      <c r="K437">
        <v>95.591040000000007</v>
      </c>
      <c r="L437">
        <v>95.591040000000007</v>
      </c>
      <c r="M437">
        <v>95.591040000000007</v>
      </c>
      <c r="N437">
        <v>95.427250000000001</v>
      </c>
      <c r="O437">
        <v>95.591040000000007</v>
      </c>
      <c r="P437">
        <v>95.591040000000007</v>
      </c>
      <c r="Q437">
        <v>95.591040000000007</v>
      </c>
      <c r="R437">
        <v>95.427250000000001</v>
      </c>
      <c r="S437">
        <v>95.591040000000007</v>
      </c>
      <c r="T437">
        <v>95.591040000000007</v>
      </c>
      <c r="U437">
        <v>95.591040000000007</v>
      </c>
      <c r="V437">
        <v>95.427250000000001</v>
      </c>
      <c r="W437">
        <v>95.591040000000007</v>
      </c>
      <c r="X437">
        <v>95.591040000000007</v>
      </c>
      <c r="Y437">
        <v>95.591040000000007</v>
      </c>
      <c r="Z437">
        <v>95.427250000000001</v>
      </c>
      <c r="AA437">
        <v>95.591040000000007</v>
      </c>
      <c r="AB437">
        <v>95.550092500000005</v>
      </c>
    </row>
    <row r="438" spans="3:28" x14ac:dyDescent="0.2">
      <c r="C438" t="s">
        <v>493</v>
      </c>
      <c r="D438">
        <v>0</v>
      </c>
      <c r="E438">
        <v>0</v>
      </c>
      <c r="F438">
        <v>7.5307379999999999E-4</v>
      </c>
      <c r="G438">
        <v>8.8099319999999995E-3</v>
      </c>
      <c r="H438">
        <v>2.2654110000000002E-2</v>
      </c>
      <c r="I438">
        <v>1.258562E-2</v>
      </c>
      <c r="J438">
        <v>2.0500339999999999E-2</v>
      </c>
      <c r="K438">
        <v>1.560545E-2</v>
      </c>
      <c r="L438">
        <v>3.3841889999999999E-2</v>
      </c>
      <c r="M438">
        <v>1.334075E-2</v>
      </c>
      <c r="N438">
        <v>9.0368859999999992E-3</v>
      </c>
      <c r="O438">
        <v>1.157877E-2</v>
      </c>
      <c r="P438">
        <v>1.552226E-2</v>
      </c>
      <c r="Q438">
        <v>2.0640410000000001E-2</v>
      </c>
      <c r="R438">
        <v>2.526981E-2</v>
      </c>
      <c r="S438">
        <v>3.498801E-2</v>
      </c>
      <c r="T438">
        <v>5.8061639999999998E-2</v>
      </c>
      <c r="U438">
        <v>6.6116439999999999E-2</v>
      </c>
      <c r="V438">
        <v>0.13530229999999999</v>
      </c>
      <c r="W438">
        <v>3.985445E-2</v>
      </c>
      <c r="X438">
        <v>4.7809329999999997E-2</v>
      </c>
      <c r="Y438">
        <v>7.1294999999999997E-2</v>
      </c>
      <c r="Z438">
        <v>7.5030769999999997E-2</v>
      </c>
      <c r="AA438">
        <v>9.3026159999999997E-2</v>
      </c>
      <c r="AB438">
        <v>3.4650975075E-2</v>
      </c>
    </row>
    <row r="439" spans="3:28" x14ac:dyDescent="0.2">
      <c r="C439" t="s">
        <v>494</v>
      </c>
      <c r="D439" s="18">
        <v>3.3382770000000002</v>
      </c>
      <c r="E439" s="18">
        <v>3.858374</v>
      </c>
      <c r="F439" s="18">
        <v>5.0325259999999998</v>
      </c>
      <c r="G439" s="18">
        <v>5.8521099999999997</v>
      </c>
      <c r="H439" s="18">
        <v>6.5474500000000004</v>
      </c>
      <c r="I439" s="18">
        <v>6.179405</v>
      </c>
      <c r="J439" s="18">
        <v>6.9703410000000003</v>
      </c>
      <c r="K439" s="18">
        <v>6.428884</v>
      </c>
      <c r="L439" s="18">
        <v>7.3709829999999998</v>
      </c>
      <c r="M439" s="18">
        <v>6.2972919999999997</v>
      </c>
      <c r="N439" s="18">
        <v>6.0270070000000002</v>
      </c>
      <c r="O439" s="18">
        <v>5.7944899999999997</v>
      </c>
      <c r="P439" s="18">
        <v>6.3015410000000003</v>
      </c>
      <c r="Q439" s="18">
        <v>6.7909129999999998</v>
      </c>
      <c r="R439" s="18">
        <v>6.8317600000000001</v>
      </c>
      <c r="S439" s="18">
        <v>7.480899</v>
      </c>
      <c r="T439" s="18">
        <v>8.8569720000000007</v>
      </c>
      <c r="U439" s="18">
        <v>9.3597180000000009</v>
      </c>
      <c r="V439">
        <v>9.2420969999999993</v>
      </c>
      <c r="W439" s="18">
        <v>9.0213900000000002</v>
      </c>
      <c r="X439" s="18">
        <v>9.8711120000000001</v>
      </c>
      <c r="Y439" s="18">
        <v>10.796110000000001</v>
      </c>
      <c r="Z439" s="18">
        <v>10.752140000000001</v>
      </c>
      <c r="AA439" s="18">
        <v>11.38086</v>
      </c>
      <c r="AB439">
        <v>7.3492771250000004</v>
      </c>
    </row>
    <row r="440" spans="3:28" x14ac:dyDescent="0.2">
      <c r="C440" t="s">
        <v>495</v>
      </c>
      <c r="D440">
        <v>1.1732499999999999</v>
      </c>
      <c r="E440">
        <v>1.1732499999999999</v>
      </c>
      <c r="F440">
        <v>1.1732499999999999</v>
      </c>
      <c r="G440">
        <v>1.1732499999999999</v>
      </c>
      <c r="H440">
        <v>1.1732499999999999</v>
      </c>
      <c r="I440">
        <v>1.1732499999999999</v>
      </c>
      <c r="J440">
        <v>1.1732499999999999</v>
      </c>
      <c r="K440">
        <v>1.173089</v>
      </c>
      <c r="L440">
        <v>1.1721250000000001</v>
      </c>
      <c r="M440">
        <v>1.171643</v>
      </c>
      <c r="N440">
        <v>1.1710860000000001</v>
      </c>
      <c r="O440">
        <v>1.1701159999999999</v>
      </c>
      <c r="P440">
        <v>1.1697949999999999</v>
      </c>
      <c r="Q440">
        <v>1.167705</v>
      </c>
      <c r="R440">
        <v>1.165797</v>
      </c>
      <c r="S440">
        <v>1.163527</v>
      </c>
      <c r="T440">
        <v>1.160393</v>
      </c>
      <c r="U440">
        <v>1.1596690000000001</v>
      </c>
      <c r="V440">
        <v>1.1552180000000001</v>
      </c>
      <c r="W440">
        <v>1.1562939999999999</v>
      </c>
      <c r="X440">
        <v>1.1562939999999999</v>
      </c>
      <c r="Y440">
        <v>1.151794</v>
      </c>
      <c r="Z440">
        <v>1.153135</v>
      </c>
      <c r="AA440">
        <v>1.149062</v>
      </c>
      <c r="AB440">
        <v>1.1658121666666601</v>
      </c>
    </row>
    <row r="441" spans="3:28" x14ac:dyDescent="0.2">
      <c r="C441" t="s">
        <v>417</v>
      </c>
      <c r="D441">
        <v>51.793500000000002</v>
      </c>
      <c r="E441">
        <v>74.833789999999993</v>
      </c>
      <c r="F441">
        <v>90.006799999999998</v>
      </c>
      <c r="G441">
        <v>102.5536</v>
      </c>
      <c r="H441">
        <v>115.68089999999999</v>
      </c>
      <c r="I441">
        <v>131.47130000000001</v>
      </c>
      <c r="J441">
        <v>148.18360000000001</v>
      </c>
      <c r="K441">
        <v>165.06909999999999</v>
      </c>
      <c r="L441">
        <v>186.494</v>
      </c>
      <c r="M441">
        <v>208.9941</v>
      </c>
      <c r="N441">
        <v>229.0735</v>
      </c>
      <c r="O441">
        <v>250.9306</v>
      </c>
      <c r="P441">
        <v>272.80040000000002</v>
      </c>
      <c r="Q441">
        <v>294.38319999999999</v>
      </c>
      <c r="R441">
        <v>316.56110000000001</v>
      </c>
      <c r="S441">
        <v>339.29090000000002</v>
      </c>
      <c r="T441">
        <v>361.39729999999997</v>
      </c>
      <c r="U441">
        <v>384.8793</v>
      </c>
      <c r="V441">
        <v>408.24709999999999</v>
      </c>
      <c r="W441">
        <v>432.23540000000003</v>
      </c>
      <c r="X441">
        <v>457.41629999999998</v>
      </c>
      <c r="Y441">
        <v>479.70260000000002</v>
      </c>
      <c r="Z441">
        <v>501.72989999999999</v>
      </c>
      <c r="AA441">
        <v>534.46360000000004</v>
      </c>
      <c r="AB441">
        <v>272.42466208333298</v>
      </c>
    </row>
    <row r="442" spans="3:28" x14ac:dyDescent="0.2">
      <c r="C442" t="s">
        <v>418</v>
      </c>
      <c r="D442">
        <v>19.701139999999999</v>
      </c>
      <c r="E442">
        <v>19.716360000000002</v>
      </c>
      <c r="F442">
        <v>19.722629999999999</v>
      </c>
      <c r="G442">
        <v>19.7682</v>
      </c>
      <c r="H442">
        <v>19.72204</v>
      </c>
      <c r="I442">
        <v>19.690249999999999</v>
      </c>
      <c r="J442">
        <v>19.72289</v>
      </c>
      <c r="K442">
        <v>19.705960000000001</v>
      </c>
      <c r="L442">
        <v>19.709630000000001</v>
      </c>
      <c r="M442">
        <v>19.7682</v>
      </c>
      <c r="N442">
        <v>19.67202</v>
      </c>
      <c r="O442">
        <v>19.701139999999999</v>
      </c>
      <c r="P442">
        <v>19.716360000000002</v>
      </c>
      <c r="Q442">
        <v>19.705960000000001</v>
      </c>
      <c r="R442">
        <v>19.74879</v>
      </c>
      <c r="S442">
        <v>19.72204</v>
      </c>
      <c r="T442">
        <v>19.690249999999999</v>
      </c>
      <c r="U442">
        <v>19.701139999999999</v>
      </c>
      <c r="V442">
        <v>19.69613</v>
      </c>
      <c r="W442">
        <v>19.709630000000001</v>
      </c>
      <c r="X442">
        <v>19.7682</v>
      </c>
      <c r="Y442">
        <v>19.72204</v>
      </c>
      <c r="Z442">
        <v>19.678930000000001</v>
      </c>
      <c r="AA442">
        <v>19.71396</v>
      </c>
      <c r="AB442">
        <v>19.715578749999999</v>
      </c>
    </row>
    <row r="443" spans="3:28" x14ac:dyDescent="0.2">
      <c r="C443" t="s">
        <v>419</v>
      </c>
      <c r="D443">
        <v>0.16347449999999999</v>
      </c>
      <c r="E443">
        <v>1.0863860000000001</v>
      </c>
      <c r="F443">
        <v>3.5976900000000001</v>
      </c>
      <c r="G443">
        <v>6.2228190000000003</v>
      </c>
      <c r="H443">
        <v>8.0044319999999995</v>
      </c>
      <c r="I443">
        <v>7.2469720000000004</v>
      </c>
      <c r="J443">
        <v>7.8573919999999999</v>
      </c>
      <c r="K443">
        <v>6.7331969999999997</v>
      </c>
      <c r="L443">
        <v>7.9586940000000004</v>
      </c>
      <c r="M443">
        <v>4.9254920000000002</v>
      </c>
      <c r="N443">
        <v>5.1151980000000004</v>
      </c>
      <c r="O443">
        <v>4.1905590000000004</v>
      </c>
      <c r="P443">
        <v>5.1037600000000003</v>
      </c>
      <c r="Q443">
        <v>5.4883709999999999</v>
      </c>
      <c r="R443">
        <v>5.0838340000000004</v>
      </c>
      <c r="S443">
        <v>5.4795579999999999</v>
      </c>
      <c r="T443">
        <v>21.100629999999999</v>
      </c>
      <c r="U443">
        <v>22.168810000000001</v>
      </c>
      <c r="V443">
        <v>20.76981</v>
      </c>
      <c r="W443">
        <v>19.912199999999999</v>
      </c>
      <c r="X443">
        <v>23.118760000000002</v>
      </c>
      <c r="Y443">
        <v>25.936450000000001</v>
      </c>
      <c r="Z443">
        <v>26.073270000000001</v>
      </c>
      <c r="AA443">
        <v>27.674230000000001</v>
      </c>
      <c r="AB443">
        <v>11.292166187499999</v>
      </c>
    </row>
    <row r="444" spans="3:28" x14ac:dyDescent="0.2">
      <c r="C444" t="s">
        <v>420</v>
      </c>
      <c r="D444">
        <v>0</v>
      </c>
      <c r="E444" s="18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</row>
    <row r="445" spans="3:28" x14ac:dyDescent="0.2">
      <c r="C445" t="s">
        <v>421</v>
      </c>
      <c r="D445">
        <v>2812.8220000000001</v>
      </c>
      <c r="E445">
        <v>2054.018</v>
      </c>
      <c r="F445">
        <v>1785.8219999999999</v>
      </c>
      <c r="G445">
        <v>1753.588</v>
      </c>
      <c r="H445">
        <v>1643.3779999999999</v>
      </c>
      <c r="I445">
        <v>1616.9359999999999</v>
      </c>
      <c r="J445">
        <v>1313.9549999999999</v>
      </c>
      <c r="K445">
        <v>1106.5830000000001</v>
      </c>
      <c r="L445">
        <v>1089.0540000000001</v>
      </c>
      <c r="M445">
        <v>1067.8019999999999</v>
      </c>
      <c r="N445">
        <v>1058.8510000000001</v>
      </c>
      <c r="O445">
        <v>1060.086</v>
      </c>
      <c r="P445">
        <v>1021.518</v>
      </c>
      <c r="Q445">
        <v>987.62469999999996</v>
      </c>
      <c r="R445">
        <v>1003.829</v>
      </c>
      <c r="S445">
        <v>1002.832</v>
      </c>
      <c r="T445">
        <v>647.73019999999997</v>
      </c>
      <c r="U445">
        <v>639.17600000000004</v>
      </c>
      <c r="V445">
        <v>547.08889999999997</v>
      </c>
      <c r="W445">
        <v>510.33769999999998</v>
      </c>
      <c r="X445">
        <v>491.63080000000002</v>
      </c>
      <c r="Y445">
        <v>476.49419999999998</v>
      </c>
      <c r="Z445">
        <v>500.93939999999998</v>
      </c>
      <c r="AA445">
        <v>462.90699999999998</v>
      </c>
      <c r="AB445">
        <v>1110.6251208333299</v>
      </c>
    </row>
    <row r="446" spans="3:28" x14ac:dyDescent="0.2">
      <c r="C446" t="s">
        <v>422</v>
      </c>
      <c r="D446">
        <v>240.4931</v>
      </c>
      <c r="E446">
        <v>240.4931</v>
      </c>
      <c r="F446">
        <v>240.54990000000001</v>
      </c>
      <c r="G446">
        <v>240.4931</v>
      </c>
      <c r="H446">
        <v>240.4931</v>
      </c>
      <c r="I446">
        <v>240.4931</v>
      </c>
      <c r="J446">
        <v>240.54990000000001</v>
      </c>
      <c r="K446">
        <v>240.46680000000001</v>
      </c>
      <c r="L446">
        <v>240.33789999999999</v>
      </c>
      <c r="M446">
        <v>240.2</v>
      </c>
      <c r="N446">
        <v>240.16480000000001</v>
      </c>
      <c r="O446">
        <v>240.04640000000001</v>
      </c>
      <c r="P446">
        <v>239.94990000000001</v>
      </c>
      <c r="Q446">
        <v>239.5583</v>
      </c>
      <c r="R446">
        <v>239.3441</v>
      </c>
      <c r="S446">
        <v>239.14269999999999</v>
      </c>
      <c r="T446">
        <v>238.47839999999999</v>
      </c>
      <c r="U446">
        <v>238.2653</v>
      </c>
      <c r="V446">
        <v>237.4024</v>
      </c>
      <c r="W446">
        <v>237.4641</v>
      </c>
      <c r="X446">
        <v>237.5754</v>
      </c>
      <c r="Y446">
        <v>236.726</v>
      </c>
      <c r="Z446">
        <v>237.09870000000001</v>
      </c>
      <c r="AA446">
        <v>235.98220000000001</v>
      </c>
      <c r="AB446">
        <v>239.2403625</v>
      </c>
    </row>
    <row r="447" spans="3:28" x14ac:dyDescent="0.2">
      <c r="C447" t="s">
        <v>523</v>
      </c>
      <c r="D447">
        <v>0</v>
      </c>
      <c r="E447">
        <v>0</v>
      </c>
      <c r="F447">
        <v>0</v>
      </c>
      <c r="G447">
        <v>0</v>
      </c>
      <c r="H447">
        <v>-6.1806020000000001E-12</v>
      </c>
      <c r="I447">
        <v>-9.0053529999999997E-11</v>
      </c>
      <c r="J447">
        <v>-2.0469510000000002E-9</v>
      </c>
      <c r="K447">
        <v>-3.3749969999999999E-9</v>
      </c>
      <c r="L447">
        <v>-1.2477169999999999E-8</v>
      </c>
      <c r="M447">
        <v>-7.3289449999999997E-9</v>
      </c>
      <c r="N447">
        <v>-7.7819579999999996E-9</v>
      </c>
      <c r="O447">
        <v>-9.5673070000000008E-9</v>
      </c>
      <c r="P447">
        <v>-1.0228799999999999E-8</v>
      </c>
      <c r="Q447">
        <v>-1.339694E-8</v>
      </c>
      <c r="R447">
        <v>-1.9423060000000001E-8</v>
      </c>
      <c r="S447">
        <v>-4.541666E-8</v>
      </c>
      <c r="T447">
        <v>-6.922878E-8</v>
      </c>
      <c r="U447">
        <v>-5.4550379999999997E-8</v>
      </c>
      <c r="V447">
        <v>-5.4111930000000002E-7</v>
      </c>
      <c r="W447">
        <v>-3.9441370000000001E-8</v>
      </c>
      <c r="X447">
        <v>-5.0862639999999999</v>
      </c>
      <c r="Y447">
        <v>-5.0676620000000003</v>
      </c>
      <c r="Z447">
        <v>-5.0918770000000002</v>
      </c>
      <c r="AA447">
        <v>-5.1129870000000004</v>
      </c>
      <c r="AB447">
        <v>-0.84828295147828503</v>
      </c>
    </row>
    <row r="448" spans="3:28" x14ac:dyDescent="0.2">
      <c r="C448" t="s">
        <v>423</v>
      </c>
      <c r="D448">
        <v>920.07060000000001</v>
      </c>
      <c r="E448">
        <v>984.87739999999997</v>
      </c>
      <c r="F448">
        <v>1057.393</v>
      </c>
      <c r="G448">
        <v>1088.1890000000001</v>
      </c>
      <c r="H448">
        <v>1129.5350000000001</v>
      </c>
      <c r="I448">
        <v>1187.817</v>
      </c>
      <c r="J448">
        <v>1260.7819999999999</v>
      </c>
      <c r="K448">
        <v>1335.2070000000001</v>
      </c>
      <c r="L448">
        <v>1410.9179999999999</v>
      </c>
      <c r="M448">
        <v>1473.6379999999999</v>
      </c>
      <c r="N448">
        <v>1519.701</v>
      </c>
      <c r="O448">
        <v>1565.3579999999999</v>
      </c>
      <c r="P448">
        <v>1613.9059999999999</v>
      </c>
      <c r="Q448">
        <v>1663.09</v>
      </c>
      <c r="R448">
        <v>1712.979</v>
      </c>
      <c r="S448">
        <v>1754.2139999999999</v>
      </c>
      <c r="T448">
        <v>1803.7460000000001</v>
      </c>
      <c r="U448">
        <v>1825.76</v>
      </c>
      <c r="V448">
        <v>1846.4549999999999</v>
      </c>
      <c r="W448">
        <v>1868.056</v>
      </c>
      <c r="X448">
        <v>1889.386</v>
      </c>
      <c r="Y448">
        <v>1914.6559999999999</v>
      </c>
      <c r="Z448">
        <v>1937.0409999999999</v>
      </c>
      <c r="AA448">
        <v>1942.0129999999999</v>
      </c>
      <c r="AB448">
        <v>1529.3661666666601</v>
      </c>
    </row>
    <row r="449" spans="3:28" x14ac:dyDescent="0.2">
      <c r="C449" t="s">
        <v>424</v>
      </c>
      <c r="D449">
        <v>4148.5379999999996</v>
      </c>
      <c r="E449">
        <v>3487.4270000000001</v>
      </c>
      <c r="F449">
        <v>3318.7620000000002</v>
      </c>
      <c r="G449">
        <v>3338.1759999999999</v>
      </c>
      <c r="H449">
        <v>3284.56</v>
      </c>
      <c r="I449">
        <v>3329.3589999999999</v>
      </c>
      <c r="J449">
        <v>3120.7979999999998</v>
      </c>
      <c r="K449">
        <v>2996.3049999999998</v>
      </c>
      <c r="L449">
        <v>3077.413</v>
      </c>
      <c r="M449">
        <v>3370.672</v>
      </c>
      <c r="N449">
        <v>3407.5650000000001</v>
      </c>
      <c r="O449">
        <v>3465.3009999999999</v>
      </c>
      <c r="P449">
        <v>3480.3290000000002</v>
      </c>
      <c r="Q449">
        <v>3509.5479999999998</v>
      </c>
      <c r="R449">
        <v>3588.3629999999998</v>
      </c>
      <c r="S449">
        <v>3640.549</v>
      </c>
      <c r="T449">
        <v>3373.614</v>
      </c>
      <c r="U449">
        <v>3408.607</v>
      </c>
      <c r="V449">
        <v>3499.2510000000002</v>
      </c>
      <c r="W449">
        <v>3509.3910000000001</v>
      </c>
      <c r="X449">
        <v>3547.8330000000001</v>
      </c>
      <c r="Y449">
        <v>3561.8359999999998</v>
      </c>
      <c r="Z449">
        <v>3625.8110000000001</v>
      </c>
      <c r="AA449">
        <v>3624.04</v>
      </c>
      <c r="AB449">
        <v>3446.4186666666601</v>
      </c>
    </row>
    <row r="450" spans="3:28" x14ac:dyDescent="0.2">
      <c r="C450" t="s">
        <v>522</v>
      </c>
      <c r="D450">
        <v>2516.2603074490598</v>
      </c>
      <c r="E450">
        <v>2536.2551000374201</v>
      </c>
      <c r="F450">
        <v>2546.1726619039</v>
      </c>
      <c r="G450">
        <v>2563.8366598973598</v>
      </c>
      <c r="H450">
        <v>2582.4753426196698</v>
      </c>
      <c r="I450">
        <v>2603.3173585189202</v>
      </c>
      <c r="J450">
        <v>2615.9698504240801</v>
      </c>
      <c r="K450">
        <v>2634.3257067683899</v>
      </c>
      <c r="L450">
        <v>2652.3578888975499</v>
      </c>
      <c r="M450">
        <v>2672.11977065566</v>
      </c>
      <c r="N450">
        <v>2695.83559190803</v>
      </c>
      <c r="O450">
        <v>2713.7397234906498</v>
      </c>
      <c r="P450">
        <v>2733.5766588777401</v>
      </c>
      <c r="Q450">
        <v>2755.9613411379501</v>
      </c>
      <c r="R450">
        <v>2780.6311252160799</v>
      </c>
      <c r="S450">
        <v>2799.7019106287798</v>
      </c>
      <c r="T450">
        <v>2820.8646964171899</v>
      </c>
      <c r="U450">
        <v>2838.66655051205</v>
      </c>
      <c r="V450">
        <v>2857.7245508810101</v>
      </c>
      <c r="W450">
        <v>2883.18262975266</v>
      </c>
      <c r="X450">
        <v>2904.8395189417602</v>
      </c>
      <c r="Y450">
        <v>2924.79389904138</v>
      </c>
      <c r="Z450">
        <v>2956.4620733839001</v>
      </c>
      <c r="AA450">
        <v>2988.3658479625901</v>
      </c>
      <c r="AB450">
        <v>2732.3931985551599</v>
      </c>
    </row>
    <row r="469" spans="3:28" x14ac:dyDescent="0.2">
      <c r="C469" t="s">
        <v>4</v>
      </c>
      <c r="D469" s="2">
        <f>SUMIF($C$3:$C$441,$C469,D$3:D$441)</f>
        <v>14293.01</v>
      </c>
      <c r="E469" s="2">
        <f t="shared" ref="E469:T482" si="0">SUMIF($C$3:$C$441,$C469,E$3:E$441)</f>
        <v>10646.89</v>
      </c>
      <c r="F469" s="2">
        <f t="shared" si="0"/>
        <v>9834.1740000000009</v>
      </c>
      <c r="G469" s="2">
        <f t="shared" si="0"/>
        <v>9432.3680000000004</v>
      </c>
      <c r="H469" s="2">
        <f t="shared" si="0"/>
        <v>8164.9070000000002</v>
      </c>
      <c r="I469" s="2">
        <f t="shared" si="0"/>
        <v>7692.2809999999999</v>
      </c>
      <c r="J469" s="2">
        <f t="shared" si="0"/>
        <v>6699.3190000000004</v>
      </c>
      <c r="K469" s="2">
        <f t="shared" si="0"/>
        <v>6144.1030000000001</v>
      </c>
      <c r="L469" s="2">
        <f t="shared" si="0"/>
        <v>5330.1170000000002</v>
      </c>
      <c r="M469" s="2">
        <f t="shared" si="0"/>
        <v>3780.5070000000001</v>
      </c>
      <c r="N469" s="2">
        <f t="shared" si="0"/>
        <v>3765.143</v>
      </c>
      <c r="O469" s="2">
        <f t="shared" si="0"/>
        <v>3155.5219999999999</v>
      </c>
      <c r="P469" s="2">
        <f t="shared" si="0"/>
        <v>3095.9340000000002</v>
      </c>
      <c r="Q469" s="2">
        <f t="shared" si="0"/>
        <v>3055.587</v>
      </c>
      <c r="R469" s="2">
        <f t="shared" si="0"/>
        <v>2975.6089999999999</v>
      </c>
      <c r="S469" s="2">
        <f t="shared" si="0"/>
        <v>2648.2440000000001</v>
      </c>
      <c r="T469" s="2">
        <f t="shared" si="0"/>
        <v>2282.6909999999998</v>
      </c>
      <c r="U469" s="2">
        <f t="shared" ref="U469:AA482" si="1">SUMIF($C$3:$C$441,$C469,U$3:U$441)</f>
        <v>2226.605</v>
      </c>
      <c r="V469" s="2">
        <f t="shared" si="1"/>
        <v>2069.2860000000001</v>
      </c>
      <c r="W469" s="2">
        <f t="shared" si="1"/>
        <v>2027.71</v>
      </c>
      <c r="X469" s="2">
        <f t="shared" si="1"/>
        <v>1840.0050000000001</v>
      </c>
      <c r="Y469" s="2">
        <f t="shared" si="1"/>
        <v>1443.0070000000001</v>
      </c>
      <c r="Z469" s="2">
        <f t="shared" si="1"/>
        <v>1421.3889999999999</v>
      </c>
      <c r="AA469" s="2">
        <f t="shared" si="1"/>
        <v>1450.596</v>
      </c>
      <c r="AB469" s="2"/>
    </row>
    <row r="470" spans="3:28" x14ac:dyDescent="0.2">
      <c r="C470" t="s">
        <v>135</v>
      </c>
      <c r="D470" s="2">
        <f t="shared" ref="D470:D482" si="2">SUMIF($C$3:$C$441,$C470,D$3:D$441)</f>
        <v>2539.7449999999999</v>
      </c>
      <c r="E470" s="2">
        <f t="shared" si="0"/>
        <v>2574.7449999999999</v>
      </c>
      <c r="F470" s="2">
        <f t="shared" si="0"/>
        <v>2620.473</v>
      </c>
      <c r="G470" s="2">
        <f t="shared" si="0"/>
        <v>2694.1509999999998</v>
      </c>
      <c r="H470" s="2">
        <f t="shared" si="0"/>
        <v>2738.4639999999999</v>
      </c>
      <c r="I470" s="2">
        <f t="shared" si="0"/>
        <v>2814.7559999999999</v>
      </c>
      <c r="J470" s="2">
        <f t="shared" si="0"/>
        <v>2860.893</v>
      </c>
      <c r="K470" s="2">
        <f t="shared" si="0"/>
        <v>2928.51</v>
      </c>
      <c r="L470" s="2">
        <f t="shared" si="0"/>
        <v>2964.2710000000002</v>
      </c>
      <c r="M470" s="2">
        <f t="shared" si="0"/>
        <v>3029.5949999999998</v>
      </c>
      <c r="N470" s="2">
        <f t="shared" si="0"/>
        <v>3103.4169999999999</v>
      </c>
      <c r="O470" s="2">
        <f t="shared" si="0"/>
        <v>3160.8519999999999</v>
      </c>
      <c r="P470" s="2">
        <f t="shared" si="0"/>
        <v>3220.2460000000001</v>
      </c>
      <c r="Q470" s="2">
        <f t="shared" si="0"/>
        <v>3197.2109999999998</v>
      </c>
      <c r="R470" s="2">
        <f t="shared" si="0"/>
        <v>3204.4090000000001</v>
      </c>
      <c r="S470" s="2">
        <f t="shared" si="0"/>
        <v>3151.5340000000001</v>
      </c>
      <c r="T470" s="2">
        <f t="shared" si="0"/>
        <v>3148.1570000000002</v>
      </c>
      <c r="U470" s="2">
        <f t="shared" si="1"/>
        <v>3200.8690000000001</v>
      </c>
      <c r="V470" s="2">
        <f t="shared" si="1"/>
        <v>3299.933</v>
      </c>
      <c r="W470" s="2">
        <f t="shared" si="1"/>
        <v>3428.056</v>
      </c>
      <c r="X470" s="2">
        <f t="shared" si="1"/>
        <v>3516.625</v>
      </c>
      <c r="Y470" s="2">
        <f t="shared" si="1"/>
        <v>3605.027</v>
      </c>
      <c r="Z470" s="2">
        <f t="shared" si="1"/>
        <v>3750.547</v>
      </c>
      <c r="AA470" s="2">
        <f t="shared" si="1"/>
        <v>3851</v>
      </c>
      <c r="AB470" s="2"/>
    </row>
    <row r="471" spans="3:28" x14ac:dyDescent="0.2">
      <c r="C471" t="s">
        <v>1</v>
      </c>
      <c r="D471" s="2">
        <f t="shared" si="2"/>
        <v>27103.81</v>
      </c>
      <c r="E471" s="2">
        <f t="shared" si="0"/>
        <v>27134.27</v>
      </c>
      <c r="F471" s="2">
        <f t="shared" si="0"/>
        <v>27129.52</v>
      </c>
      <c r="G471" s="2">
        <f t="shared" si="0"/>
        <v>27640.25</v>
      </c>
      <c r="H471" s="2">
        <f t="shared" si="0"/>
        <v>27633.4</v>
      </c>
      <c r="I471" s="2">
        <f t="shared" si="0"/>
        <v>27633.4</v>
      </c>
      <c r="J471" s="2">
        <f t="shared" si="0"/>
        <v>27674.639999999999</v>
      </c>
      <c r="K471" s="2">
        <f t="shared" si="0"/>
        <v>27723.279999999999</v>
      </c>
      <c r="L471" s="2">
        <f t="shared" si="0"/>
        <v>27703.96</v>
      </c>
      <c r="M471" s="2">
        <f t="shared" si="0"/>
        <v>27709.51</v>
      </c>
      <c r="N471" s="2">
        <f t="shared" si="0"/>
        <v>27750.7</v>
      </c>
      <c r="O471" s="2">
        <f t="shared" si="0"/>
        <v>27758.959999999999</v>
      </c>
      <c r="P471" s="2">
        <f t="shared" si="0"/>
        <v>27784.16</v>
      </c>
      <c r="Q471" s="2">
        <f t="shared" si="0"/>
        <v>27814.5</v>
      </c>
      <c r="R471" s="2">
        <f t="shared" si="0"/>
        <v>27838.45</v>
      </c>
      <c r="S471" s="2">
        <f t="shared" si="0"/>
        <v>27873.52</v>
      </c>
      <c r="T471" s="2">
        <f t="shared" si="0"/>
        <v>27918.16</v>
      </c>
      <c r="U471" s="2">
        <f t="shared" si="1"/>
        <v>27944.95</v>
      </c>
      <c r="V471" s="2">
        <f t="shared" si="1"/>
        <v>27989.78</v>
      </c>
      <c r="W471" s="2">
        <f t="shared" si="1"/>
        <v>28033.11</v>
      </c>
      <c r="X471" s="2">
        <f t="shared" si="1"/>
        <v>28072.58</v>
      </c>
      <c r="Y471" s="2">
        <f t="shared" si="1"/>
        <v>28098.22</v>
      </c>
      <c r="Z471" s="2">
        <f t="shared" si="1"/>
        <v>28168.31</v>
      </c>
      <c r="AA471" s="2">
        <f t="shared" si="1"/>
        <v>28182.38</v>
      </c>
      <c r="AB471" s="2"/>
    </row>
    <row r="472" spans="3:28" x14ac:dyDescent="0.2">
      <c r="C472" t="s">
        <v>186</v>
      </c>
      <c r="D472" s="2">
        <f t="shared" si="2"/>
        <v>24550.41</v>
      </c>
      <c r="E472" s="2">
        <f t="shared" si="0"/>
        <v>27233.06</v>
      </c>
      <c r="F472" s="2">
        <f t="shared" si="0"/>
        <v>26836.799999999999</v>
      </c>
      <c r="G472" s="2">
        <f t="shared" si="0"/>
        <v>26858.240000000002</v>
      </c>
      <c r="H472" s="2">
        <f t="shared" si="0"/>
        <v>28374.959999999999</v>
      </c>
      <c r="I472" s="2">
        <f t="shared" si="0"/>
        <v>28158.52</v>
      </c>
      <c r="J472" s="2">
        <f t="shared" si="0"/>
        <v>27639.18</v>
      </c>
      <c r="K472" s="2">
        <f t="shared" si="0"/>
        <v>27710.06</v>
      </c>
      <c r="L472" s="2">
        <f t="shared" si="0"/>
        <v>27833.17</v>
      </c>
      <c r="M472" s="2">
        <f t="shared" si="0"/>
        <v>28321.14</v>
      </c>
      <c r="N472" s="2">
        <f t="shared" si="0"/>
        <v>28043.08</v>
      </c>
      <c r="O472" s="2">
        <f t="shared" si="0"/>
        <v>28129.05</v>
      </c>
      <c r="P472" s="2">
        <f t="shared" si="0"/>
        <v>27277.34</v>
      </c>
      <c r="Q472" s="2">
        <f t="shared" si="0"/>
        <v>27155.65</v>
      </c>
      <c r="R472" s="2">
        <f t="shared" si="0"/>
        <v>26748.080000000002</v>
      </c>
      <c r="S472" s="2">
        <f t="shared" si="0"/>
        <v>25970.12</v>
      </c>
      <c r="T472" s="2">
        <f t="shared" si="0"/>
        <v>25913.29</v>
      </c>
      <c r="U472" s="2">
        <f t="shared" si="1"/>
        <v>25714.67</v>
      </c>
      <c r="V472" s="2">
        <f t="shared" si="1"/>
        <v>25376.58</v>
      </c>
      <c r="W472" s="2">
        <f t="shared" si="1"/>
        <v>25080.26</v>
      </c>
      <c r="X472" s="2">
        <f t="shared" si="1"/>
        <v>24994.97</v>
      </c>
      <c r="Y472" s="2">
        <f t="shared" si="1"/>
        <v>24323.1</v>
      </c>
      <c r="Z472" s="2">
        <f t="shared" si="1"/>
        <v>24831.35</v>
      </c>
      <c r="AA472" s="2">
        <f t="shared" si="1"/>
        <v>24995.41</v>
      </c>
      <c r="AB472" s="2"/>
    </row>
    <row r="473" spans="3:28" x14ac:dyDescent="0.2">
      <c r="C473" t="s">
        <v>200</v>
      </c>
      <c r="D473" s="2">
        <f t="shared" si="2"/>
        <v>7184.5119999999997</v>
      </c>
      <c r="E473" s="2">
        <f t="shared" si="0"/>
        <v>6557.5829999999996</v>
      </c>
      <c r="F473" s="2">
        <f t="shared" si="0"/>
        <v>6388.02</v>
      </c>
      <c r="G473" s="2">
        <f t="shared" si="0"/>
        <v>5665.1319999999996</v>
      </c>
      <c r="H473" s="2">
        <f t="shared" si="0"/>
        <v>4531.6170000000002</v>
      </c>
      <c r="I473" s="2">
        <f t="shared" si="0"/>
        <v>4491.1229999999996</v>
      </c>
      <c r="J473" s="2">
        <f t="shared" si="0"/>
        <v>4938.9210000000003</v>
      </c>
      <c r="K473" s="2">
        <f t="shared" si="0"/>
        <v>4522.7650000000003</v>
      </c>
      <c r="L473" s="2">
        <f t="shared" si="0"/>
        <v>4439.9780000000001</v>
      </c>
      <c r="M473" s="2">
        <f t="shared" si="0"/>
        <v>4896.192</v>
      </c>
      <c r="N473" s="2">
        <f t="shared" si="0"/>
        <v>4511.8019999999997</v>
      </c>
      <c r="O473" s="2">
        <f t="shared" si="0"/>
        <v>4457.5420000000004</v>
      </c>
      <c r="P473" s="2">
        <f t="shared" si="0"/>
        <v>4855.13</v>
      </c>
      <c r="Q473" s="2">
        <f t="shared" si="0"/>
        <v>4480.4740000000002</v>
      </c>
      <c r="R473" s="2">
        <f t="shared" si="0"/>
        <v>4425.232</v>
      </c>
      <c r="S473" s="2">
        <f t="shared" si="0"/>
        <v>4778.4059999999999</v>
      </c>
      <c r="T473" s="2">
        <f t="shared" si="0"/>
        <v>4401.07</v>
      </c>
      <c r="U473" s="2">
        <f t="shared" si="1"/>
        <v>4335.0810000000001</v>
      </c>
      <c r="V473" s="2">
        <f t="shared" si="1"/>
        <v>4726.826</v>
      </c>
      <c r="W473" s="2">
        <f t="shared" si="1"/>
        <v>4363.5730000000003</v>
      </c>
      <c r="X473" s="2">
        <f t="shared" si="1"/>
        <v>4301.6090000000004</v>
      </c>
      <c r="Y473" s="2">
        <f t="shared" si="1"/>
        <v>4600.5290000000005</v>
      </c>
      <c r="Z473" s="2">
        <f t="shared" si="1"/>
        <v>3325.4810000000002</v>
      </c>
      <c r="AA473" s="2">
        <f t="shared" si="1"/>
        <v>2675.366</v>
      </c>
      <c r="AB473" s="2"/>
    </row>
    <row r="474" spans="3:28" x14ac:dyDescent="0.2">
      <c r="C474" t="s">
        <v>222</v>
      </c>
      <c r="D474" s="2">
        <f t="shared" si="2"/>
        <v>3091.3389999999999</v>
      </c>
      <c r="E474" s="2">
        <f t="shared" si="0"/>
        <v>3117.848</v>
      </c>
      <c r="F474" s="2">
        <f t="shared" si="0"/>
        <v>2966.277</v>
      </c>
      <c r="G474" s="2">
        <f t="shared" si="0"/>
        <v>2851.165</v>
      </c>
      <c r="H474" s="2">
        <f t="shared" si="0"/>
        <v>2893.12</v>
      </c>
      <c r="I474" s="2">
        <f t="shared" si="0"/>
        <v>2907.65</v>
      </c>
      <c r="J474" s="2">
        <f t="shared" si="0"/>
        <v>2943.0189999999998</v>
      </c>
      <c r="K474" s="2">
        <f t="shared" si="0"/>
        <v>2960.634</v>
      </c>
      <c r="L474" s="2">
        <f t="shared" si="0"/>
        <v>2947.1840000000002</v>
      </c>
      <c r="M474" s="2">
        <f t="shared" si="0"/>
        <v>2967.4090000000001</v>
      </c>
      <c r="N474" s="2">
        <f t="shared" si="0"/>
        <v>2981.3139999999999</v>
      </c>
      <c r="O474" s="2">
        <f t="shared" si="0"/>
        <v>2994.4070000000002</v>
      </c>
      <c r="P474" s="2">
        <f t="shared" si="0"/>
        <v>3018.857</v>
      </c>
      <c r="Q474" s="2">
        <f t="shared" si="0"/>
        <v>3039.4749999999999</v>
      </c>
      <c r="R474" s="2">
        <f t="shared" si="0"/>
        <v>3041.5259999999998</v>
      </c>
      <c r="S474" s="2">
        <f t="shared" si="0"/>
        <v>3081.192</v>
      </c>
      <c r="T474" s="2">
        <f t="shared" si="0"/>
        <v>3086.527</v>
      </c>
      <c r="U474" s="2">
        <f t="shared" si="1"/>
        <v>3088.835</v>
      </c>
      <c r="V474" s="2">
        <f t="shared" si="1"/>
        <v>3105.7550000000001</v>
      </c>
      <c r="W474" s="2">
        <f t="shared" si="1"/>
        <v>3125.6930000000002</v>
      </c>
      <c r="X474" s="2">
        <f t="shared" si="1"/>
        <v>3116.59</v>
      </c>
      <c r="Y474" s="2">
        <f t="shared" si="1"/>
        <v>3142.2570000000001</v>
      </c>
      <c r="Z474" s="2">
        <f t="shared" si="1"/>
        <v>3167.9189999999999</v>
      </c>
      <c r="AA474" s="2">
        <f t="shared" si="1"/>
        <v>3162.5250000000001</v>
      </c>
      <c r="AB474" s="2"/>
    </row>
    <row r="475" spans="3:28" x14ac:dyDescent="0.2">
      <c r="C475" t="s">
        <v>9</v>
      </c>
      <c r="D475" s="2">
        <f t="shared" si="2"/>
        <v>0</v>
      </c>
      <c r="E475" s="2">
        <f t="shared" si="0"/>
        <v>0</v>
      </c>
      <c r="F475" s="2">
        <f t="shared" si="0"/>
        <v>0</v>
      </c>
      <c r="G475" s="2">
        <f t="shared" si="0"/>
        <v>0</v>
      </c>
      <c r="H475" s="2">
        <f t="shared" si="0"/>
        <v>0</v>
      </c>
      <c r="I475" s="2">
        <f t="shared" si="0"/>
        <v>0</v>
      </c>
      <c r="J475" s="2">
        <f t="shared" si="0"/>
        <v>0</v>
      </c>
      <c r="K475" s="2">
        <f t="shared" si="0"/>
        <v>0</v>
      </c>
      <c r="L475" s="2">
        <f t="shared" si="0"/>
        <v>0</v>
      </c>
      <c r="M475" s="2">
        <f t="shared" si="0"/>
        <v>0</v>
      </c>
      <c r="N475" s="2">
        <f t="shared" si="0"/>
        <v>0</v>
      </c>
      <c r="O475" s="2">
        <f t="shared" si="0"/>
        <v>0</v>
      </c>
      <c r="P475" s="2">
        <f t="shared" si="0"/>
        <v>0</v>
      </c>
      <c r="Q475" s="2">
        <f t="shared" si="0"/>
        <v>0</v>
      </c>
      <c r="R475" s="2">
        <f t="shared" si="0"/>
        <v>0</v>
      </c>
      <c r="S475" s="2">
        <f t="shared" si="0"/>
        <v>0</v>
      </c>
      <c r="T475" s="2">
        <f t="shared" si="0"/>
        <v>0</v>
      </c>
      <c r="U475" s="2">
        <f t="shared" si="1"/>
        <v>0</v>
      </c>
      <c r="V475" s="2">
        <f t="shared" si="1"/>
        <v>0</v>
      </c>
      <c r="W475" s="2">
        <f t="shared" si="1"/>
        <v>0</v>
      </c>
      <c r="X475" s="2">
        <f t="shared" si="1"/>
        <v>0</v>
      </c>
      <c r="Y475" s="2">
        <f t="shared" si="1"/>
        <v>0</v>
      </c>
      <c r="Z475" s="2">
        <f t="shared" si="1"/>
        <v>0</v>
      </c>
      <c r="AA475" s="2">
        <f t="shared" si="1"/>
        <v>0</v>
      </c>
      <c r="AB475" s="2"/>
    </row>
    <row r="476" spans="3:28" x14ac:dyDescent="0.2">
      <c r="C476" t="s">
        <v>10</v>
      </c>
      <c r="D476" s="2">
        <f t="shared" si="2"/>
        <v>0</v>
      </c>
      <c r="E476" s="2">
        <f t="shared" si="0"/>
        <v>0</v>
      </c>
      <c r="F476" s="2">
        <f t="shared" si="0"/>
        <v>0</v>
      </c>
      <c r="G476" s="2">
        <f t="shared" si="0"/>
        <v>0</v>
      </c>
      <c r="H476" s="2">
        <f t="shared" si="0"/>
        <v>0</v>
      </c>
      <c r="I476" s="2">
        <f t="shared" si="0"/>
        <v>0</v>
      </c>
      <c r="J476" s="2">
        <f t="shared" si="0"/>
        <v>0</v>
      </c>
      <c r="K476" s="2">
        <f t="shared" si="0"/>
        <v>0</v>
      </c>
      <c r="L476" s="2">
        <f t="shared" si="0"/>
        <v>0</v>
      </c>
      <c r="M476" s="2">
        <f t="shared" si="0"/>
        <v>0</v>
      </c>
      <c r="N476" s="2">
        <f t="shared" si="0"/>
        <v>0</v>
      </c>
      <c r="O476" s="2">
        <f t="shared" si="0"/>
        <v>0</v>
      </c>
      <c r="P476" s="2">
        <f t="shared" si="0"/>
        <v>0</v>
      </c>
      <c r="Q476" s="2">
        <f t="shared" si="0"/>
        <v>0</v>
      </c>
      <c r="R476" s="2">
        <f t="shared" si="0"/>
        <v>0</v>
      </c>
      <c r="S476" s="2">
        <f t="shared" si="0"/>
        <v>0</v>
      </c>
      <c r="T476" s="2">
        <f t="shared" si="0"/>
        <v>0</v>
      </c>
      <c r="U476" s="2">
        <f t="shared" si="1"/>
        <v>0</v>
      </c>
      <c r="V476" s="2">
        <f t="shared" si="1"/>
        <v>0</v>
      </c>
      <c r="W476" s="2">
        <f t="shared" si="1"/>
        <v>0</v>
      </c>
      <c r="X476" s="2">
        <f t="shared" si="1"/>
        <v>0</v>
      </c>
      <c r="Y476" s="2">
        <f t="shared" si="1"/>
        <v>0</v>
      </c>
      <c r="Z476" s="2">
        <f t="shared" si="1"/>
        <v>0</v>
      </c>
      <c r="AA476" s="2">
        <f t="shared" si="1"/>
        <v>0</v>
      </c>
      <c r="AB476" s="2"/>
    </row>
    <row r="477" spans="3:28" x14ac:dyDescent="0.2">
      <c r="C477" t="s">
        <v>134</v>
      </c>
      <c r="D477" s="2">
        <f t="shared" si="2"/>
        <v>181.36699999999999</v>
      </c>
      <c r="E477" s="2">
        <f t="shared" si="0"/>
        <v>197.27520000000001</v>
      </c>
      <c r="F477" s="2">
        <f t="shared" si="0"/>
        <v>236.50579999999999</v>
      </c>
      <c r="G477" s="2">
        <f t="shared" si="0"/>
        <v>241.7679</v>
      </c>
      <c r="H477" s="2">
        <f t="shared" si="0"/>
        <v>230.2971</v>
      </c>
      <c r="I477" s="2">
        <f t="shared" si="0"/>
        <v>229.3185</v>
      </c>
      <c r="J477" s="2">
        <f t="shared" si="0"/>
        <v>231.0052</v>
      </c>
      <c r="K477" s="2">
        <f t="shared" si="0"/>
        <v>232.11670000000001</v>
      </c>
      <c r="L477" s="2">
        <f t="shared" si="0"/>
        <v>232.94319999999999</v>
      </c>
      <c r="M477" s="2">
        <f t="shared" si="0"/>
        <v>233.38849999999999</v>
      </c>
      <c r="N477" s="2">
        <f t="shared" si="0"/>
        <v>197.13720000000001</v>
      </c>
      <c r="O477" s="2">
        <f t="shared" si="0"/>
        <v>198.1482</v>
      </c>
      <c r="P477" s="2">
        <f t="shared" si="0"/>
        <v>200.77279999999999</v>
      </c>
      <c r="Q477" s="2">
        <f t="shared" si="0"/>
        <v>216.08160000000001</v>
      </c>
      <c r="R477" s="2">
        <f t="shared" si="0"/>
        <v>173.4802</v>
      </c>
      <c r="S477" s="2">
        <f t="shared" si="0"/>
        <v>187.98310000000001</v>
      </c>
      <c r="T477" s="2">
        <f t="shared" si="0"/>
        <v>149.69049999999999</v>
      </c>
      <c r="U477" s="2">
        <f t="shared" si="1"/>
        <v>159.95070000000001</v>
      </c>
      <c r="V477" s="2">
        <f t="shared" si="1"/>
        <v>168.19550000000001</v>
      </c>
      <c r="W477" s="2">
        <f t="shared" si="1"/>
        <v>168.07159999999999</v>
      </c>
      <c r="X477" s="2">
        <f t="shared" si="1"/>
        <v>176.46029999999999</v>
      </c>
      <c r="Y477" s="2">
        <f t="shared" si="1"/>
        <v>175.07679999999999</v>
      </c>
      <c r="Z477" s="2">
        <f t="shared" si="1"/>
        <v>184.9599</v>
      </c>
      <c r="AA477" s="2">
        <f t="shared" si="1"/>
        <v>192.4126</v>
      </c>
      <c r="AB477" s="2"/>
    </row>
    <row r="478" spans="3:28" x14ac:dyDescent="0.2">
      <c r="C478" t="s">
        <v>273</v>
      </c>
      <c r="D478" s="2">
        <f t="shared" si="2"/>
        <v>-15.72115</v>
      </c>
      <c r="E478" s="2">
        <f t="shared" si="0"/>
        <v>-28.472560000000001</v>
      </c>
      <c r="F478" s="2">
        <f t="shared" si="0"/>
        <v>-75.189139999999995</v>
      </c>
      <c r="G478" s="2">
        <f t="shared" si="0"/>
        <v>-131.10550000000001</v>
      </c>
      <c r="H478" s="2">
        <f t="shared" si="0"/>
        <v>-130.83879999999999</v>
      </c>
      <c r="I478" s="2">
        <f t="shared" si="0"/>
        <v>-198.5052</v>
      </c>
      <c r="J478" s="2">
        <f t="shared" si="0"/>
        <v>-188.9579</v>
      </c>
      <c r="K478" s="2">
        <f t="shared" si="0"/>
        <v>-206.00540000000001</v>
      </c>
      <c r="L478" s="2">
        <f t="shared" si="0"/>
        <v>-212.99789999999999</v>
      </c>
      <c r="M478" s="2">
        <f t="shared" si="0"/>
        <v>-226.785</v>
      </c>
      <c r="N478" s="2">
        <f t="shared" si="0"/>
        <v>-251.45359999999999</v>
      </c>
      <c r="O478" s="2">
        <f t="shared" si="0"/>
        <v>-254.5035</v>
      </c>
      <c r="P478" s="2">
        <f t="shared" si="0"/>
        <v>-277.44819999999999</v>
      </c>
      <c r="Q478" s="2">
        <f t="shared" si="0"/>
        <v>-307.83620000000002</v>
      </c>
      <c r="R478" s="2">
        <f t="shared" si="0"/>
        <v>-318.47379999999998</v>
      </c>
      <c r="S478" s="2">
        <f t="shared" si="0"/>
        <v>-343.63630000000001</v>
      </c>
      <c r="T478" s="2">
        <f t="shared" si="0"/>
        <v>-367.11270000000002</v>
      </c>
      <c r="U478" s="2">
        <f t="shared" si="1"/>
        <v>-368.93979999999999</v>
      </c>
      <c r="V478" s="2">
        <f t="shared" si="1"/>
        <v>-394.40249999999997</v>
      </c>
      <c r="W478" s="2">
        <f t="shared" si="1"/>
        <v>-425.36700000000002</v>
      </c>
      <c r="X478" s="2">
        <f t="shared" si="1"/>
        <v>-445.87060000000002</v>
      </c>
      <c r="Y478" s="2">
        <f t="shared" si="1"/>
        <v>-461.42829999999998</v>
      </c>
      <c r="Z478" s="2">
        <f t="shared" si="1"/>
        <v>-463.05900000000003</v>
      </c>
      <c r="AA478" s="2">
        <f t="shared" si="1"/>
        <v>-484.37299999999999</v>
      </c>
      <c r="AB478" s="2"/>
    </row>
    <row r="479" spans="3:28" x14ac:dyDescent="0.2">
      <c r="C479" t="s">
        <v>261</v>
      </c>
      <c r="D479" s="2">
        <f t="shared" si="2"/>
        <v>11273.15</v>
      </c>
      <c r="E479" s="2">
        <f t="shared" si="0"/>
        <v>12679.04</v>
      </c>
      <c r="F479" s="2">
        <f t="shared" si="0"/>
        <v>13776.06</v>
      </c>
      <c r="G479" s="2">
        <f t="shared" si="0"/>
        <v>14746.21</v>
      </c>
      <c r="H479" s="2">
        <f t="shared" si="0"/>
        <v>15516.42</v>
      </c>
      <c r="I479" s="2">
        <f t="shared" si="0"/>
        <v>16215.25</v>
      </c>
      <c r="J479" s="2">
        <f t="shared" si="0"/>
        <v>16905.48</v>
      </c>
      <c r="K479" s="2">
        <f t="shared" si="0"/>
        <v>17589.830000000002</v>
      </c>
      <c r="L479" s="2">
        <f t="shared" si="0"/>
        <v>18282.22</v>
      </c>
      <c r="M479" s="2">
        <f t="shared" si="0"/>
        <v>18872.400000000001</v>
      </c>
      <c r="N479" s="2">
        <f t="shared" si="0"/>
        <v>19500.97</v>
      </c>
      <c r="O479" s="2">
        <f t="shared" si="0"/>
        <v>20060.650000000001</v>
      </c>
      <c r="P479" s="2">
        <f t="shared" si="0"/>
        <v>20658.25</v>
      </c>
      <c r="Q479" s="2">
        <f t="shared" si="0"/>
        <v>21323.71</v>
      </c>
      <c r="R479" s="2">
        <f t="shared" si="0"/>
        <v>21894.799999999999</v>
      </c>
      <c r="S479" s="2">
        <f t="shared" si="0"/>
        <v>22562</v>
      </c>
      <c r="T479" s="2">
        <f t="shared" si="0"/>
        <v>23246.01</v>
      </c>
      <c r="U479" s="2">
        <f t="shared" si="1"/>
        <v>23783.5</v>
      </c>
      <c r="V479" s="2">
        <f t="shared" si="1"/>
        <v>24215.279999999999</v>
      </c>
      <c r="W479" s="2">
        <f t="shared" si="1"/>
        <v>25134.53</v>
      </c>
      <c r="X479" s="2">
        <f t="shared" si="1"/>
        <v>25547.29</v>
      </c>
      <c r="Y479" s="2">
        <f t="shared" si="1"/>
        <v>26126.84</v>
      </c>
      <c r="Z479" s="2">
        <f t="shared" si="1"/>
        <v>26769.61</v>
      </c>
      <c r="AA479" s="2">
        <f t="shared" si="1"/>
        <v>27432.53</v>
      </c>
      <c r="AB479" s="2"/>
    </row>
    <row r="480" spans="3:28" x14ac:dyDescent="0.2">
      <c r="C480" t="s">
        <v>15</v>
      </c>
      <c r="D480" s="2">
        <f t="shared" si="2"/>
        <v>12008.64</v>
      </c>
      <c r="E480" s="2">
        <f t="shared" si="0"/>
        <v>12473.79</v>
      </c>
      <c r="F480" s="2">
        <f t="shared" si="0"/>
        <v>12994.32</v>
      </c>
      <c r="G480" s="2">
        <f t="shared" si="0"/>
        <v>13216.8</v>
      </c>
      <c r="H480" s="2">
        <f t="shared" si="0"/>
        <v>13644.21</v>
      </c>
      <c r="I480" s="2">
        <f t="shared" si="0"/>
        <v>14185.59</v>
      </c>
      <c r="J480" s="2">
        <f t="shared" si="0"/>
        <v>14771.53</v>
      </c>
      <c r="K480" s="2">
        <f t="shared" si="0"/>
        <v>15289.53</v>
      </c>
      <c r="L480" s="2">
        <f t="shared" si="0"/>
        <v>15770.08</v>
      </c>
      <c r="M480" s="2">
        <f t="shared" si="0"/>
        <v>16319.98</v>
      </c>
      <c r="N480" s="2">
        <f t="shared" si="0"/>
        <v>16980.29</v>
      </c>
      <c r="O480" s="2">
        <f t="shared" si="0"/>
        <v>17428.3</v>
      </c>
      <c r="P480" s="2">
        <f t="shared" si="0"/>
        <v>17924.86</v>
      </c>
      <c r="Q480" s="2">
        <f t="shared" si="0"/>
        <v>18444.29</v>
      </c>
      <c r="R480" s="2">
        <f t="shared" si="0"/>
        <v>19149.09</v>
      </c>
      <c r="S480" s="2">
        <f t="shared" si="0"/>
        <v>19806.669999999998</v>
      </c>
      <c r="T480" s="2">
        <f t="shared" si="0"/>
        <v>20476.419999999998</v>
      </c>
      <c r="U480" s="2">
        <f t="shared" si="1"/>
        <v>20725.810000000001</v>
      </c>
      <c r="V480" s="2">
        <f t="shared" si="1"/>
        <v>20975.24</v>
      </c>
      <c r="W480" s="2">
        <f t="shared" si="1"/>
        <v>21361.59</v>
      </c>
      <c r="X480" s="2">
        <f t="shared" si="1"/>
        <v>21871.4</v>
      </c>
      <c r="Y480" s="2">
        <f t="shared" si="1"/>
        <v>22563.8</v>
      </c>
      <c r="Z480" s="2">
        <f t="shared" si="1"/>
        <v>23340.3</v>
      </c>
      <c r="AA480" s="2">
        <f t="shared" si="1"/>
        <v>23962.9</v>
      </c>
      <c r="AB480" s="2"/>
    </row>
    <row r="481" spans="3:28" x14ac:dyDescent="0.2">
      <c r="C481" t="s">
        <v>318</v>
      </c>
      <c r="D481" s="2">
        <f t="shared" si="2"/>
        <v>-84.198009999999996</v>
      </c>
      <c r="E481" s="2">
        <f t="shared" si="0"/>
        <v>-125.46639999999999</v>
      </c>
      <c r="F481" s="2">
        <f t="shared" si="0"/>
        <v>-138.07830000000001</v>
      </c>
      <c r="G481" s="2">
        <f t="shared" si="0"/>
        <v>-156.86070000000001</v>
      </c>
      <c r="H481" s="2">
        <f t="shared" si="0"/>
        <v>-181.3466</v>
      </c>
      <c r="I481" s="2">
        <f t="shared" si="0"/>
        <v>-202.43459999999999</v>
      </c>
      <c r="J481" s="2">
        <f t="shared" si="0"/>
        <v>-235.64750000000001</v>
      </c>
      <c r="K481" s="2">
        <f t="shared" si="0"/>
        <v>-261.23149999999998</v>
      </c>
      <c r="L481" s="2">
        <f t="shared" si="0"/>
        <v>-257.07960000000003</v>
      </c>
      <c r="M481" s="2">
        <f t="shared" si="0"/>
        <v>-289.03949999999998</v>
      </c>
      <c r="N481" s="2">
        <f t="shared" si="0"/>
        <v>-320.93549999999999</v>
      </c>
      <c r="O481" s="2">
        <f t="shared" si="0"/>
        <v>-350.75760000000002</v>
      </c>
      <c r="P481" s="2">
        <f t="shared" si="0"/>
        <v>-377.6644</v>
      </c>
      <c r="Q481" s="2">
        <f t="shared" si="0"/>
        <v>-398.3263</v>
      </c>
      <c r="R481" s="2">
        <f t="shared" si="0"/>
        <v>-432.6644</v>
      </c>
      <c r="S481" s="2">
        <f t="shared" si="0"/>
        <v>-465.9563</v>
      </c>
      <c r="T481" s="2">
        <f t="shared" si="0"/>
        <v>-503.80290000000002</v>
      </c>
      <c r="U481" s="2">
        <f t="shared" si="1"/>
        <v>-526.82339999999999</v>
      </c>
      <c r="V481" s="2">
        <f t="shared" si="1"/>
        <v>-553.84590000000003</v>
      </c>
      <c r="W481" s="2">
        <f t="shared" si="1"/>
        <v>-607.84879999999998</v>
      </c>
      <c r="X481" s="2">
        <f t="shared" si="1"/>
        <v>-624.95669999999996</v>
      </c>
      <c r="Y481" s="2">
        <f t="shared" si="1"/>
        <v>-649.72810000000004</v>
      </c>
      <c r="Z481" s="2">
        <f t="shared" si="1"/>
        <v>-682.57709999999997</v>
      </c>
      <c r="AA481" s="2">
        <f t="shared" si="1"/>
        <v>-707.83720000000005</v>
      </c>
      <c r="AB481" s="2"/>
    </row>
    <row r="482" spans="3:28" x14ac:dyDescent="0.2">
      <c r="C482" t="s">
        <v>187</v>
      </c>
      <c r="D482" s="2">
        <f t="shared" si="2"/>
        <v>2799.6109999999999</v>
      </c>
      <c r="E482" s="2">
        <f t="shared" si="0"/>
        <v>2972.27</v>
      </c>
      <c r="F482" s="2">
        <f t="shared" si="0"/>
        <v>3072.029</v>
      </c>
      <c r="G482" s="2">
        <f t="shared" si="0"/>
        <v>3161.8820000000001</v>
      </c>
      <c r="H482" s="2">
        <f t="shared" si="0"/>
        <v>3248.1880000000001</v>
      </c>
      <c r="I482" s="2">
        <f t="shared" si="0"/>
        <v>3322.0059999999999</v>
      </c>
      <c r="J482" s="2">
        <f t="shared" si="0"/>
        <v>3401.8690000000001</v>
      </c>
      <c r="K482" s="2">
        <f t="shared" si="0"/>
        <v>3479.4349999999999</v>
      </c>
      <c r="L482" s="2">
        <f t="shared" si="0"/>
        <v>3549.5520000000001</v>
      </c>
      <c r="M482" s="2">
        <f t="shared" si="0"/>
        <v>3620.0030000000002</v>
      </c>
      <c r="N482" s="2">
        <f t="shared" si="0"/>
        <v>3696.3139999999999</v>
      </c>
      <c r="O482" s="2">
        <f t="shared" si="0"/>
        <v>3774.6120000000001</v>
      </c>
      <c r="P482" s="2">
        <f t="shared" si="0"/>
        <v>3851.68</v>
      </c>
      <c r="Q482" s="2">
        <f t="shared" si="0"/>
        <v>3926.6489999999999</v>
      </c>
      <c r="R482" s="2">
        <f t="shared" si="0"/>
        <v>4009.8649999999998</v>
      </c>
      <c r="S482" s="2">
        <f t="shared" si="0"/>
        <v>4108.6139999999996</v>
      </c>
      <c r="T482" s="2">
        <f t="shared" si="0"/>
        <v>4209.6989999999996</v>
      </c>
      <c r="U482" s="2">
        <f t="shared" si="1"/>
        <v>4294.7370000000001</v>
      </c>
      <c r="V482" s="2">
        <f t="shared" si="1"/>
        <v>4384.32</v>
      </c>
      <c r="W482" s="2">
        <f t="shared" si="1"/>
        <v>4489.5730000000003</v>
      </c>
      <c r="X482" s="2">
        <f t="shared" si="1"/>
        <v>4596.8140000000003</v>
      </c>
      <c r="Y482" s="2">
        <f t="shared" si="1"/>
        <v>4721.1499999999996</v>
      </c>
      <c r="Z482" s="2">
        <f t="shared" si="1"/>
        <v>4844.3860000000004</v>
      </c>
      <c r="AA482" s="2">
        <f t="shared" si="1"/>
        <v>4974.4449999999997</v>
      </c>
      <c r="AB482" s="2"/>
    </row>
    <row r="483" spans="3:28" x14ac:dyDescent="0.2">
      <c r="D483" s="2">
        <f>SUM(D469:D482)</f>
        <v>104925.67484000001</v>
      </c>
      <c r="E483" s="2">
        <f t="shared" ref="E483:AA483" si="3">SUM(E469:E482)</f>
        <v>105432.83224</v>
      </c>
      <c r="F483" s="2">
        <f t="shared" si="3"/>
        <v>105640.91136000001</v>
      </c>
      <c r="G483" s="2">
        <f t="shared" si="3"/>
        <v>106219.9997</v>
      </c>
      <c r="H483" s="2">
        <f t="shared" si="3"/>
        <v>106663.39769999999</v>
      </c>
      <c r="I483" s="2">
        <f t="shared" si="3"/>
        <v>107248.9547</v>
      </c>
      <c r="J483" s="2">
        <f t="shared" si="3"/>
        <v>107641.25079999999</v>
      </c>
      <c r="K483" s="2">
        <f t="shared" si="3"/>
        <v>108113.02680000001</v>
      </c>
      <c r="L483" s="2">
        <f t="shared" si="3"/>
        <v>108583.39769999999</v>
      </c>
      <c r="M483" s="2">
        <f t="shared" si="3"/>
        <v>109234.29999999999</v>
      </c>
      <c r="N483" s="2">
        <f t="shared" si="3"/>
        <v>109957.7781</v>
      </c>
      <c r="O483" s="2">
        <f t="shared" si="3"/>
        <v>110512.78210000001</v>
      </c>
      <c r="P483" s="2">
        <f t="shared" si="3"/>
        <v>111232.11720000001</v>
      </c>
      <c r="Q483" s="2">
        <f t="shared" si="3"/>
        <v>111947.46510000002</v>
      </c>
      <c r="R483" s="2">
        <f t="shared" si="3"/>
        <v>112709.40300000001</v>
      </c>
      <c r="S483" s="2">
        <f t="shared" si="3"/>
        <v>113358.6905</v>
      </c>
      <c r="T483" s="2">
        <f t="shared" si="3"/>
        <v>113960.79889999999</v>
      </c>
      <c r="U483" s="2">
        <f t="shared" si="3"/>
        <v>114579.2445</v>
      </c>
      <c r="V483" s="2">
        <f t="shared" si="3"/>
        <v>115362.94710000002</v>
      </c>
      <c r="W483" s="2">
        <f t="shared" si="3"/>
        <v>116178.95079999999</v>
      </c>
      <c r="X483" s="2">
        <f t="shared" si="3"/>
        <v>116963.516</v>
      </c>
      <c r="Y483" s="2">
        <f t="shared" si="3"/>
        <v>117687.85040000001</v>
      </c>
      <c r="Z483" s="2">
        <f t="shared" si="3"/>
        <v>118658.61580000001</v>
      </c>
      <c r="AA483" s="2">
        <f t="shared" si="3"/>
        <v>119687.35440000001</v>
      </c>
      <c r="AB483" s="2"/>
    </row>
    <row r="485" spans="3:28" x14ac:dyDescent="0.2">
      <c r="D485" s="4">
        <f>(D470+D471+D474+D479+D480+D482)/D483</f>
        <v>0.56055198205480505</v>
      </c>
      <c r="E485" s="8">
        <f t="shared" ref="E485:AA485" si="4">(E470+E471+E474+E479+E480+E482)/E483</f>
        <v>0.5781117864808295</v>
      </c>
      <c r="F485" s="8">
        <f t="shared" si="4"/>
        <v>0.59218231076040573</v>
      </c>
      <c r="G485" s="8">
        <f t="shared" si="4"/>
        <v>0.60544584994947992</v>
      </c>
      <c r="H485" s="8">
        <f t="shared" si="4"/>
        <v>0.61571076316838536</v>
      </c>
      <c r="I485" s="8">
        <f t="shared" si="4"/>
        <v>0.62544807254890666</v>
      </c>
      <c r="J485" s="8">
        <f t="shared" si="4"/>
        <v>0.6369066737005995</v>
      </c>
      <c r="K485" s="8">
        <f t="shared" si="4"/>
        <v>0.64720432931214533</v>
      </c>
      <c r="L485" s="8">
        <f t="shared" si="4"/>
        <v>0.65587620675458014</v>
      </c>
      <c r="M485" s="8">
        <f t="shared" si="4"/>
        <v>0.66388393572348614</v>
      </c>
      <c r="N485" s="8">
        <f t="shared" si="4"/>
        <v>0.6731038611264919</v>
      </c>
      <c r="O485" s="8">
        <f t="shared" si="4"/>
        <v>0.68026321997733852</v>
      </c>
      <c r="P485" s="8">
        <f t="shared" si="4"/>
        <v>0.68737388916660824</v>
      </c>
      <c r="Q485" s="8">
        <f t="shared" si="4"/>
        <v>0.69448499732040825</v>
      </c>
      <c r="R485" s="8">
        <f t="shared" si="4"/>
        <v>0.70214319208132081</v>
      </c>
      <c r="S485" s="8">
        <f t="shared" si="4"/>
        <v>0.71087209674497787</v>
      </c>
      <c r="T485" s="8">
        <f t="shared" si="4"/>
        <v>0.72029130887393233</v>
      </c>
      <c r="U485" s="8">
        <f t="shared" si="4"/>
        <v>0.72472725197625121</v>
      </c>
      <c r="V485" s="8">
        <f t="shared" si="4"/>
        <v>0.72787935910836288</v>
      </c>
      <c r="W485" s="8">
        <f t="shared" si="4"/>
        <v>0.73655814078844317</v>
      </c>
      <c r="X485" s="8">
        <f t="shared" si="4"/>
        <v>0.74143888595141072</v>
      </c>
      <c r="Y485" s="8">
        <f t="shared" si="4"/>
        <v>0.7499269780187946</v>
      </c>
      <c r="Z485" s="8">
        <f t="shared" si="4"/>
        <v>0.75882456063506509</v>
      </c>
      <c r="AA485" s="8">
        <f t="shared" si="4"/>
        <v>0.76504139020387596</v>
      </c>
      <c r="AB485" s="8"/>
    </row>
    <row r="488" spans="3:28" x14ac:dyDescent="0.2">
      <c r="C488" t="s">
        <v>426</v>
      </c>
      <c r="D488" s="2">
        <f>SUM(D3:D14,D31:D37,D156:D163)</f>
        <v>31783.332975980004</v>
      </c>
      <c r="E488" s="2">
        <f t="shared" ref="E488:AA488" si="5">SUM(E3:E14,E31:E37,E156:E163)</f>
        <v>28244.267766100002</v>
      </c>
      <c r="F488" s="2">
        <f t="shared" si="5"/>
        <v>27686.477814999998</v>
      </c>
      <c r="G488" s="2">
        <f t="shared" si="5"/>
        <v>28252.398132999995</v>
      </c>
      <c r="H488" s="2">
        <f t="shared" si="5"/>
        <v>26975.291131999998</v>
      </c>
      <c r="I488" s="2">
        <f t="shared" si="5"/>
        <v>26987.851765999996</v>
      </c>
      <c r="J488" s="2">
        <f t="shared" si="5"/>
        <v>26931.663092999999</v>
      </c>
      <c r="K488" s="2">
        <f t="shared" si="5"/>
        <v>26375.026223000004</v>
      </c>
      <c r="L488" s="2">
        <f t="shared" si="5"/>
        <v>26258.090514999996</v>
      </c>
      <c r="M488" s="2">
        <f t="shared" si="5"/>
        <v>25566.153078999996</v>
      </c>
      <c r="N488" s="2">
        <f t="shared" si="5"/>
        <v>25376.395817000001</v>
      </c>
      <c r="O488" s="2">
        <f t="shared" si="5"/>
        <v>24723.730106000003</v>
      </c>
      <c r="P488" s="2">
        <f t="shared" si="5"/>
        <v>25004.478277999999</v>
      </c>
      <c r="Q488" s="2">
        <f t="shared" si="5"/>
        <v>24792.128318999996</v>
      </c>
      <c r="R488" s="2">
        <f t="shared" si="5"/>
        <v>24694.612046000002</v>
      </c>
      <c r="S488" s="2">
        <f t="shared" si="5"/>
        <v>24743.514712999997</v>
      </c>
      <c r="T488" s="2">
        <f t="shared" si="5"/>
        <v>24344.361205999998</v>
      </c>
      <c r="U488" s="2">
        <f t="shared" si="5"/>
        <v>24428.564299000005</v>
      </c>
      <c r="V488" s="2">
        <f t="shared" si="5"/>
        <v>24799.159112499998</v>
      </c>
      <c r="W488" s="2">
        <f t="shared" si="5"/>
        <v>24667.395176599999</v>
      </c>
      <c r="X488" s="2">
        <f t="shared" si="5"/>
        <v>24742.698435600007</v>
      </c>
      <c r="Y488" s="2">
        <f t="shared" si="5"/>
        <v>24873.423210699999</v>
      </c>
      <c r="Z488" s="2">
        <f t="shared" si="5"/>
        <v>24969.756482199999</v>
      </c>
      <c r="AA488" s="2">
        <f t="shared" si="5"/>
        <v>24555.756471299999</v>
      </c>
      <c r="AB488" s="2"/>
    </row>
    <row r="489" spans="3:28" x14ac:dyDescent="0.2">
      <c r="C489" t="s">
        <v>4</v>
      </c>
      <c r="D489" s="2">
        <f>D10</f>
        <v>69.333560000000006</v>
      </c>
      <c r="E489" s="2">
        <f t="shared" ref="E489:AA489" si="6">E10</f>
        <v>91.863050000000001</v>
      </c>
      <c r="F489" s="2">
        <f t="shared" si="6"/>
        <v>91.828699999999998</v>
      </c>
      <c r="G489" s="2">
        <f t="shared" si="6"/>
        <v>114.3398</v>
      </c>
      <c r="H489" s="2">
        <f t="shared" si="6"/>
        <v>114.2683</v>
      </c>
      <c r="I489" s="2">
        <f t="shared" si="6"/>
        <v>114.22620000000001</v>
      </c>
      <c r="J489" s="2">
        <f t="shared" si="6"/>
        <v>136.7645</v>
      </c>
      <c r="K489" s="2">
        <f t="shared" si="6"/>
        <v>136.55760000000001</v>
      </c>
      <c r="L489" s="2">
        <f t="shared" si="6"/>
        <v>136.68020000000001</v>
      </c>
      <c r="M489" s="2">
        <f t="shared" si="6"/>
        <v>159.18979999999999</v>
      </c>
      <c r="N489" s="2">
        <f t="shared" si="6"/>
        <v>159.00890000000001</v>
      </c>
      <c r="O489" s="2">
        <f t="shared" si="6"/>
        <v>158.93469999999999</v>
      </c>
      <c r="P489" s="2">
        <f t="shared" si="6"/>
        <v>181.23159999999999</v>
      </c>
      <c r="Q489" s="2">
        <f t="shared" si="6"/>
        <v>180.89590000000001</v>
      </c>
      <c r="R489" s="2">
        <f t="shared" si="6"/>
        <v>180.6378</v>
      </c>
      <c r="S489" s="2">
        <f t="shared" si="6"/>
        <v>202.84620000000001</v>
      </c>
      <c r="T489" s="2">
        <f t="shared" si="6"/>
        <v>202.8716</v>
      </c>
      <c r="U489" s="2">
        <f t="shared" si="6"/>
        <v>202.94110000000001</v>
      </c>
      <c r="V489" s="2">
        <f t="shared" si="6"/>
        <v>225.42269999999999</v>
      </c>
      <c r="W489" s="2">
        <f t="shared" si="6"/>
        <v>225.5984</v>
      </c>
      <c r="X489" s="2">
        <f t="shared" si="6"/>
        <v>225.6952</v>
      </c>
      <c r="Y489" s="2">
        <f t="shared" si="6"/>
        <v>248.0548</v>
      </c>
      <c r="Z489" s="2">
        <f t="shared" si="6"/>
        <v>248.00069999999999</v>
      </c>
      <c r="AA489" s="2">
        <f t="shared" si="6"/>
        <v>248.33349999999999</v>
      </c>
      <c r="AB489" s="2"/>
    </row>
    <row r="490" spans="3:28" x14ac:dyDescent="0.2">
      <c r="C490" t="s">
        <v>2</v>
      </c>
      <c r="D490" s="2">
        <f>SUM(D3,D5,D8,D7,D31,D11,D34,D35,D152,D156)</f>
        <v>7045.06680968</v>
      </c>
      <c r="E490" s="2">
        <f t="shared" ref="E490:AA490" si="7">SUM(E3,E5,E8,E7,E31,E11,E34,E35,E152,E156)</f>
        <v>8035.6337394000002</v>
      </c>
      <c r="F490" s="2">
        <f t="shared" si="7"/>
        <v>8861.8604369999994</v>
      </c>
      <c r="G490" s="2">
        <f t="shared" si="7"/>
        <v>9349.5262829999992</v>
      </c>
      <c r="H490" s="2">
        <f t="shared" si="7"/>
        <v>9679.2716169999985</v>
      </c>
      <c r="I490" s="2">
        <f t="shared" si="7"/>
        <v>9953.6466499999988</v>
      </c>
      <c r="J490" s="2">
        <f t="shared" si="7"/>
        <v>10482.403575</v>
      </c>
      <c r="K490" s="2">
        <f t="shared" si="7"/>
        <v>10855.699199999999</v>
      </c>
      <c r="L490" s="2">
        <f t="shared" si="7"/>
        <v>11868.683701000002</v>
      </c>
      <c r="M490" s="2">
        <f t="shared" si="7"/>
        <v>12065.897661999999</v>
      </c>
      <c r="N490" s="2">
        <f t="shared" si="7"/>
        <v>12429.730029</v>
      </c>
      <c r="O490" s="2">
        <f t="shared" si="7"/>
        <v>12732.468419999999</v>
      </c>
      <c r="P490" s="2">
        <f t="shared" si="7"/>
        <v>13044.56272</v>
      </c>
      <c r="Q490" s="2">
        <f t="shared" si="7"/>
        <v>13362.896590999999</v>
      </c>
      <c r="R490" s="2">
        <f t="shared" si="7"/>
        <v>13695.057370000002</v>
      </c>
      <c r="S490" s="2">
        <f t="shared" si="7"/>
        <v>14164.860615</v>
      </c>
      <c r="T490" s="2">
        <f t="shared" si="7"/>
        <v>14748.509793999998</v>
      </c>
      <c r="U490" s="2">
        <f t="shared" si="7"/>
        <v>15161.178210999999</v>
      </c>
      <c r="V490" s="2">
        <f t="shared" si="7"/>
        <v>15518.941202999998</v>
      </c>
      <c r="W490" s="2">
        <f t="shared" si="7"/>
        <v>16206.720049</v>
      </c>
      <c r="X490" s="2">
        <f t="shared" si="7"/>
        <v>16775.804027000002</v>
      </c>
      <c r="Y490" s="2">
        <f t="shared" si="7"/>
        <v>17406.240517999999</v>
      </c>
      <c r="Z490" s="2">
        <f t="shared" si="7"/>
        <v>18080.126893000001</v>
      </c>
      <c r="AA490" s="2">
        <f t="shared" si="7"/>
        <v>18675.490389999999</v>
      </c>
      <c r="AB490" s="2"/>
    </row>
    <row r="491" spans="3:28" x14ac:dyDescent="0.2">
      <c r="C491" t="s">
        <v>1</v>
      </c>
      <c r="D491" s="2">
        <f>SUM(D4,D32,D147)</f>
        <v>268.83530999999999</v>
      </c>
      <c r="E491" s="2">
        <f t="shared" ref="E491:AA491" si="8">SUM(E4,E32,E147)</f>
        <v>268.69024560000003</v>
      </c>
      <c r="F491" s="2">
        <f t="shared" si="8"/>
        <v>262.40137399999998</v>
      </c>
      <c r="G491" s="2">
        <f t="shared" si="8"/>
        <v>262.34843799999999</v>
      </c>
      <c r="H491" s="2">
        <f t="shared" si="8"/>
        <v>253.25300299999998</v>
      </c>
      <c r="I491" s="2">
        <f t="shared" si="8"/>
        <v>253.18178499999999</v>
      </c>
      <c r="J491" s="2">
        <f t="shared" si="8"/>
        <v>252.90169800000001</v>
      </c>
      <c r="K491" s="2">
        <f t="shared" si="8"/>
        <v>253.33874499999996</v>
      </c>
      <c r="L491" s="2">
        <f t="shared" si="8"/>
        <v>254.32313700000003</v>
      </c>
      <c r="M491" s="2">
        <f t="shared" si="8"/>
        <v>248.55663299999998</v>
      </c>
      <c r="N491" s="2">
        <f t="shared" si="8"/>
        <v>247.95441300000002</v>
      </c>
      <c r="O491" s="2">
        <f t="shared" si="8"/>
        <v>243.98948999999999</v>
      </c>
      <c r="P491" s="2">
        <f t="shared" si="8"/>
        <v>241.37675499999997</v>
      </c>
      <c r="Q491" s="2">
        <f t="shared" si="8"/>
        <v>232.28829500000001</v>
      </c>
      <c r="R491" s="2">
        <f t="shared" si="8"/>
        <v>231.64231900000001</v>
      </c>
      <c r="S491" s="2">
        <f t="shared" si="8"/>
        <v>231.60035000000002</v>
      </c>
      <c r="T491" s="2">
        <f t="shared" si="8"/>
        <v>230.70736099999999</v>
      </c>
      <c r="U491" s="2">
        <f t="shared" si="8"/>
        <v>230.85190199999997</v>
      </c>
      <c r="V491" s="2">
        <f t="shared" si="8"/>
        <v>231.74215200000003</v>
      </c>
      <c r="W491" s="2">
        <f t="shared" si="8"/>
        <v>219.23030800000001</v>
      </c>
      <c r="X491" s="2">
        <f t="shared" si="8"/>
        <v>215.78757600000003</v>
      </c>
      <c r="Y491" s="2">
        <f t="shared" si="8"/>
        <v>215.48490699999996</v>
      </c>
      <c r="Z491" s="2">
        <f t="shared" si="8"/>
        <v>214.98047600000001</v>
      </c>
      <c r="AA491" s="2">
        <f t="shared" si="8"/>
        <v>203.411811</v>
      </c>
      <c r="AB491" s="2"/>
    </row>
    <row r="492" spans="3:28" x14ac:dyDescent="0.2">
      <c r="C492" t="s">
        <v>7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3:28" x14ac:dyDescent="0.2">
      <c r="C493" t="s">
        <v>15</v>
      </c>
      <c r="D493" s="2">
        <f>SUM(D14,D37,D163)</f>
        <v>14.456073399999999</v>
      </c>
      <c r="E493" s="2">
        <f t="shared" ref="E493:AA493" si="9">SUM(E14,E37,E163)</f>
        <v>10.433493</v>
      </c>
      <c r="F493" s="2">
        <f t="shared" si="9"/>
        <v>3.4683600000000006</v>
      </c>
      <c r="G493" s="2">
        <f t="shared" si="9"/>
        <v>-5.7735699999999994</v>
      </c>
      <c r="H493" s="2">
        <f t="shared" si="9"/>
        <v>-22.405290000000004</v>
      </c>
      <c r="I493" s="2">
        <f t="shared" si="9"/>
        <v>-28.437000000000005</v>
      </c>
      <c r="J493" s="2">
        <f t="shared" si="9"/>
        <v>-31.932009999999998</v>
      </c>
      <c r="K493" s="2">
        <f t="shared" si="9"/>
        <v>-32.985030000000002</v>
      </c>
      <c r="L493" s="2">
        <f t="shared" si="9"/>
        <v>-36.0062</v>
      </c>
      <c r="M493" s="2">
        <f t="shared" si="9"/>
        <v>-47.884009999999996</v>
      </c>
      <c r="N493" s="2">
        <f t="shared" si="9"/>
        <v>-49.19359</v>
      </c>
      <c r="O493" s="2">
        <f t="shared" si="9"/>
        <v>-53.259219999999999</v>
      </c>
      <c r="P493" s="2">
        <f t="shared" si="9"/>
        <v>-55.735899999999994</v>
      </c>
      <c r="Q493" s="2">
        <f t="shared" si="9"/>
        <v>-64.615440000000007</v>
      </c>
      <c r="R493" s="2">
        <f t="shared" si="9"/>
        <v>-65.114159999999998</v>
      </c>
      <c r="S493" s="2">
        <f t="shared" si="9"/>
        <v>-64.963970000000003</v>
      </c>
      <c r="T493" s="2">
        <f t="shared" si="9"/>
        <v>-67.278140000000008</v>
      </c>
      <c r="U493" s="2">
        <f t="shared" si="9"/>
        <v>-66.470669999999998</v>
      </c>
      <c r="V493" s="2">
        <f t="shared" si="9"/>
        <v>-64.271597499999999</v>
      </c>
      <c r="W493" s="2">
        <f t="shared" si="9"/>
        <v>-79.924525399999993</v>
      </c>
      <c r="X493" s="2">
        <f t="shared" si="9"/>
        <v>-89.062689400000011</v>
      </c>
      <c r="Y493" s="2">
        <f t="shared" si="9"/>
        <v>-92.857733299999992</v>
      </c>
      <c r="Z493" s="2">
        <f t="shared" si="9"/>
        <v>-93.424349800000002</v>
      </c>
      <c r="AA493" s="2">
        <f t="shared" si="9"/>
        <v>-105.5655527</v>
      </c>
      <c r="AB493" s="2"/>
    </row>
    <row r="494" spans="3:28" x14ac:dyDescent="0.2">
      <c r="C494" t="s">
        <v>261</v>
      </c>
      <c r="D494" s="2">
        <f>SUM(D158)</f>
        <v>682.79840000000002</v>
      </c>
      <c r="E494" s="2">
        <f t="shared" ref="E494:AA494" si="10">SUM(E158)</f>
        <v>682.65409999999997</v>
      </c>
      <c r="F494" s="2">
        <f t="shared" si="10"/>
        <v>695.37289999999996</v>
      </c>
      <c r="G494" s="2">
        <f t="shared" si="10"/>
        <v>726.42349999999999</v>
      </c>
      <c r="H494" s="2">
        <f t="shared" si="10"/>
        <v>740.17420000000004</v>
      </c>
      <c r="I494" s="2">
        <f t="shared" si="10"/>
        <v>770.73800000000006</v>
      </c>
      <c r="J494" s="2">
        <f t="shared" si="10"/>
        <v>783.41330000000005</v>
      </c>
      <c r="K494" s="2">
        <f t="shared" si="10"/>
        <v>813.02239999999995</v>
      </c>
      <c r="L494" s="2">
        <f t="shared" si="10"/>
        <v>817.55909999999994</v>
      </c>
      <c r="M494" s="2">
        <f t="shared" si="10"/>
        <v>843.48239999999998</v>
      </c>
      <c r="N494" s="2">
        <f t="shared" si="10"/>
        <v>870.54049999999995</v>
      </c>
      <c r="O494" s="2">
        <f t="shared" si="10"/>
        <v>893.12840000000006</v>
      </c>
      <c r="P494" s="2">
        <f t="shared" si="10"/>
        <v>910.74400000000003</v>
      </c>
      <c r="Q494" s="2">
        <f t="shared" si="10"/>
        <v>936.20370000000003</v>
      </c>
      <c r="R494" s="2">
        <f t="shared" si="10"/>
        <v>950.03020000000004</v>
      </c>
      <c r="S494" s="2">
        <f t="shared" si="10"/>
        <v>969.21169999999995</v>
      </c>
      <c r="T494" s="2">
        <f t="shared" si="10"/>
        <v>997.55600000000004</v>
      </c>
      <c r="U494" s="2">
        <f t="shared" si="10"/>
        <v>1028.3109999999999</v>
      </c>
      <c r="V494" s="2">
        <f t="shared" si="10"/>
        <v>1063.866</v>
      </c>
      <c r="W494" s="2">
        <f t="shared" si="10"/>
        <v>1098.3430000000001</v>
      </c>
      <c r="X494" s="2">
        <f t="shared" si="10"/>
        <v>1122.932</v>
      </c>
      <c r="Y494" s="2">
        <f t="shared" si="10"/>
        <v>1147.6110000000001</v>
      </c>
      <c r="Z494" s="2">
        <f t="shared" si="10"/>
        <v>1186.319</v>
      </c>
      <c r="AA494" s="2">
        <f t="shared" si="10"/>
        <v>1213.925</v>
      </c>
      <c r="AB494" s="2"/>
    </row>
    <row r="495" spans="3:28" x14ac:dyDescent="0.2">
      <c r="C495" t="s">
        <v>8</v>
      </c>
      <c r="D495" s="2">
        <f>SUM(D6,D9,D13,D33,D36,D159,D157,D161,D162,D12)</f>
        <v>22349.346843900003</v>
      </c>
      <c r="E495" s="2">
        <f t="shared" ref="E495:AA495" si="11">SUM(E6,E9,E13,E33,E36,E159,E157,E161,E162,E12)</f>
        <v>18767.729736099998</v>
      </c>
      <c r="F495" s="2">
        <f t="shared" si="11"/>
        <v>17905.146773999997</v>
      </c>
      <c r="G495" s="2">
        <f t="shared" si="11"/>
        <v>17977.513841</v>
      </c>
      <c r="H495" s="2">
        <f t="shared" si="11"/>
        <v>17083.095535</v>
      </c>
      <c r="I495" s="2">
        <f t="shared" si="11"/>
        <v>17130.025666000001</v>
      </c>
      <c r="J495" s="2">
        <f t="shared" si="11"/>
        <v>16501.066718000002</v>
      </c>
      <c r="K495" s="2">
        <f t="shared" si="11"/>
        <v>16180.861462999999</v>
      </c>
      <c r="L495" s="2">
        <f t="shared" si="11"/>
        <v>15425.371183999998</v>
      </c>
      <c r="M495" s="2">
        <f t="shared" si="11"/>
        <v>14495.763827000001</v>
      </c>
      <c r="N495" s="2">
        <f t="shared" si="11"/>
        <v>14591.998998000001</v>
      </c>
      <c r="O495" s="2">
        <f t="shared" si="11"/>
        <v>13964.942805999999</v>
      </c>
      <c r="P495" s="2">
        <f t="shared" si="11"/>
        <v>13948.568108000001</v>
      </c>
      <c r="Q495" s="2">
        <f t="shared" si="11"/>
        <v>14079.738028</v>
      </c>
      <c r="R495" s="2">
        <f t="shared" si="11"/>
        <v>14028.601726000001</v>
      </c>
      <c r="S495" s="2">
        <f t="shared" si="11"/>
        <v>13748.023138</v>
      </c>
      <c r="T495" s="2">
        <f t="shared" si="11"/>
        <v>13482.085392000003</v>
      </c>
      <c r="U495" s="2">
        <f t="shared" si="11"/>
        <v>13497.251498</v>
      </c>
      <c r="V495" s="2">
        <f t="shared" si="11"/>
        <v>13402.597527</v>
      </c>
      <c r="W495" s="2">
        <f t="shared" si="11"/>
        <v>13419.279563000002</v>
      </c>
      <c r="X495" s="2">
        <f t="shared" si="11"/>
        <v>13183.659967999998</v>
      </c>
      <c r="Y495" s="2">
        <f t="shared" si="11"/>
        <v>12686.604936</v>
      </c>
      <c r="Z495" s="2">
        <f t="shared" si="11"/>
        <v>12793.249869000001</v>
      </c>
      <c r="AA495" s="2">
        <f t="shared" si="11"/>
        <v>12883.495084000002</v>
      </c>
      <c r="AB495" s="2"/>
    </row>
    <row r="496" spans="3:28" x14ac:dyDescent="0.2">
      <c r="D496" s="6">
        <f>SUM(D489:D495)</f>
        <v>30429.836996980004</v>
      </c>
      <c r="E496" s="6">
        <f t="shared" ref="E496:AA496" si="12">SUM(E489:E495)</f>
        <v>27857.004364100001</v>
      </c>
      <c r="F496" s="6">
        <f t="shared" si="12"/>
        <v>27820.078544999997</v>
      </c>
      <c r="G496" s="6">
        <f t="shared" si="12"/>
        <v>28424.378292000001</v>
      </c>
      <c r="H496" s="6">
        <f t="shared" si="12"/>
        <v>27847.657364999999</v>
      </c>
      <c r="I496" s="6">
        <f t="shared" si="12"/>
        <v>28193.381301000001</v>
      </c>
      <c r="J496" s="6">
        <f t="shared" si="12"/>
        <v>28124.617781000001</v>
      </c>
      <c r="K496" s="6">
        <f t="shared" si="12"/>
        <v>28206.494377999996</v>
      </c>
      <c r="L496" s="6">
        <f t="shared" si="12"/>
        <v>28466.611122000002</v>
      </c>
      <c r="M496" s="6">
        <f t="shared" si="12"/>
        <v>27765.006312000001</v>
      </c>
      <c r="N496" s="6">
        <f t="shared" si="12"/>
        <v>28250.039250000002</v>
      </c>
      <c r="O496" s="6">
        <f t="shared" si="12"/>
        <v>27940.204595999996</v>
      </c>
      <c r="P496" s="6">
        <f t="shared" si="12"/>
        <v>28270.747283000001</v>
      </c>
      <c r="Q496" s="6">
        <f t="shared" si="12"/>
        <v>28727.407073999999</v>
      </c>
      <c r="R496" s="6">
        <f t="shared" si="12"/>
        <v>29020.855255000002</v>
      </c>
      <c r="S496" s="6">
        <f t="shared" si="12"/>
        <v>29251.578032999998</v>
      </c>
      <c r="T496" s="6">
        <f t="shared" si="12"/>
        <v>29594.452007</v>
      </c>
      <c r="U496" s="6">
        <f t="shared" si="12"/>
        <v>30054.063041000001</v>
      </c>
      <c r="V496" s="6">
        <f t="shared" si="12"/>
        <v>30378.297984500001</v>
      </c>
      <c r="W496" s="6">
        <f t="shared" si="12"/>
        <v>31089.246794599996</v>
      </c>
      <c r="X496" s="6">
        <f t="shared" si="12"/>
        <v>31434.816081599995</v>
      </c>
      <c r="Y496" s="6">
        <f t="shared" si="12"/>
        <v>31611.1384277</v>
      </c>
      <c r="Z496" s="6">
        <f t="shared" si="12"/>
        <v>32429.252588200005</v>
      </c>
      <c r="AA496" s="6">
        <f t="shared" si="12"/>
        <v>33119.090232300005</v>
      </c>
      <c r="AB496" s="6"/>
    </row>
    <row r="497" spans="4:28" x14ac:dyDescent="0.2">
      <c r="D497" s="6">
        <f>D496-D488</f>
        <v>-1353.4959789999994</v>
      </c>
      <c r="E497" s="6">
        <f t="shared" ref="E497:AA497" si="13">E496-E488</f>
        <v>-387.2634020000005</v>
      </c>
      <c r="F497" s="6">
        <f t="shared" si="13"/>
        <v>133.60072999999829</v>
      </c>
      <c r="G497" s="6">
        <f t="shared" si="13"/>
        <v>171.9801590000061</v>
      </c>
      <c r="H497" s="6">
        <f t="shared" si="13"/>
        <v>872.36623300000065</v>
      </c>
      <c r="I497" s="6">
        <f t="shared" si="13"/>
        <v>1205.5295350000051</v>
      </c>
      <c r="J497" s="6">
        <f t="shared" si="13"/>
        <v>1192.9546880000016</v>
      </c>
      <c r="K497" s="6">
        <f t="shared" si="13"/>
        <v>1831.4681549999914</v>
      </c>
      <c r="L497" s="6">
        <f t="shared" si="13"/>
        <v>2208.5206070000058</v>
      </c>
      <c r="M497" s="6">
        <f t="shared" si="13"/>
        <v>2198.8532330000053</v>
      </c>
      <c r="N497" s="6">
        <f t="shared" si="13"/>
        <v>2873.6434330000011</v>
      </c>
      <c r="O497" s="6">
        <f t="shared" si="13"/>
        <v>3216.4744899999932</v>
      </c>
      <c r="P497" s="6">
        <f t="shared" si="13"/>
        <v>3266.2690050000019</v>
      </c>
      <c r="Q497" s="6">
        <f t="shared" si="13"/>
        <v>3935.278755000003</v>
      </c>
      <c r="R497" s="6">
        <f t="shared" si="13"/>
        <v>4326.2432090000002</v>
      </c>
      <c r="S497" s="6">
        <f t="shared" si="13"/>
        <v>4508.0633200000011</v>
      </c>
      <c r="T497" s="6">
        <f t="shared" si="13"/>
        <v>5250.0908010000021</v>
      </c>
      <c r="U497" s="6">
        <f t="shared" si="13"/>
        <v>5625.4987419999961</v>
      </c>
      <c r="V497" s="6">
        <f t="shared" si="13"/>
        <v>5579.1388720000032</v>
      </c>
      <c r="W497" s="6">
        <f t="shared" si="13"/>
        <v>6421.851617999997</v>
      </c>
      <c r="X497" s="6">
        <f t="shared" si="13"/>
        <v>6692.1176459999879</v>
      </c>
      <c r="Y497" s="6">
        <f t="shared" si="13"/>
        <v>6737.7152170000008</v>
      </c>
      <c r="Z497" s="6">
        <f t="shared" si="13"/>
        <v>7459.496106000006</v>
      </c>
      <c r="AA497" s="6">
        <f t="shared" si="13"/>
        <v>8563.3337610000053</v>
      </c>
      <c r="AB497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1" sqref="J31"/>
    </sheetView>
  </sheetViews>
  <sheetFormatPr defaultRowHeight="12.75" x14ac:dyDescent="0.2"/>
  <cols>
    <col min="2" max="3" width="9.28515625" bestFit="1" customWidth="1"/>
    <col min="4" max="4" width="10.28515625" bestFit="1" customWidth="1"/>
    <col min="5" max="9" width="9.28515625" bestFit="1" customWidth="1"/>
  </cols>
  <sheetData>
    <row r="1" spans="1:10" ht="25.5" x14ac:dyDescent="0.2">
      <c r="B1" s="3" t="s">
        <v>4</v>
      </c>
      <c r="C1" s="3" t="s">
        <v>2</v>
      </c>
      <c r="D1" s="3" t="s">
        <v>1</v>
      </c>
      <c r="E1" s="3" t="s">
        <v>7</v>
      </c>
      <c r="F1" s="3" t="s">
        <v>15</v>
      </c>
      <c r="G1" s="3" t="s">
        <v>261</v>
      </c>
      <c r="H1" s="3" t="s">
        <v>11</v>
      </c>
      <c r="I1" s="3" t="s">
        <v>8</v>
      </c>
      <c r="J1" s="3" t="s">
        <v>14</v>
      </c>
    </row>
    <row r="2" spans="1:10" x14ac:dyDescent="0.2">
      <c r="A2">
        <v>2001</v>
      </c>
      <c r="B2" s="2">
        <f>ID!D247+MT!D247+OR!D247+WA!D247</f>
        <v>3497.2121004566206</v>
      </c>
      <c r="C2" s="2">
        <f>ID!G247+ID!K247+MT!G247+MT!K247+OR!G247+OR!K247+WA!G247+WA!K247</f>
        <v>2486.596461187215</v>
      </c>
      <c r="D2" s="2">
        <f>ID!F247+MT!F247+OR!F247+WA!F247+WA!M247</f>
        <v>11097.608675799087</v>
      </c>
      <c r="E2" s="2">
        <f>ID!H247+MT!H247+OR!H247+WA!H247</f>
        <v>941.82979452054792</v>
      </c>
      <c r="F2" s="2">
        <f>ID!O247+MT!O247+OR!O247+WA!O247</f>
        <v>10.112671232876712</v>
      </c>
      <c r="G2" s="2">
        <f>ID!N247+MT!N247+OR!N247+WA!N247</f>
        <v>0</v>
      </c>
      <c r="H2" s="2">
        <f>ID!L247+MT!L247+OR!L247+WA!L247</f>
        <v>105.47009132420092</v>
      </c>
      <c r="I2" s="2">
        <f>ID!E247+ID!I247+ID!J247+ID!P247+MT!I247+MT!P247+OR!E247+OR!I247+OR!J247+OR!P247+WA!I247+WA!J247+WA!P247</f>
        <v>317.79178082191777</v>
      </c>
      <c r="J2" s="6">
        <f>SUM(B2:I2)</f>
        <v>18456.621575342466</v>
      </c>
    </row>
    <row r="3" spans="1:10" x14ac:dyDescent="0.2">
      <c r="A3">
        <v>2002</v>
      </c>
      <c r="B3" s="2">
        <f>ID!D248+MT!D248+OR!D248+WA!D248</f>
        <v>3181.3914383561646</v>
      </c>
      <c r="C3" s="2">
        <f>ID!G248+ID!K248+MT!G248+MT!K248+OR!G248+OR!K248+WA!G248+WA!K248</f>
        <v>1507.9529680365297</v>
      </c>
      <c r="D3" s="2">
        <f>ID!F248+MT!F248+OR!F248+WA!F248+WA!M248</f>
        <v>14944.238698630137</v>
      </c>
      <c r="E3" s="2">
        <f>ID!H248+MT!H248+OR!H248+WA!H248</f>
        <v>1032.9309360730595</v>
      </c>
      <c r="F3" s="2">
        <f>ID!O248+MT!O248+OR!O248+WA!O248</f>
        <v>90.495433789954333</v>
      </c>
      <c r="G3" s="2">
        <f>ID!N248+MT!N248+OR!N248+WA!N248</f>
        <v>0</v>
      </c>
      <c r="H3" s="2">
        <f>ID!L248+MT!L248+OR!L248+WA!L248</f>
        <v>62.754794520547946</v>
      </c>
      <c r="I3" s="2">
        <f>ID!E248+ID!I248+ID!J248+ID!P248+MT!I248+MT!P248+OR!E248+OR!I248+OR!J248+OR!P248+WA!I248+WA!J248+WA!P248</f>
        <v>313.23264840182645</v>
      </c>
      <c r="J3" s="6">
        <f t="shared" ref="J3:J46" si="0">SUM(B3:I3)</f>
        <v>21132.996917808217</v>
      </c>
    </row>
    <row r="4" spans="1:10" x14ac:dyDescent="0.2">
      <c r="A4">
        <v>2003</v>
      </c>
      <c r="B4" s="2">
        <f>ID!D249+MT!D249+OR!D249+WA!D249</f>
        <v>3713.8779680365296</v>
      </c>
      <c r="C4" s="2">
        <f>ID!G249+ID!K249+MT!G249+MT!K249+OR!G249+OR!K249+WA!G249+WA!K249</f>
        <v>2174.5772831050231</v>
      </c>
      <c r="D4" s="2">
        <f>ID!F249+MT!F249+OR!F249+WA!F249+WA!M249</f>
        <v>13933.747488584475</v>
      </c>
      <c r="E4" s="2">
        <f>ID!H249+MT!H249+OR!H249+WA!H249</f>
        <v>869.25890410958903</v>
      </c>
      <c r="F4" s="2">
        <f>ID!O249+MT!O249+OR!O249+WA!O249</f>
        <v>119.55399543378995</v>
      </c>
      <c r="G4" s="2">
        <f>ID!N249+MT!N249+OR!N249+WA!N249</f>
        <v>0</v>
      </c>
      <c r="H4" s="2">
        <f>ID!L249+MT!L249+OR!L249+WA!L249</f>
        <v>58.55787671232877</v>
      </c>
      <c r="I4" s="2">
        <f>ID!E249+ID!I249+ID!J249+ID!P249+MT!I249+MT!P249+OR!E249+OR!I249+OR!J249+OR!P249+WA!I249+WA!J249+WA!P249</f>
        <v>335.04942922374426</v>
      </c>
      <c r="J4" s="6">
        <f t="shared" si="0"/>
        <v>21204.622945205483</v>
      </c>
    </row>
    <row r="5" spans="1:10" x14ac:dyDescent="0.2">
      <c r="A5">
        <v>2004</v>
      </c>
      <c r="B5" s="2">
        <f>ID!D250+MT!D250+OR!D250+WA!D250</f>
        <v>3579.7383879781419</v>
      </c>
      <c r="C5" s="2">
        <f>ID!G250+ID!K250+MT!G250+MT!K250+OR!G250+OR!K250+WA!G250+WA!K250</f>
        <v>2734.9741575591988</v>
      </c>
      <c r="D5" s="2">
        <f>ID!F250+MT!F250+OR!F250+WA!F250+WA!M250</f>
        <v>13884.834357923497</v>
      </c>
      <c r="E5" s="2">
        <f>ID!H250+MT!H250+OR!H250+WA!H250</f>
        <v>1022.4935109289618</v>
      </c>
      <c r="F5" s="2">
        <f>ID!O250+MT!O250+OR!O250+WA!O250</f>
        <v>154.32502276867029</v>
      </c>
      <c r="G5" s="2">
        <f>ID!N250+MT!N250+OR!N250+WA!N250</f>
        <v>0</v>
      </c>
      <c r="H5" s="2">
        <f>ID!L250+MT!L250+OR!L250+WA!L250</f>
        <v>66.949681238615668</v>
      </c>
      <c r="I5" s="2">
        <f>ID!E250+ID!I250+ID!J250+ID!P250+MT!I250+MT!P250+OR!E250+OR!I250+OR!J250+OR!P250+WA!I250+WA!J250+WA!P250</f>
        <v>323.32058287795996</v>
      </c>
      <c r="J5" s="6">
        <f t="shared" si="0"/>
        <v>21766.635701275049</v>
      </c>
    </row>
    <row r="6" spans="1:10" x14ac:dyDescent="0.2">
      <c r="A6">
        <v>2005</v>
      </c>
      <c r="B6" s="2">
        <f>ID!D251+MT!D251+OR!D251+WA!D251</f>
        <v>3639.2023972602738</v>
      </c>
      <c r="C6" s="2">
        <f>ID!G251+ID!K251+MT!G251+MT!K251+OR!G251+OR!K251+WA!G251+WA!K251</f>
        <v>2708.9212328767126</v>
      </c>
      <c r="D6" s="2">
        <f>ID!F251+MT!F251+OR!F251+WA!F251+WA!M251</f>
        <v>13831.157534246577</v>
      </c>
      <c r="E6" s="2">
        <f>ID!H251+MT!H251+OR!H251+WA!H251</f>
        <v>940.89874429223744</v>
      </c>
      <c r="F6" s="2">
        <f>ID!O251+MT!O251+OR!O251+WA!O251</f>
        <v>140.72431506849315</v>
      </c>
      <c r="G6" s="2">
        <f>ID!N251+MT!N251+OR!N251+WA!N251</f>
        <v>0</v>
      </c>
      <c r="H6" s="2">
        <f>ID!L251+MT!L251+OR!L251+WA!L251</f>
        <v>63.968150684931508</v>
      </c>
      <c r="I6" s="2">
        <f>ID!E251+ID!I251+ID!J251+ID!P251+MT!I251+MT!P251+OR!E251+OR!I251+OR!J251+OR!P251+WA!I251+WA!J251+WA!P251</f>
        <v>370.86050228310501</v>
      </c>
      <c r="J6" s="6">
        <f t="shared" si="0"/>
        <v>21695.732876712325</v>
      </c>
    </row>
    <row r="7" spans="1:10" x14ac:dyDescent="0.2">
      <c r="A7">
        <v>2006</v>
      </c>
      <c r="B7" s="2">
        <f>ID!D252+MT!D252+OR!D252+WA!D252</f>
        <v>2957.8575342465756</v>
      </c>
      <c r="C7" s="2">
        <f>ID!G252+ID!K252+MT!G252+MT!K252+OR!G252+OR!K252+WA!G252+WA!K252</f>
        <v>2335.6035388127857</v>
      </c>
      <c r="D7" s="2">
        <f>ID!F252+MT!F252+OR!F252+WA!F252+WA!M252</f>
        <v>16127.575456621005</v>
      </c>
      <c r="E7" s="2">
        <f>ID!H252+MT!H252+OR!H252+WA!H252</f>
        <v>1064.8718036529681</v>
      </c>
      <c r="F7" s="2">
        <f>ID!O252+MT!O252+OR!O252+WA!O252</f>
        <v>293.88778538812784</v>
      </c>
      <c r="G7" s="2">
        <f>ID!N252+MT!N252+OR!N252+WA!N252</f>
        <v>0</v>
      </c>
      <c r="H7" s="2">
        <f>ID!L252+MT!L252+OR!L252+WA!L252</f>
        <v>53.57534246575343</v>
      </c>
      <c r="I7" s="2">
        <f>ID!E252+ID!I252+ID!J252+ID!P252+MT!I252+MT!P252+OR!E252+OR!I252+OR!J252+OR!P252+WA!I252+WA!J252+WA!P252</f>
        <v>359.94828767123289</v>
      </c>
      <c r="J7" s="6">
        <f t="shared" si="0"/>
        <v>23193.319748858445</v>
      </c>
    </row>
    <row r="8" spans="1:10" x14ac:dyDescent="0.2">
      <c r="A8">
        <v>2007</v>
      </c>
      <c r="B8" s="2">
        <f>ID!D253+MT!D253+OR!D253+WA!D253</f>
        <v>3578.6273972602739</v>
      </c>
      <c r="C8" s="2">
        <f>ID!G253+ID!K253+MT!G253+MT!K253+OR!G253+OR!K253+WA!G253+WA!K253</f>
        <v>2769.5294520547945</v>
      </c>
      <c r="D8" s="2">
        <f>ID!F253+MT!F253+OR!F253+WA!F253+WA!M253</f>
        <v>14936.891894977171</v>
      </c>
      <c r="E8" s="2">
        <f>ID!H253+MT!H253+OR!H253+WA!H253</f>
        <v>925.634703196347</v>
      </c>
      <c r="F8" s="2">
        <f>ID!O253+MT!O253+OR!O253+WA!O253</f>
        <v>496.90171232876708</v>
      </c>
      <c r="G8" s="2">
        <f>ID!N253+MT!N253+OR!N253+WA!N253</f>
        <v>0</v>
      </c>
      <c r="H8" s="2">
        <f>ID!L253+MT!L253+OR!L253+WA!L253</f>
        <v>60.518036529680366</v>
      </c>
      <c r="I8" s="2">
        <f>ID!E253+ID!I253+ID!J253+ID!P253+MT!I253+MT!P253+OR!E253+OR!I253+OR!J253+OR!P253+WA!I253+WA!J253+WA!P253</f>
        <v>346.46198630136985</v>
      </c>
      <c r="J8" s="6">
        <f t="shared" si="0"/>
        <v>23114.565182648403</v>
      </c>
    </row>
    <row r="9" spans="1:10" x14ac:dyDescent="0.2">
      <c r="A9">
        <v>2008</v>
      </c>
      <c r="B9" s="2">
        <f>ID!D254+MT!D254+OR!D254+WA!D254</f>
        <v>3555.0938069216754</v>
      </c>
      <c r="C9" s="2">
        <f>ID!G254+ID!K254+MT!G254+MT!K254+OR!G254+OR!K254+WA!G254+WA!K254</f>
        <v>3328.7619535519129</v>
      </c>
      <c r="D9" s="2">
        <f>ID!F254+MT!F254+OR!F254+WA!F254+WA!M254</f>
        <v>14896.69341985428</v>
      </c>
      <c r="E9" s="2">
        <f>ID!H254+MT!H254+OR!H254+WA!H254</f>
        <v>1055.2867714025501</v>
      </c>
      <c r="F9" s="2">
        <f>ID!O254+MT!O254+OR!O254+WA!O254</f>
        <v>800.69785974499086</v>
      </c>
      <c r="G9" s="2">
        <f>ID!N254+MT!N254+OR!N254+WA!N254</f>
        <v>0</v>
      </c>
      <c r="H9" s="2">
        <f>ID!L254+MT!L254+OR!L254+WA!L254</f>
        <v>53.421220400728593</v>
      </c>
      <c r="I9" s="2">
        <f>ID!E254+ID!I254+ID!J254+ID!P254+MT!I254+MT!P254+OR!E254+OR!I254+OR!J254+OR!P254+WA!I254+WA!J254+WA!P254</f>
        <v>348.59118852459017</v>
      </c>
      <c r="J9" s="6">
        <f t="shared" si="0"/>
        <v>24038.546220400731</v>
      </c>
    </row>
    <row r="10" spans="1:10" x14ac:dyDescent="0.2">
      <c r="A10">
        <v>2009</v>
      </c>
      <c r="B10" s="2">
        <f>ID!D255+MT!D255+OR!D255+WA!D255</f>
        <v>3010.1045662100455</v>
      </c>
      <c r="C10" s="2">
        <f>ID!G255+ID!K255+MT!G255+MT!K255+OR!G255+OR!K255+WA!G255+WA!K255</f>
        <v>3432.9092465753424</v>
      </c>
      <c r="D10" s="2">
        <f>ID!F255+MT!F255+OR!F255+WA!F255+WA!M255</f>
        <v>14378.858904109589</v>
      </c>
      <c r="E10" s="2">
        <f>ID!H255+MT!H255+OR!H255+WA!H255</f>
        <v>757.3075342465753</v>
      </c>
      <c r="F10" s="2">
        <f>ID!O255+MT!O255+OR!O255+WA!O255</f>
        <v>933.39497716894971</v>
      </c>
      <c r="G10" s="2">
        <f>ID!N255+MT!N255+OR!N255+WA!N255</f>
        <v>0</v>
      </c>
      <c r="H10" s="2">
        <f>ID!L255+MT!L255+OR!L255+WA!L255</f>
        <v>63.017579908675799</v>
      </c>
      <c r="I10" s="2">
        <f>ID!E255+ID!I255+ID!J255+ID!P255+MT!I255+MT!P255+OR!E255+OR!I255+OR!J255+OR!P255+WA!I255+WA!J255+WA!P255</f>
        <v>366.63013698630135</v>
      </c>
      <c r="J10" s="6">
        <f t="shared" si="0"/>
        <v>22942.222945205482</v>
      </c>
    </row>
    <row r="11" spans="1:10" x14ac:dyDescent="0.2">
      <c r="A11">
        <v>2010</v>
      </c>
      <c r="B11" s="2">
        <f>ID!D256+MT!D256+OR!D256+WA!D256</f>
        <v>3577.885616438356</v>
      </c>
      <c r="C11" s="2">
        <f>ID!G256+ID!K256+MT!G256+MT!K256+OR!G256+OR!K256+WA!G256+WA!K256</f>
        <v>3202.1316210045661</v>
      </c>
      <c r="D11" s="2">
        <f>ID!F256+MT!F256+OR!F256+WA!F256+WA!M256</f>
        <v>13407.862328767123</v>
      </c>
      <c r="E11" s="2">
        <f>ID!H256+MT!H256+OR!H256+WA!H256</f>
        <v>1054.9238584474886</v>
      </c>
      <c r="F11" s="2">
        <f>ID!O256+MT!O256+OR!O256+WA!O256</f>
        <v>1145.6236301369863</v>
      </c>
      <c r="G11" s="2">
        <f>ID!N256+MT!N256+OR!N256+WA!N256</f>
        <v>0</v>
      </c>
      <c r="H11" s="2">
        <f>ID!L256+MT!L256+OR!L256+WA!L256</f>
        <v>50.739041095890414</v>
      </c>
      <c r="I11" s="2">
        <f>ID!E256+ID!I256+ID!J256+ID!P256+MT!I256+MT!P256+OR!E256+OR!I256+OR!J256+OR!P256+WA!I256+WA!J256+WA!P256</f>
        <v>439.31164383561645</v>
      </c>
      <c r="J11" s="6">
        <f t="shared" si="0"/>
        <v>22878.477739726026</v>
      </c>
    </row>
    <row r="12" spans="1:10" x14ac:dyDescent="0.2">
      <c r="A12">
        <v>2011</v>
      </c>
      <c r="B12" s="2">
        <f>ID!D257+MT!D257+OR!D257+WA!D257</f>
        <v>2705.6204726027395</v>
      </c>
      <c r="C12" s="2">
        <f>ID!G257+ID!K257+MT!G257+MT!K257+OR!G257+OR!K257+WA!G257+WA!K257</f>
        <v>1732.1233995433788</v>
      </c>
      <c r="D12" s="2">
        <f>ID!F257+MT!F257+OR!F257+WA!F257+WA!M257</f>
        <v>18285.972414383563</v>
      </c>
      <c r="E12" s="2">
        <f>ID!H257+MT!H257+OR!H257+WA!H257</f>
        <v>548.66187214611875</v>
      </c>
      <c r="F12" s="2">
        <f>ID!O257+MT!O257+OR!O257+WA!O257</f>
        <v>1553.6076061643835</v>
      </c>
      <c r="G12" s="2">
        <f>ID!N257+MT!N257+OR!N257+WA!N257</f>
        <v>0.10616438356164383</v>
      </c>
      <c r="H12" s="2">
        <f>ID!L257+MT!L257+OR!L257+WA!L257</f>
        <v>57.734254566210041</v>
      </c>
      <c r="I12" s="2">
        <f>ID!E257+ID!I257+ID!J257+ID!P257+MT!I257+MT!P257+OR!E257+OR!I257+OR!J257+OR!P257+WA!I257+WA!J257+WA!P257</f>
        <v>419.2665810502283</v>
      </c>
      <c r="J12" s="6">
        <f t="shared" si="0"/>
        <v>25303.092764840185</v>
      </c>
    </row>
    <row r="13" spans="1:10" x14ac:dyDescent="0.2">
      <c r="A13">
        <v>2012</v>
      </c>
      <c r="B13" s="2">
        <f>ID!D258+MT!D258+OR!D258+WA!D258</f>
        <v>2329.3966211293264</v>
      </c>
      <c r="C13" s="2">
        <f>ID!G258+ID!K258+MT!G258+MT!K258+OR!G258+OR!K258+WA!G258+WA!K258</f>
        <v>2257.4903608834243</v>
      </c>
      <c r="D13" s="2">
        <f>ID!F258+MT!F258+OR!F258+WA!F258+WA!M258</f>
        <v>17206.506687158468</v>
      </c>
      <c r="E13" s="2">
        <f>ID!H258+MT!H258+OR!H258+WA!H258</f>
        <v>1062.5807149362477</v>
      </c>
      <c r="F13" s="2">
        <f>ID!O258+MT!O258+OR!O258+WA!O258</f>
        <v>1832.370587431694</v>
      </c>
      <c r="G13" s="2">
        <f>ID!N258+MT!N258+OR!N258+WA!N258</f>
        <v>0.82024134790528236</v>
      </c>
      <c r="H13" s="2">
        <f>ID!L258+MT!L258+OR!L258+WA!L258</f>
        <v>56.879509335154829</v>
      </c>
      <c r="I13" s="2">
        <f>ID!E258+ID!I258+ID!J258+ID!P258+MT!I258+MT!P258+OR!E258+OR!I258+OR!J258+OR!P258+WA!I258+WA!J258+WA!P258</f>
        <v>421.53952185792355</v>
      </c>
      <c r="J13" s="6">
        <f t="shared" si="0"/>
        <v>25167.584244080146</v>
      </c>
    </row>
    <row r="14" spans="1:10" x14ac:dyDescent="0.2">
      <c r="A14">
        <v>2013</v>
      </c>
      <c r="B14" s="2">
        <f>ID!D259+MT!D259+OR!D259+WA!D259</f>
        <v>2907.6861426940641</v>
      </c>
      <c r="C14" s="2">
        <f>ID!G259+ID!K259+MT!G259+MT!K259+OR!G259+OR!K259+WA!G259+WA!K259</f>
        <v>3447.8647477168947</v>
      </c>
      <c r="D14" s="2">
        <f>ID!F259+MT!F259+OR!F259+WA!F259+WA!M259</f>
        <v>14768.453261415527</v>
      </c>
      <c r="E14" s="2">
        <f>ID!H259+MT!H259+OR!H259+WA!H259</f>
        <v>965.85502283105018</v>
      </c>
      <c r="F14" s="2">
        <f>ID!O259+MT!O259+OR!O259+WA!O259</f>
        <v>2131.8312271689497</v>
      </c>
      <c r="G14" s="2">
        <f>ID!N259+MT!N259+OR!N259+WA!N259</f>
        <v>2.4263698630136985</v>
      </c>
      <c r="H14" s="2">
        <f>ID!L259+MT!L259+OR!L259+WA!L259</f>
        <v>56.261900684931504</v>
      </c>
      <c r="I14" s="2">
        <f>ID!E259+ID!I259+ID!J259+ID!P259+MT!I259+MT!P259+OR!E259+OR!I259+OR!J259+OR!P259+WA!I259+WA!J259+WA!P259</f>
        <v>484.6760867579909</v>
      </c>
      <c r="J14" s="6">
        <f t="shared" si="0"/>
        <v>24765.054759132418</v>
      </c>
    </row>
    <row r="15" spans="1:10" x14ac:dyDescent="0.2">
      <c r="A15">
        <v>2014</v>
      </c>
      <c r="B15" s="2">
        <f>ID!D260+MT!D260+OR!D260+WA!D260</f>
        <v>2949.4707465753427</v>
      </c>
      <c r="C15" s="2">
        <f>ID!G260+ID!K260+MT!G260+MT!K260+OR!G260+OR!K260+WA!G260+WA!K260</f>
        <v>3077.8323778538811</v>
      </c>
      <c r="D15" s="2">
        <f>ID!F260+MT!F260+OR!F260+WA!F260+WA!M260</f>
        <v>15298.883973744292</v>
      </c>
      <c r="E15" s="2">
        <f>ID!H260+MT!H260+OR!H260+WA!H260</f>
        <v>1084.1690639269407</v>
      </c>
      <c r="F15" s="2">
        <f>ID!O260+MT!O260+OR!O260+WA!O260</f>
        <v>2235.9736369863012</v>
      </c>
      <c r="G15" s="2">
        <f>ID!N260+MT!N260+OR!N260+WA!N260</f>
        <v>3.5519406392694064</v>
      </c>
      <c r="H15" s="2">
        <f>ID!L260+MT!L260+OR!L260+WA!L260</f>
        <v>52.161839041095888</v>
      </c>
      <c r="I15" s="2">
        <f>ID!E260+ID!I260+ID!J260+ID!P260+MT!I260+MT!P260+OR!E260+OR!I260+OR!J260+OR!P260+WA!I260+WA!J260+WA!P260</f>
        <v>469.17580936073063</v>
      </c>
      <c r="J15" s="6">
        <f t="shared" si="0"/>
        <v>25171.219388127854</v>
      </c>
    </row>
    <row r="16" spans="1:10" x14ac:dyDescent="0.2">
      <c r="A16">
        <v>2015</v>
      </c>
      <c r="B16" s="2">
        <f>ID!D261+MT!D261+OR!D261+WA!D261</f>
        <v>2685.0997716894972</v>
      </c>
      <c r="C16" s="2">
        <f>ID!G261+ID!K261+MT!G261+MT!K261+OR!G261+OR!K261+WA!G261+WA!K261</f>
        <v>3892.451369863014</v>
      </c>
      <c r="D16" s="2">
        <f>ID!F261+MT!F261+OR!F261+WA!F261+WA!M261</f>
        <v>14080.26700913242</v>
      </c>
      <c r="E16" s="2">
        <f>ID!H261+MT!H261+OR!H261+WA!H261</f>
        <v>931.61095890410957</v>
      </c>
      <c r="F16" s="2">
        <f>ID!O261+MT!O261+OR!O261+WA!O261</f>
        <v>2048.1570776255708</v>
      </c>
      <c r="G16" s="2">
        <f>ID!N261+MT!N261+OR!N261+WA!N261</f>
        <v>2.8536529680365295</v>
      </c>
      <c r="H16" s="2">
        <f>ID!L261+MT!L261+OR!L261+WA!L261</f>
        <v>59.842465753424655</v>
      </c>
      <c r="I16" s="2">
        <f>ID!E261+ID!I261+ID!J261+ID!P261+MT!I261+MT!P261+OR!E261+OR!I261+OR!J261+OR!P261+WA!I261+WA!J261+WA!P261</f>
        <v>514.72785388127852</v>
      </c>
      <c r="J16" s="6">
        <f t="shared" si="0"/>
        <v>24215.010159817346</v>
      </c>
    </row>
    <row r="17" spans="1:10" x14ac:dyDescent="0.2">
      <c r="A17">
        <v>2016</v>
      </c>
      <c r="B17" s="2">
        <f>ID!D262+MT!D262+OR!D262+WA!D262</f>
        <v>2378.2206284153008</v>
      </c>
      <c r="C17" s="2">
        <f>ID!G262+ID!K262+MT!G262+MT!K262+OR!G262+OR!K262+WA!G262+WA!K262</f>
        <v>3519.9792805100178</v>
      </c>
      <c r="D17" s="2">
        <f>ID!F262+MT!F262+OR!F262+WA!F262+WA!M262</f>
        <v>14818.960268670309</v>
      </c>
      <c r="E17" s="2">
        <f>ID!H262+MT!H262+OR!H262+WA!H262</f>
        <v>1095.8130692167576</v>
      </c>
      <c r="F17" s="2">
        <f>ID!O262+MT!O262+OR!O262+WA!O262</f>
        <v>2249.7032103825136</v>
      </c>
      <c r="G17" s="2">
        <f>ID!N262+MT!N262+OR!N262+WA!N262</f>
        <v>11.46186247723133</v>
      </c>
      <c r="H17" s="2">
        <f>ID!L262+MT!L262+OR!L262+WA!L262</f>
        <v>55.249544626593803</v>
      </c>
      <c r="I17" s="2">
        <f>ID!E262+ID!I262+ID!J262+ID!P262+MT!I262+MT!P262+OR!E262+OR!I262+OR!J262+OR!P262+WA!I262+WA!J262+WA!P262</f>
        <v>503.28153460837893</v>
      </c>
      <c r="J17" s="6">
        <f t="shared" si="0"/>
        <v>24632.669398907106</v>
      </c>
    </row>
    <row r="18" spans="1:10" x14ac:dyDescent="0.2">
      <c r="A18">
        <v>2017</v>
      </c>
      <c r="B18" s="2">
        <f>ID!D263+MT!D263+OR!D263+WA!D263</f>
        <v>2452.485273972603</v>
      </c>
      <c r="C18" s="2">
        <f>ID!G263+ID!K263+MT!G263+MT!K263+OR!G263+OR!K263+WA!G263+WA!K263</f>
        <v>2839.7480593607306</v>
      </c>
      <c r="D18" s="2">
        <f>ID!F263+MT!F263+OR!F263+WA!F263+WA!M263</f>
        <v>15929.242351598175</v>
      </c>
      <c r="E18" s="2">
        <f>ID!H263+MT!H263+OR!H263+WA!H263</f>
        <v>927.88344748858447</v>
      </c>
      <c r="F18" s="2">
        <f>ID!O263+MT!O263+OR!O263+WA!O263</f>
        <v>2122.2297945205482</v>
      </c>
      <c r="G18" s="2">
        <f>ID!N263+MT!N263+OR!N263+WA!N263</f>
        <v>86.239269406392694</v>
      </c>
      <c r="H18" s="2">
        <f>ID!L263+MT!L263+OR!L263+WA!L263</f>
        <v>56.113013698630141</v>
      </c>
      <c r="I18" s="2">
        <f>ID!E263+ID!I263+ID!J263+ID!P263+MT!I263+MT!P263+OR!E263+OR!I263+OR!J263+OR!P263+WA!I263+WA!J263+WA!P263</f>
        <v>493.02796803652961</v>
      </c>
      <c r="J18" s="6">
        <f t="shared" si="0"/>
        <v>24906.969178082192</v>
      </c>
    </row>
    <row r="19" spans="1:10" x14ac:dyDescent="0.2">
      <c r="A19">
        <v>2018</v>
      </c>
      <c r="B19" s="2">
        <f>ID!D264+MT!D264+OR!D264+WA!D264</f>
        <v>2294.7912100456624</v>
      </c>
      <c r="C19" s="2">
        <f>ID!G264+ID!K264+MT!G264+MT!K264+OR!G264+OR!K264+WA!G264+WA!K264</f>
        <v>3665.6367579908679</v>
      </c>
      <c r="D19" s="2">
        <f>ID!F264+MT!F264+OR!F264+WA!F264+WA!M264</f>
        <v>15930.199429223745</v>
      </c>
      <c r="E19" s="2">
        <f>ID!H264+MT!H264+OR!H264+WA!H264</f>
        <v>1108.2695205479451</v>
      </c>
      <c r="F19" s="2">
        <f>ID!O264+MT!O264+OR!O264+WA!O264</f>
        <v>2195.7714611872143</v>
      </c>
      <c r="G19" s="2">
        <f>ID!N264+MT!N264+OR!N264+WA!N264</f>
        <v>134.96883561643835</v>
      </c>
      <c r="H19" s="2">
        <f>ID!L264+MT!L264+OR!L264+WA!L264</f>
        <v>54.324657534246576</v>
      </c>
      <c r="I19" s="2">
        <f>ID!E264+ID!I264+ID!J264+ID!P264+MT!I264+MT!P264+OR!E264+OR!I264+OR!J264+OR!P264+WA!I264+WA!J264+WA!P264</f>
        <v>467.17602739726027</v>
      </c>
      <c r="J19" s="6">
        <f t="shared" si="0"/>
        <v>25851.137899543381</v>
      </c>
    </row>
    <row r="20" spans="1:10" x14ac:dyDescent="0.2">
      <c r="A20">
        <v>2019</v>
      </c>
      <c r="B20" s="2">
        <f>ID!D265+MT!D265+OR!D265+WA!D265</f>
        <v>2729.7432648401827</v>
      </c>
      <c r="C20" s="2">
        <f>ID!G265+ID!K265+MT!G265+MT!K265+OR!G265+OR!K265+WA!G265+WA!K265</f>
        <v>4469.7423515981736</v>
      </c>
      <c r="D20" s="2">
        <f>ID!F265+MT!F265+OR!F265+WA!F265+WA!M265</f>
        <v>13040.65890410959</v>
      </c>
      <c r="E20" s="2">
        <f>ID!H265+MT!H265+OR!H265+WA!H265</f>
        <v>1012.1574200913242</v>
      </c>
      <c r="F20" s="2">
        <f>ID!O265+MT!O265+OR!O265+WA!O265</f>
        <v>2268.5262557077622</v>
      </c>
      <c r="G20" s="2">
        <f>ID!N265+MT!N265+OR!N265+WA!N265</f>
        <v>146.25764840182651</v>
      </c>
      <c r="H20" s="2">
        <f>ID!L265+MT!L265+OR!L265+WA!L265</f>
        <v>55.886643835616439</v>
      </c>
      <c r="I20" s="2">
        <f>ID!E265+ID!I265+ID!J265+ID!P265+MT!I265+MT!P265+OR!E265+OR!I265+OR!J265+OR!P265+WA!I265+WA!J265+WA!P265</f>
        <v>441.78344748858444</v>
      </c>
      <c r="J20" s="6">
        <f t="shared" ref="J20" si="1">SUM(B20:I20)</f>
        <v>24164.755936073063</v>
      </c>
    </row>
    <row r="21" spans="1:10" x14ac:dyDescent="0.2">
      <c r="A21">
        <v>2020</v>
      </c>
      <c r="B21" s="2"/>
      <c r="C21" s="2"/>
      <c r="D21" s="2"/>
      <c r="E21" s="2"/>
      <c r="F21" s="2"/>
      <c r="G21" s="2"/>
      <c r="H21" s="2"/>
      <c r="I21" s="2"/>
      <c r="J21" s="6"/>
    </row>
    <row r="22" spans="1:10" x14ac:dyDescent="0.2">
      <c r="A22">
        <v>2021</v>
      </c>
      <c r="B22" s="2"/>
      <c r="C22" s="2"/>
      <c r="D22" s="2"/>
      <c r="E22" s="2"/>
      <c r="F22" s="2"/>
      <c r="G22" s="2"/>
      <c r="H22" s="2"/>
      <c r="I22" s="2"/>
      <c r="J22" s="6"/>
    </row>
    <row r="23" spans="1:10" x14ac:dyDescent="0.2">
      <c r="A23">
        <v>2022</v>
      </c>
      <c r="B23" s="2">
        <f>ID!D268+MT!D268+OR!D268+WA!D268</f>
        <v>791.98430000000008</v>
      </c>
      <c r="C23" s="2">
        <f>ID!G268+ID!K268+MT!G268+MT!K268+OR!G268+OR!K268+WA!G268+WA!K268</f>
        <v>3232.6333055999999</v>
      </c>
      <c r="D23" s="2">
        <f>ID!F268+MT!F268+OR!F268+WA!F268+WA!M268</f>
        <v>14666.978373</v>
      </c>
      <c r="E23" s="2">
        <f>ID!H268+MT!H268+OR!H268+WA!H268</f>
        <v>1123.7619999999999</v>
      </c>
      <c r="F23" s="2">
        <f>ID!O268+MT!O268+OR!O268+WA!O268</f>
        <v>3403.1581999999999</v>
      </c>
      <c r="G23" s="2">
        <f>ID!N268+MT!N268+OR!N268+WA!N268</f>
        <v>1581.1617550000001</v>
      </c>
      <c r="H23" s="2">
        <f>ID!L268+MT!L268+OR!L268+WA!L268</f>
        <v>0</v>
      </c>
      <c r="I23" s="2">
        <f>ID!E268+ID!I268+ID!J268+ID!P268+MT!I268+MT!P268+OR!E268+OR!I268+OR!J268+OR!P268+WA!I268+WA!J268+WA!P268</f>
        <v>431.01095999999995</v>
      </c>
      <c r="J23" s="6">
        <f t="shared" si="0"/>
        <v>25230.688893599996</v>
      </c>
    </row>
    <row r="24" spans="1:10" x14ac:dyDescent="0.2">
      <c r="A24">
        <v>2023</v>
      </c>
      <c r="B24" s="2">
        <f>ID!D269+MT!D269+OR!D269+WA!D269</f>
        <v>648.95640000000003</v>
      </c>
      <c r="C24" s="2">
        <f>ID!G269+ID!K269+MT!G269+MT!K269+OR!G269+OR!K269+WA!G269+WA!K269</f>
        <v>3150.2152541800001</v>
      </c>
      <c r="D24" s="2">
        <f>ID!F269+MT!F269+OR!F269+WA!F269+WA!M269</f>
        <v>14668.327107999999</v>
      </c>
      <c r="E24" s="2">
        <f>ID!H269+MT!H269+OR!H269+WA!H269</f>
        <v>1040.425</v>
      </c>
      <c r="F24" s="2">
        <f>ID!O269+MT!O269+OR!O269+WA!O269</f>
        <v>3494.0237999999999</v>
      </c>
      <c r="G24" s="2">
        <f>ID!N269+MT!N269+OR!N269+WA!N269</f>
        <v>1749.0173279999999</v>
      </c>
      <c r="H24" s="2">
        <f>ID!L269+MT!L269+OR!L269+WA!L269</f>
        <v>0</v>
      </c>
      <c r="I24" s="2">
        <f>ID!E269+ID!I269+ID!J269+ID!P269+MT!I269+MT!P269+OR!E269+OR!I269+OR!J269+OR!P269+WA!I269+WA!J269+WA!P269</f>
        <v>435.93923000000001</v>
      </c>
      <c r="J24" s="6">
        <f t="shared" si="0"/>
        <v>25186.904120179996</v>
      </c>
    </row>
    <row r="25" spans="1:10" x14ac:dyDescent="0.2">
      <c r="A25">
        <v>2024</v>
      </c>
      <c r="B25" s="2">
        <f>ID!D270+MT!D270+OR!D270+WA!D270</f>
        <v>585.29160000000002</v>
      </c>
      <c r="C25" s="2">
        <f>ID!G270+ID!K270+MT!G270+MT!K270+OR!G270+OR!K270+WA!G270+WA!K270</f>
        <v>2940.8414004000001</v>
      </c>
      <c r="D25" s="2">
        <f>ID!F270+MT!F270+OR!F270+WA!F270+WA!M270</f>
        <v>14651.890704000001</v>
      </c>
      <c r="E25" s="2">
        <f>ID!H270+MT!H270+OR!H270+WA!H270</f>
        <v>1012.696</v>
      </c>
      <c r="F25" s="2">
        <f>ID!O270+MT!O270+OR!O270+WA!O270</f>
        <v>3578.8664999999996</v>
      </c>
      <c r="G25" s="2">
        <f>ID!N270+MT!N270+OR!N270+WA!N270</f>
        <v>1881.390296</v>
      </c>
      <c r="H25" s="2">
        <f>ID!L270+MT!L270+OR!L270+WA!L270</f>
        <v>0</v>
      </c>
      <c r="I25" s="2">
        <f>ID!E270+ID!I270+ID!J270+ID!P270+MT!I270+MT!P270+OR!E270+OR!I270+OR!J270+OR!P270+WA!I270+WA!J270+WA!P270</f>
        <v>414.51067999999998</v>
      </c>
      <c r="J25" s="6">
        <f t="shared" si="0"/>
        <v>25065.487180400003</v>
      </c>
    </row>
    <row r="26" spans="1:10" x14ac:dyDescent="0.2">
      <c r="A26">
        <v>2025</v>
      </c>
      <c r="B26" s="2">
        <f>ID!D271+MT!D271+OR!D271+WA!D271</f>
        <v>537.07760000000007</v>
      </c>
      <c r="C26" s="2">
        <f>ID!G271+ID!K271+MT!G271+MT!K271+OR!G271+OR!K271+WA!G271+WA!K271</f>
        <v>2540.3296257000002</v>
      </c>
      <c r="D26" s="2">
        <f>ID!F271+MT!F271+OR!F271+WA!F271+WA!M271</f>
        <v>14643.617270000001</v>
      </c>
      <c r="E26" s="2">
        <f>ID!H271+MT!H271+OR!H271+WA!H271</f>
        <v>1110.604</v>
      </c>
      <c r="F26" s="2">
        <f>ID!O271+MT!O271+OR!O271+WA!O271</f>
        <v>3601.0243</v>
      </c>
      <c r="G26" s="2">
        <f>ID!N271+MT!N271+OR!N271+WA!N271</f>
        <v>2003.820643</v>
      </c>
      <c r="H26" s="2">
        <f>ID!L271+MT!L271+OR!L271+WA!L271</f>
        <v>0</v>
      </c>
      <c r="I26" s="2">
        <f>ID!E271+ID!I271+ID!J271+ID!P271+MT!I271+MT!P271+OR!E271+OR!I271+OR!J271+OR!P271+WA!I271+WA!J271+WA!P271</f>
        <v>412.85961000000003</v>
      </c>
      <c r="J26" s="6">
        <f t="shared" si="0"/>
        <v>24849.333048699998</v>
      </c>
    </row>
    <row r="27" spans="1:10" x14ac:dyDescent="0.2">
      <c r="A27">
        <v>2026</v>
      </c>
      <c r="B27" s="2">
        <f>ID!D272+MT!D272+OR!D272+WA!D272</f>
        <v>379.87349999999998</v>
      </c>
      <c r="C27" s="2">
        <f>ID!G272+ID!K272+MT!G272+MT!K272+OR!G272+OR!K272+WA!G272+WA!K272</f>
        <v>2707.1836175999997</v>
      </c>
      <c r="D27" s="2">
        <f>ID!F272+MT!F272+OR!F272+WA!F272+WA!M272</f>
        <v>14625.43318</v>
      </c>
      <c r="E27" s="2">
        <f>ID!H272+MT!H272+OR!H272+WA!H272</f>
        <v>1030.519</v>
      </c>
      <c r="F27" s="2">
        <f>ID!O272+MT!O272+OR!O272+WA!O272</f>
        <v>3674.4787000000006</v>
      </c>
      <c r="G27" s="2">
        <f>ID!N272+MT!N272+OR!N272+WA!N272</f>
        <v>2110.9868960000003</v>
      </c>
      <c r="H27" s="2">
        <f>ID!L272+MT!L272+OR!L272+WA!L272</f>
        <v>0</v>
      </c>
      <c r="I27" s="2">
        <f>ID!E272+ID!I272+ID!J272+ID!P272+MT!I272+MT!P272+OR!E272+OR!I272+OR!J272+OR!P272+WA!I272+WA!J272+WA!P272</f>
        <v>441.82906000000003</v>
      </c>
      <c r="J27" s="6">
        <f t="shared" si="0"/>
        <v>24970.303953600003</v>
      </c>
    </row>
    <row r="28" spans="1:10" x14ac:dyDescent="0.2">
      <c r="A28">
        <v>2027</v>
      </c>
      <c r="B28" s="2">
        <f>ID!D273+MT!D273+OR!D273+WA!D273</f>
        <v>377.34820000000002</v>
      </c>
      <c r="C28" s="2">
        <f>ID!G273+ID!K273+MT!G273+MT!K273+OR!G273+OR!K273+WA!G273+WA!K273</f>
        <v>2628.5170481</v>
      </c>
      <c r="D28" s="2">
        <f>ID!F273+MT!F273+OR!F273+WA!F273+WA!M273</f>
        <v>14627.16346</v>
      </c>
      <c r="E28" s="2">
        <f>ID!H273+MT!H273+OR!H273+WA!H273</f>
        <v>1000.5410000000001</v>
      </c>
      <c r="F28" s="2">
        <f>ID!O273+MT!O273+OR!O273+WA!O273</f>
        <v>3815.3890000000001</v>
      </c>
      <c r="G28" s="2">
        <f>ID!N273+MT!N273+OR!N273+WA!N273</f>
        <v>2226.3203080000003</v>
      </c>
      <c r="H28" s="2">
        <f>ID!L273+MT!L273+OR!L273+WA!L273</f>
        <v>0</v>
      </c>
      <c r="I28" s="2">
        <f>ID!E273+ID!I273+ID!J273+ID!P273+MT!I273+MT!P273+OR!E273+OR!I273+OR!J273+OR!P273+WA!I273+WA!J273+WA!P273</f>
        <v>470.01821000000007</v>
      </c>
      <c r="J28" s="6">
        <f t="shared" si="0"/>
        <v>25145.2972261</v>
      </c>
    </row>
    <row r="29" spans="1:10" x14ac:dyDescent="0.2">
      <c r="A29">
        <v>2028</v>
      </c>
      <c r="B29" s="2">
        <f>ID!D274+MT!D274+OR!D274+WA!D274</f>
        <v>348.67500000000001</v>
      </c>
      <c r="C29" s="2">
        <f>ID!G274+ID!K274+MT!G274+MT!K274+OR!G274+OR!K274+WA!G274+WA!K274</f>
        <v>2428.5568960000001</v>
      </c>
      <c r="D29" s="2">
        <f>ID!F274+MT!F274+OR!F274+WA!F274+WA!M274</f>
        <v>14634.63013</v>
      </c>
      <c r="E29" s="2">
        <f>ID!H274+MT!H274+OR!H274+WA!H274</f>
        <v>1101.6610000000001</v>
      </c>
      <c r="F29" s="2">
        <f>ID!O274+MT!O274+OR!O274+WA!O274</f>
        <v>3959.2658999999999</v>
      </c>
      <c r="G29" s="2">
        <f>ID!N274+MT!N274+OR!N274+WA!N274</f>
        <v>2352.766779</v>
      </c>
      <c r="H29" s="2">
        <f>ID!L274+MT!L274+OR!L274+WA!L274</f>
        <v>0</v>
      </c>
      <c r="I29" s="2">
        <f>ID!E274+ID!I274+ID!J274+ID!P274+MT!I274+MT!P274+OR!E274+OR!I274+OR!J274+OR!P274+WA!I274+WA!J274+WA!P274</f>
        <v>490.74689999999998</v>
      </c>
      <c r="J29" s="6">
        <f t="shared" si="0"/>
        <v>25316.302604999997</v>
      </c>
    </row>
    <row r="30" spans="1:10" x14ac:dyDescent="0.2">
      <c r="A30">
        <v>2029</v>
      </c>
      <c r="B30" s="2">
        <f>ID!D275+MT!D275+OR!D275+WA!D275</f>
        <v>348.67680000000001</v>
      </c>
      <c r="C30" s="2">
        <f>ID!G275+ID!K275+MT!G275+MT!K275+OR!G275+OR!K275+WA!G275+WA!K275</f>
        <v>2227.1664365000001</v>
      </c>
      <c r="D30" s="2">
        <f>ID!F275+MT!F275+OR!F275+WA!F275+WA!M275</f>
        <v>14634.980989999998</v>
      </c>
      <c r="E30" s="2">
        <f>ID!H275+MT!H275+OR!H275+WA!H275</f>
        <v>1022.016</v>
      </c>
      <c r="F30" s="2">
        <f>ID!O275+MT!O275+OR!O275+WA!O275</f>
        <v>4130.4787999999999</v>
      </c>
      <c r="G30" s="2">
        <f>ID!N275+MT!N275+OR!N275+WA!N275</f>
        <v>2459.3675460000004</v>
      </c>
      <c r="H30" s="2">
        <f>ID!L275+MT!L275+OR!L275+WA!L275</f>
        <v>0</v>
      </c>
      <c r="I30" s="2">
        <f>ID!E275+ID!I275+ID!J275+ID!P275+MT!I275+MT!P275+OR!E275+OR!I275+OR!J275+OR!P275+WA!I275+WA!J275+WA!P275</f>
        <v>517.9840999999999</v>
      </c>
      <c r="J30" s="6">
        <f t="shared" si="0"/>
        <v>25340.6706725</v>
      </c>
    </row>
    <row r="31" spans="1:10" x14ac:dyDescent="0.2">
      <c r="A31">
        <v>2030</v>
      </c>
      <c r="B31" s="2">
        <f>ID!D276+MT!D276+OR!D276+WA!D276</f>
        <v>390.45170000000002</v>
      </c>
      <c r="C31" s="2">
        <f>ID!G276+ID!K276+MT!G276+MT!K276+OR!G276+OR!K276+WA!G276+WA!K276</f>
        <v>2054.7750506000002</v>
      </c>
      <c r="D31" s="2">
        <f>ID!F276+MT!F276+OR!F276+WA!F276+WA!M276</f>
        <v>14640.175089999999</v>
      </c>
      <c r="E31" s="2">
        <f>ID!H276+MT!H276+OR!H276+WA!H276</f>
        <v>983.72059999999999</v>
      </c>
      <c r="F31" s="2">
        <f>ID!O276+MT!O276+OR!O276+WA!O276</f>
        <v>4265.6273000000001</v>
      </c>
      <c r="G31" s="2">
        <f>ID!N276+MT!N276+OR!N276+WA!N276</f>
        <v>2563.5860130000001</v>
      </c>
      <c r="H31" s="2">
        <f>ID!L276+MT!L276+OR!L276+WA!L276</f>
        <v>0</v>
      </c>
      <c r="I31" s="2">
        <f>ID!E276+ID!I276+ID!J276+ID!P276+MT!I276+MT!P276+OR!E276+OR!I276+OR!J276+OR!P276+WA!I276+WA!J276+WA!P276</f>
        <v>531.27844000000005</v>
      </c>
      <c r="J31" s="6">
        <f t="shared" si="0"/>
        <v>25429.614193599999</v>
      </c>
    </row>
    <row r="32" spans="1:10" x14ac:dyDescent="0.2">
      <c r="A32">
        <v>2031</v>
      </c>
      <c r="B32" s="2">
        <f>ID!D277+MT!D277+OR!D277+WA!D277</f>
        <v>379.86720000000003</v>
      </c>
      <c r="C32" s="2">
        <f>ID!G277+ID!K277+MT!G277+MT!K277+OR!G277+OR!K277+WA!G277+WA!K277</f>
        <v>1829.5967565000001</v>
      </c>
      <c r="D32" s="2">
        <f>ID!F277+MT!F277+OR!F277+WA!F277+WA!M277</f>
        <v>14628.655649999999</v>
      </c>
      <c r="E32" s="2">
        <f>ID!H277+MT!H277+OR!H277+WA!H277</f>
        <v>1087.836</v>
      </c>
      <c r="F32" s="2">
        <f>ID!O277+MT!O277+OR!O277+WA!O277</f>
        <v>4397.0794000000005</v>
      </c>
      <c r="G32" s="2">
        <f>ID!N277+MT!N277+OR!N277+WA!N277</f>
        <v>2663.461002</v>
      </c>
      <c r="H32" s="2">
        <f>ID!L277+MT!L277+OR!L277+WA!L277</f>
        <v>0</v>
      </c>
      <c r="I32" s="2">
        <f>ID!E277+ID!I277+ID!J277+ID!P277+MT!I277+MT!P277+OR!E277+OR!I277+OR!J277+OR!P277+WA!I277+WA!J277+WA!P277</f>
        <v>555.27215000000001</v>
      </c>
      <c r="J32" s="6">
        <f t="shared" si="0"/>
        <v>25541.768158500003</v>
      </c>
    </row>
    <row r="33" spans="1:10" x14ac:dyDescent="0.2">
      <c r="A33">
        <v>2032</v>
      </c>
      <c r="B33" s="2">
        <f>ID!D278+MT!D278+OR!D278+WA!D278</f>
        <v>353.50479999999999</v>
      </c>
      <c r="C33" s="2">
        <f>ID!G278+ID!K278+MT!G278+MT!K278+OR!G278+OR!K278+WA!G278+WA!K278</f>
        <v>1686.5709543</v>
      </c>
      <c r="D33" s="2">
        <f>ID!F278+MT!F278+OR!F278+WA!F278+WA!M278</f>
        <v>14635.74685</v>
      </c>
      <c r="E33" s="2">
        <f>ID!H278+MT!H278+OR!H278+WA!H278</f>
        <v>1014.277</v>
      </c>
      <c r="F33" s="2">
        <f>ID!O278+MT!O278+OR!O278+WA!O278</f>
        <v>4571.5787999999993</v>
      </c>
      <c r="G33" s="2">
        <f>ID!N278+MT!N278+OR!N278+WA!N278</f>
        <v>2773.1807949999998</v>
      </c>
      <c r="H33" s="2">
        <f>ID!L278+MT!L278+OR!L278+WA!L278</f>
        <v>0</v>
      </c>
      <c r="I33" s="2">
        <f>ID!E278+ID!I278+ID!J278+ID!P278+MT!I278+MT!P278+OR!E278+OR!I278+OR!J278+OR!P278+WA!I278+WA!J278+WA!P278</f>
        <v>585.85338000000002</v>
      </c>
      <c r="J33" s="6">
        <f t="shared" si="0"/>
        <v>25620.712579299998</v>
      </c>
    </row>
    <row r="34" spans="1:10" x14ac:dyDescent="0.2">
      <c r="A34">
        <v>2033</v>
      </c>
      <c r="B34" s="2">
        <f>ID!D279+MT!D279+OR!D279+WA!D279</f>
        <v>347.48649999999998</v>
      </c>
      <c r="C34" s="2">
        <f>ID!G279+ID!K279+MT!G279+MT!K279+OR!G279+OR!K279+WA!G279+WA!K279</f>
        <v>1622.9275649000001</v>
      </c>
      <c r="D34" s="2">
        <f>ID!F279+MT!F279+OR!F279+WA!F279+WA!M279</f>
        <v>14640.916079999999</v>
      </c>
      <c r="E34" s="2">
        <f>ID!H279+MT!H279+OR!H279+WA!H279</f>
        <v>979.67570000000001</v>
      </c>
      <c r="F34" s="2">
        <f>ID!O279+MT!O279+OR!O279+WA!O279</f>
        <v>4604.8271000000004</v>
      </c>
      <c r="G34" s="2">
        <f>ID!N279+MT!N279+OR!N279+WA!N279</f>
        <v>2876.3176880000001</v>
      </c>
      <c r="H34" s="2">
        <f>ID!L279+MT!L279+OR!L279+WA!L279</f>
        <v>0</v>
      </c>
      <c r="I34" s="2">
        <f>ID!E279+ID!I279+ID!J279+ID!P279+MT!I279+MT!P279+OR!E279+OR!I279+OR!J279+OR!P279+WA!I279+WA!J279+WA!P279</f>
        <v>613.59047999999996</v>
      </c>
      <c r="J34" s="6">
        <f t="shared" si="0"/>
        <v>25685.741112899999</v>
      </c>
    </row>
    <row r="35" spans="1:10" x14ac:dyDescent="0.2">
      <c r="A35">
        <v>2034</v>
      </c>
      <c r="B35" s="2">
        <f>ID!D280+MT!D280+OR!D280+WA!D280</f>
        <v>376.44560000000001</v>
      </c>
      <c r="C35" s="2">
        <f>ID!G280+ID!K280+MT!G280+MT!K280+OR!G280+OR!K280+WA!G280+WA!K280</f>
        <v>1449.41213247</v>
      </c>
      <c r="D35" s="2">
        <f>ID!F280+MT!F280+OR!F280+WA!F280+WA!M280</f>
        <v>14645.875539999999</v>
      </c>
      <c r="E35" s="2">
        <f>ID!H280+MT!H280+OR!H280+WA!H280</f>
        <v>1082.213</v>
      </c>
      <c r="F35" s="2">
        <f>ID!O280+MT!O280+OR!O280+WA!O280</f>
        <v>4663.7141000000001</v>
      </c>
      <c r="G35" s="2">
        <f>ID!N280+MT!N280+OR!N280+WA!N280</f>
        <v>2980.6681619999999</v>
      </c>
      <c r="H35" s="2">
        <f>ID!L280+MT!L280+OR!L280+WA!L280</f>
        <v>0</v>
      </c>
      <c r="I35" s="2">
        <f>ID!E280+ID!I280+ID!J280+ID!P280+MT!I280+MT!P280+OR!E280+OR!I280+OR!J280+OR!P280+WA!I280+WA!J280+WA!P280</f>
        <v>641.38409999999999</v>
      </c>
      <c r="J35" s="6">
        <f t="shared" si="0"/>
        <v>25839.712634469997</v>
      </c>
    </row>
    <row r="36" spans="1:10" x14ac:dyDescent="0.2">
      <c r="A36">
        <v>2035</v>
      </c>
      <c r="B36" s="2">
        <f>ID!D281+MT!D281+OR!D281+WA!D281</f>
        <v>390.3913</v>
      </c>
      <c r="C36" s="2">
        <f>ID!G281+ID!K281+MT!G281+MT!K281+OR!G281+OR!K281+WA!G281+WA!K281</f>
        <v>1301.984692</v>
      </c>
      <c r="D36" s="2">
        <f>ID!F281+MT!F281+OR!F281+WA!F281+WA!M281</f>
        <v>14652.021539999998</v>
      </c>
      <c r="E36" s="2">
        <f>ID!H281+MT!H281+OR!H281+WA!H281</f>
        <v>1003.297</v>
      </c>
      <c r="F36" s="2">
        <f>ID!O281+MT!O281+OR!O281+WA!O281</f>
        <v>4746.3302000000003</v>
      </c>
      <c r="G36" s="2">
        <f>ID!N281+MT!N281+OR!N281+WA!N281</f>
        <v>3101.4887229999999</v>
      </c>
      <c r="H36" s="2">
        <f>ID!L281+MT!L281+OR!L281+WA!L281</f>
        <v>0</v>
      </c>
      <c r="I36" s="2">
        <f>ID!E281+ID!I281+ID!J281+ID!P281+MT!I281+MT!P281+OR!E281+OR!I281+OR!J281+OR!P281+WA!I281+WA!J281+WA!P281</f>
        <v>676.9008</v>
      </c>
      <c r="J36" s="6">
        <f t="shared" si="0"/>
        <v>25872.414254999996</v>
      </c>
    </row>
    <row r="37" spans="1:10" x14ac:dyDescent="0.2">
      <c r="A37">
        <v>2036</v>
      </c>
      <c r="B37" s="2">
        <f>ID!D282+MT!D282+OR!D282+WA!D282</f>
        <v>358.6506</v>
      </c>
      <c r="C37" s="2">
        <f>ID!G282+ID!K282+MT!G282+MT!K282+OR!G282+OR!K282+WA!G282+WA!K282</f>
        <v>1304.6689020000001</v>
      </c>
      <c r="D37" s="2">
        <f>ID!F282+MT!F282+OR!F282+WA!F282+WA!M282</f>
        <v>14660.223650000002</v>
      </c>
      <c r="E37" s="2">
        <f>ID!H282+MT!H282+OR!H282+WA!H282</f>
        <v>971.60490000000004</v>
      </c>
      <c r="F37" s="2">
        <f>ID!O282+MT!O282+OR!O282+WA!O282</f>
        <v>4763.9627</v>
      </c>
      <c r="G37" s="2">
        <f>ID!N282+MT!N282+OR!N282+WA!N282</f>
        <v>3163.6092739999999</v>
      </c>
      <c r="H37" s="2">
        <f>ID!L282+MT!L282+OR!L282+WA!L282</f>
        <v>0</v>
      </c>
      <c r="I37" s="2">
        <f>ID!E282+ID!I282+ID!J282+ID!P282+MT!I282+MT!P282+OR!E282+OR!I282+OR!J282+OR!P282+WA!I282+WA!J282+WA!P282</f>
        <v>707.12974000000008</v>
      </c>
      <c r="J37" s="6">
        <f t="shared" si="0"/>
        <v>25929.849765999999</v>
      </c>
    </row>
    <row r="38" spans="1:10" x14ac:dyDescent="0.2">
      <c r="A38">
        <v>2037</v>
      </c>
      <c r="B38" s="2">
        <f>ID!D283+MT!D283+OR!D283+WA!D283</f>
        <v>370.71190000000001</v>
      </c>
      <c r="C38" s="2">
        <f>ID!G283+ID!K283+MT!G283+MT!K283+OR!G283+OR!K283+WA!G283+WA!K283</f>
        <v>1173.22567209</v>
      </c>
      <c r="D38" s="2">
        <f>ID!F283+MT!F283+OR!F283+WA!F283+WA!M283</f>
        <v>14665.440669999998</v>
      </c>
      <c r="E38" s="2">
        <f>ID!H283+MT!H283+OR!H283+WA!H283</f>
        <v>1069.894</v>
      </c>
      <c r="F38" s="2">
        <f>ID!O283+MT!O283+OR!O283+WA!O283</f>
        <v>4798.9681999999993</v>
      </c>
      <c r="G38" s="2">
        <f>ID!N283+MT!N283+OR!N283+WA!N283</f>
        <v>3251.2742559999997</v>
      </c>
      <c r="H38" s="2">
        <f>ID!L283+MT!L283+OR!L283+WA!L283</f>
        <v>0</v>
      </c>
      <c r="I38" s="2">
        <f>ID!E283+ID!I283+ID!J283+ID!P283+MT!I283+MT!P283+OR!E283+OR!I283+OR!J283+OR!P283+WA!I283+WA!J283+WA!P283</f>
        <v>744.78835000000004</v>
      </c>
      <c r="J38" s="6">
        <f t="shared" si="0"/>
        <v>26074.303048089998</v>
      </c>
    </row>
    <row r="39" spans="1:10" x14ac:dyDescent="0.2">
      <c r="A39">
        <v>2038</v>
      </c>
      <c r="B39" s="2">
        <f>ID!D284+MT!D284+OR!D284+WA!D284</f>
        <v>407.06670000000003</v>
      </c>
      <c r="C39" s="2">
        <f>ID!G284+ID!K284+MT!G284+MT!K284+OR!G284+OR!K284+WA!G284+WA!K284</f>
        <v>1120.0382609000001</v>
      </c>
      <c r="D39" s="2">
        <f>ID!F284+MT!F284+OR!F284+WA!F284+WA!M284</f>
        <v>14671.468519999999</v>
      </c>
      <c r="E39" s="2">
        <f>ID!H284+MT!H284+OR!H284+WA!H284</f>
        <v>984.64829999999995</v>
      </c>
      <c r="F39" s="2">
        <f>ID!O284+MT!O284+OR!O284+WA!O284</f>
        <v>4850.4503999999997</v>
      </c>
      <c r="G39" s="2">
        <f>ID!N284+MT!N284+OR!N284+WA!N284</f>
        <v>3338.9045370000003</v>
      </c>
      <c r="H39" s="2">
        <f>ID!L284+MT!L284+OR!L284+WA!L284</f>
        <v>0</v>
      </c>
      <c r="I39" s="2">
        <f>ID!E284+ID!I284+ID!J284+ID!P284+MT!I284+MT!P284+OR!E284+OR!I284+OR!J284+OR!P284+WA!I284+WA!J284+WA!P284</f>
        <v>789.42387999999994</v>
      </c>
      <c r="J39" s="6">
        <f t="shared" si="0"/>
        <v>26162.000597900002</v>
      </c>
    </row>
    <row r="40" spans="1:10" x14ac:dyDescent="0.2">
      <c r="A40">
        <v>2039</v>
      </c>
      <c r="B40" s="2">
        <f>ID!D285+MT!D285+OR!D285+WA!D285</f>
        <v>412.76740000000001</v>
      </c>
      <c r="C40" s="2">
        <f>ID!G285+ID!K285+MT!G285+MT!K285+OR!G285+OR!K285+WA!G285+WA!K285</f>
        <v>1098.2137759</v>
      </c>
      <c r="D40" s="2">
        <f>ID!F285+MT!F285+OR!F285+WA!F285+WA!M285</f>
        <v>14680.304559999999</v>
      </c>
      <c r="E40" s="2">
        <f>ID!H285+MT!H285+OR!H285+WA!H285</f>
        <v>952.81849999999997</v>
      </c>
      <c r="F40" s="2">
        <f>ID!O285+MT!O285+OR!O285+WA!O285</f>
        <v>4874.2046000000009</v>
      </c>
      <c r="G40" s="2">
        <f>ID!N285+MT!N285+OR!N285+WA!N285</f>
        <v>3409.6017650000003</v>
      </c>
      <c r="H40" s="2">
        <f>ID!L285+MT!L285+OR!L285+WA!L285</f>
        <v>0</v>
      </c>
      <c r="I40" s="2">
        <f>ID!E285+ID!I285+ID!J285+ID!P285+MT!I285+MT!P285+OR!E285+OR!I285+OR!J285+OR!P285+WA!I285+WA!J285+WA!P285</f>
        <v>826.59708999999998</v>
      </c>
      <c r="J40" s="6">
        <f t="shared" si="0"/>
        <v>26254.507690899998</v>
      </c>
    </row>
    <row r="41" spans="1:10" x14ac:dyDescent="0.2">
      <c r="A41">
        <v>2040</v>
      </c>
      <c r="B41" s="2">
        <f>ID!D286+MT!D286+OR!D286+WA!D286</f>
        <v>381.51839999999999</v>
      </c>
      <c r="C41" s="2">
        <f>ID!G286+ID!K286+MT!G286+MT!K286+OR!G286+OR!K286+WA!G286+WA!K286</f>
        <v>995.11752359999991</v>
      </c>
      <c r="D41" s="2">
        <f>ID!F286+MT!F286+OR!F286+WA!F286+WA!M286</f>
        <v>14686.560940000001</v>
      </c>
      <c r="E41" s="2">
        <f>ID!H286+MT!H286+OR!H286+WA!H286</f>
        <v>1050.117</v>
      </c>
      <c r="F41" s="2">
        <f>ID!O286+MT!O286+OR!O286+WA!O286</f>
        <v>4919.62</v>
      </c>
      <c r="G41" s="2">
        <f>ID!N286+MT!N286+OR!N286+WA!N286</f>
        <v>3515.0048879999999</v>
      </c>
      <c r="H41" s="2">
        <f>ID!L286+MT!L286+OR!L286+WA!L286</f>
        <v>0</v>
      </c>
      <c r="I41" s="2">
        <f>ID!E286+ID!I286+ID!J286+ID!P286+MT!I286+MT!P286+OR!E286+OR!I286+OR!J286+OR!P286+WA!I286+WA!J286+WA!P286</f>
        <v>866.98820999999998</v>
      </c>
      <c r="J41" s="6">
        <f t="shared" si="0"/>
        <v>26414.926961599998</v>
      </c>
    </row>
    <row r="42" spans="1:10" x14ac:dyDescent="0.2">
      <c r="A42">
        <v>2041</v>
      </c>
      <c r="B42" s="2">
        <f>ID!D287+MT!D287+OR!D287+WA!D287</f>
        <v>373.37619999999998</v>
      </c>
      <c r="C42" s="2">
        <f>ID!G287+ID!K287+MT!G287+MT!K287+OR!G287+OR!K287+WA!G287+WA!K287</f>
        <v>988.63767569999993</v>
      </c>
      <c r="D42" s="2">
        <f>ID!F287+MT!F287+OR!F287+WA!F287+WA!M287</f>
        <v>14692.171699999999</v>
      </c>
      <c r="E42" s="2">
        <f>ID!H287+MT!H287+OR!H287+WA!H287</f>
        <v>980.4144</v>
      </c>
      <c r="F42" s="2">
        <f>ID!O287+MT!O287+OR!O287+WA!O287</f>
        <v>4957.2090000000007</v>
      </c>
      <c r="G42" s="2">
        <f>ID!N287+MT!N287+OR!N287+WA!N287</f>
        <v>3602.096677</v>
      </c>
      <c r="H42" s="2">
        <f>ID!L287+MT!L287+OR!L287+WA!L287</f>
        <v>0</v>
      </c>
      <c r="I42" s="2">
        <f>ID!E287+ID!I287+ID!J287+ID!P287+MT!I287+MT!P287+OR!E287+OR!I287+OR!J287+OR!P287+WA!I287+WA!J287+WA!P287</f>
        <v>920.62601999999993</v>
      </c>
      <c r="J42" s="6">
        <f t="shared" si="0"/>
        <v>26514.531672699999</v>
      </c>
    </row>
    <row r="43" spans="1:10" x14ac:dyDescent="0.2">
      <c r="A43">
        <v>2042</v>
      </c>
      <c r="B43" s="2">
        <f>ID!D288+MT!D288+OR!D288+WA!D288</f>
        <v>413.31420000000003</v>
      </c>
      <c r="C43" s="2">
        <f>ID!G288+ID!K288+MT!G288+MT!K288+OR!G288+OR!K288+WA!G288+WA!K288</f>
        <v>1014.4259196</v>
      </c>
      <c r="D43" s="2">
        <f>ID!F288+MT!F288+OR!F288+WA!F288+WA!M288</f>
        <v>14698.94191</v>
      </c>
      <c r="E43" s="2">
        <f>ID!H288+MT!H288+OR!H288+WA!H288</f>
        <v>947.79859999999996</v>
      </c>
      <c r="F43" s="2">
        <f>ID!O288+MT!O288+OR!O288+WA!O288</f>
        <v>4958.6581999999999</v>
      </c>
      <c r="G43" s="2">
        <f>ID!N288+MT!N288+OR!N288+WA!N288</f>
        <v>3642.2024220000003</v>
      </c>
      <c r="H43" s="2">
        <f>ID!L288+MT!L288+OR!L288+WA!L288</f>
        <v>0</v>
      </c>
      <c r="I43" s="2">
        <f>ID!E288+ID!I288+ID!J288+ID!P288+MT!I288+MT!P288+OR!E288+OR!I288+OR!J288+OR!P288+WA!I288+WA!J288+WA!P288</f>
        <v>959.13130000000001</v>
      </c>
      <c r="J43" s="6">
        <f t="shared" si="0"/>
        <v>26634.472551600003</v>
      </c>
    </row>
    <row r="44" spans="1:10" x14ac:dyDescent="0.2">
      <c r="A44">
        <v>2043</v>
      </c>
      <c r="B44" s="2">
        <f>ID!D289+MT!D289+OR!D289+WA!D289</f>
        <v>427.90109999999999</v>
      </c>
      <c r="C44" s="2">
        <f>ID!G289+ID!K289+MT!G289+MT!K289+OR!G289+OR!K289+WA!G289+WA!K289</f>
        <v>882.97787760000006</v>
      </c>
      <c r="D44" s="2">
        <f>ID!F289+MT!F289+OR!F289+WA!F289+WA!M289</f>
        <v>14705.093889999998</v>
      </c>
      <c r="E44" s="2">
        <f>ID!H289+MT!H289+OR!H289+WA!H289</f>
        <v>999.46709999999996</v>
      </c>
      <c r="F44" s="2">
        <f>ID!O289+MT!O289+OR!O289+WA!O289</f>
        <v>5136.6776</v>
      </c>
      <c r="G44" s="2">
        <f>ID!N289+MT!N289+OR!N289+WA!N289</f>
        <v>3836.1466559999999</v>
      </c>
      <c r="H44" s="2">
        <f>ID!L289+MT!L289+OR!L289+WA!L289</f>
        <v>0</v>
      </c>
      <c r="I44" s="2">
        <f>ID!E289+ID!I289+ID!J289+ID!P289+MT!I289+MT!P289+OR!E289+OR!I289+OR!J289+OR!P289+WA!I289+WA!J289+WA!P289</f>
        <v>1003.3880499999999</v>
      </c>
      <c r="J44" s="6">
        <f t="shared" si="0"/>
        <v>26991.652273600001</v>
      </c>
    </row>
    <row r="45" spans="1:10" x14ac:dyDescent="0.2">
      <c r="A45">
        <v>2044</v>
      </c>
      <c r="B45" s="2">
        <f>ID!D290+MT!D290+OR!D290+WA!D290</f>
        <v>369.20190000000002</v>
      </c>
      <c r="C45" s="2">
        <f>ID!G290+ID!K290+MT!G290+MT!K290+OR!G290+OR!K290+WA!G290+WA!K290</f>
        <v>1044.445725</v>
      </c>
      <c r="D45" s="2">
        <f>ID!F290+MT!F290+OR!F290+WA!F290+WA!M290</f>
        <v>14715.674860000001</v>
      </c>
      <c r="E45" s="2">
        <f>ID!H290+MT!H290+OR!H290+WA!H290</f>
        <v>0</v>
      </c>
      <c r="F45" s="2">
        <f>ID!O290+MT!O290+OR!O290+WA!O290</f>
        <v>5433.9634000000005</v>
      </c>
      <c r="G45" s="2">
        <f>ID!N290+MT!N290+OR!N290+WA!N290</f>
        <v>4093.5620600000002</v>
      </c>
      <c r="H45" s="2">
        <f>ID!L290+MT!L290+OR!L290+WA!L290</f>
        <v>0</v>
      </c>
      <c r="I45" s="2">
        <f>ID!E290+ID!I290+ID!J290+ID!P290+MT!I290+MT!P290+OR!E290+OR!I290+OR!J290+OR!P290+WA!I290+WA!J290+WA!P290</f>
        <v>1058.4389000000001</v>
      </c>
      <c r="J45" s="6">
        <f t="shared" si="0"/>
        <v>26715.286845000002</v>
      </c>
    </row>
    <row r="46" spans="1:10" x14ac:dyDescent="0.2">
      <c r="A46">
        <v>2045</v>
      </c>
      <c r="B46" s="2">
        <f>ID!D291+MT!D291+OR!D291+WA!D291</f>
        <v>438.01190000000003</v>
      </c>
      <c r="C46" s="2">
        <f>ID!G291+ID!K291+MT!G291+MT!K291+OR!G291+OR!K291+WA!G291+WA!K291</f>
        <v>886.47062940000001</v>
      </c>
      <c r="D46" s="2">
        <f>ID!F291+MT!F291+OR!F291+WA!F291+WA!M291</f>
        <v>14722.130629999998</v>
      </c>
      <c r="E46" s="2">
        <f>ID!H291+MT!H291+OR!H291+WA!H291</f>
        <v>0</v>
      </c>
      <c r="F46" s="2">
        <f>ID!O291+MT!O291+OR!O291+WA!O291</f>
        <v>5713.5141000000003</v>
      </c>
      <c r="G46" s="2">
        <f>ID!N291+MT!N291+OR!N291+WA!N291</f>
        <v>4293.4318919999996</v>
      </c>
      <c r="H46" s="2">
        <f>ID!L291+MT!L291+OR!L291+WA!L291</f>
        <v>0</v>
      </c>
      <c r="I46" s="2">
        <f>ID!E291+ID!I291+ID!J291+ID!P291+MT!I291+MT!P291+OR!E291+OR!I291+OR!J291+OR!P291+WA!I291+WA!J291+WA!P291</f>
        <v>1091.73936</v>
      </c>
      <c r="J46" s="6">
        <f t="shared" si="0"/>
        <v>27145.298511399997</v>
      </c>
    </row>
    <row r="49" spans="1:10" x14ac:dyDescent="0.2">
      <c r="A49" t="s">
        <v>462</v>
      </c>
      <c r="B49">
        <f>WECC!D265</f>
        <v>15329.212785388128</v>
      </c>
      <c r="C49">
        <f>WECC!G265</f>
        <v>26129.177942668695</v>
      </c>
      <c r="D49">
        <f>WECC!F265</f>
        <v>18943.897260273974</v>
      </c>
      <c r="E49">
        <f>WECC!H265</f>
        <v>6501.3985159817348</v>
      </c>
      <c r="F49">
        <f>WECC!O265</f>
        <v>6662.1365296803651</v>
      </c>
      <c r="G49">
        <f>WECC!N265</f>
        <v>5110.5647260273972</v>
      </c>
      <c r="H49">
        <f>WECC!L265</f>
        <v>85.004908675799086</v>
      </c>
      <c r="I49">
        <f>WECC!E265+WECC!I265+WECC!J265+WECC!K265+WECC!M265+WECC!P265</f>
        <v>3297.0156392694062</v>
      </c>
    </row>
    <row r="50" spans="1:10" x14ac:dyDescent="0.2">
      <c r="B50" s="6">
        <f>B46-B19</f>
        <v>-1856.7793100456624</v>
      </c>
      <c r="C50" s="6">
        <f t="shared" ref="C50:J50" si="2">C46-C19</f>
        <v>-2779.1661285908676</v>
      </c>
      <c r="D50" s="6">
        <f t="shared" si="2"/>
        <v>-1208.0687992237472</v>
      </c>
      <c r="E50" s="6">
        <f t="shared" si="2"/>
        <v>-1108.2695205479451</v>
      </c>
      <c r="F50" s="6">
        <f t="shared" si="2"/>
        <v>3517.742638812786</v>
      </c>
      <c r="G50" s="6">
        <f t="shared" si="2"/>
        <v>4158.4630563835617</v>
      </c>
      <c r="H50" s="6">
        <f t="shared" si="2"/>
        <v>-54.324657534246576</v>
      </c>
      <c r="I50" s="6">
        <f t="shared" si="2"/>
        <v>624.56333260273982</v>
      </c>
      <c r="J50" s="6">
        <f t="shared" si="2"/>
        <v>1294.160611856616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workbookViewId="0">
      <selection activeCell="I41" sqref="I41"/>
    </sheetView>
  </sheetViews>
  <sheetFormatPr defaultRowHeight="12.75" x14ac:dyDescent="0.2"/>
  <cols>
    <col min="4" max="4" width="12.28515625" bestFit="1" customWidth="1"/>
    <col min="5" max="5" width="11.28515625" bestFit="1" customWidth="1"/>
    <col min="6" max="7" width="12.28515625" bestFit="1" customWidth="1"/>
    <col min="8" max="8" width="11.28515625" bestFit="1" customWidth="1"/>
    <col min="9" max="11" width="10.28515625" bestFit="1" customWidth="1"/>
    <col min="12" max="12" width="9.42578125" bestFit="1" customWidth="1"/>
    <col min="13" max="13" width="9.28515625" bestFit="1" customWidth="1"/>
    <col min="14" max="15" width="11.28515625" bestFit="1" customWidth="1"/>
    <col min="16" max="16" width="10.28515625" bestFit="1" customWidth="1"/>
  </cols>
  <sheetData>
    <row r="2" spans="2:16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51" x14ac:dyDescent="0.2">
      <c r="B3" s="3">
        <v>2019</v>
      </c>
      <c r="C3" s="3" t="s">
        <v>508</v>
      </c>
      <c r="D3" s="3" t="s">
        <v>4</v>
      </c>
      <c r="E3" s="3" t="s">
        <v>5</v>
      </c>
      <c r="F3" s="3" t="s">
        <v>6</v>
      </c>
      <c r="G3" s="3" t="s">
        <v>2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15</v>
      </c>
      <c r="P3" s="3" t="s">
        <v>16</v>
      </c>
    </row>
    <row r="4" spans="2:16" x14ac:dyDescent="0.2">
      <c r="B4" t="s">
        <v>496</v>
      </c>
      <c r="C4" s="17" t="s">
        <v>45</v>
      </c>
      <c r="D4" s="2">
        <f>SUMIF(AZ!$B$2:$B$241,$B$3,AZ!D$2:D$241)</f>
        <v>23217973</v>
      </c>
      <c r="E4" s="2">
        <f>SUMIF(AZ!$B$2:$B$241,$B$3,AZ!E$2:E$241)</f>
        <v>0</v>
      </c>
      <c r="F4" s="2">
        <f>SUMIF(AZ!$B$2:$B$241,$B$3,AZ!F$2:F$241)</f>
        <v>6095517</v>
      </c>
      <c r="G4" s="2">
        <f>SUMIF(AZ!$B$2:$B$241,$B$3,AZ!G$2:G$241)</f>
        <v>46094622</v>
      </c>
      <c r="H4" s="2">
        <f>SUMIF(AZ!$B$2:$B$241,$B$3,AZ!H$2:H$241)</f>
        <v>31920368</v>
      </c>
      <c r="I4" s="2">
        <f>SUMIF(AZ!$B$2:$B$241,$B$3,AZ!I$2:I$241)</f>
        <v>-4142</v>
      </c>
      <c r="J4" s="2">
        <f>SUMIF(AZ!$B$2:$B$241,$B$3,AZ!J$2:J$241)</f>
        <v>34125</v>
      </c>
      <c r="K4" s="2">
        <f>SUMIF(AZ!$B$2:$B$241,$B$3,AZ!K$2:K$241)</f>
        <v>0</v>
      </c>
      <c r="L4" s="2">
        <f>SUMIF(AZ!$B$2:$B$241,$B$3,AZ!L$2:L$241)</f>
        <v>63880</v>
      </c>
      <c r="M4" s="2">
        <f>SUMIF(AZ!$B$2:$B$241,$B$3,AZ!M$2:M$241)</f>
        <v>2473</v>
      </c>
      <c r="N4" s="2">
        <f>SUMIF(AZ!$B$2:$B$241,$B$3,AZ!N$2:N$241)</f>
        <v>5108424</v>
      </c>
      <c r="O4" s="2">
        <f>SUMIF(AZ!$B$2:$B$241,$B$3,AZ!O$2:O$241)</f>
        <v>557030</v>
      </c>
      <c r="P4" s="2">
        <f>SUMIF(AZ!$B$2:$B$241,$B$3,AZ!P$2:P$241)</f>
        <v>197654</v>
      </c>
    </row>
    <row r="5" spans="2:16" x14ac:dyDescent="0.2">
      <c r="B5" t="s">
        <v>497</v>
      </c>
      <c r="C5" s="17" t="s">
        <v>86</v>
      </c>
      <c r="D5" s="2">
        <f>SUMIF(CA!$B$2:$B$241,$B$3,CA!D$2:D$241)</f>
        <v>240456</v>
      </c>
      <c r="E5" s="2">
        <f>SUMIF(CA!$B$2:$B$241,$B$3,CA!E$2:E$241)</f>
        <v>11406526</v>
      </c>
      <c r="F5" s="2">
        <f>SUMIF(CA!$B$2:$B$241,$B$3,CA!F$2:F$241)</f>
        <v>40051234</v>
      </c>
      <c r="G5" s="2">
        <f>SUMIF(CA!$B$2:$B$241,$B$3,CA!G$2:G$241)</f>
        <v>85535097</v>
      </c>
      <c r="H5" s="2">
        <f>SUMIF(CA!$B$2:$B$241,$B$3,CA!H$2:H$241)</f>
        <v>16165384</v>
      </c>
      <c r="I5" s="2">
        <f>SUMIF(CA!$B$2:$B$241,$B$3,CA!I$2:I$241)</f>
        <v>764388</v>
      </c>
      <c r="J5" s="2">
        <f>SUMIF(CA!$B$2:$B$241,$B$3,CA!J$2:J$241)</f>
        <v>2540348</v>
      </c>
      <c r="K5" s="2">
        <f>SUMIF(CA!$B$2:$B$241,$B$3,CA!K$2:K$241)</f>
        <v>1476270</v>
      </c>
      <c r="L5" s="2">
        <f>SUMIF(CA!$B$2:$B$241,$B$3,CA!L$2:L$241)</f>
        <v>52104</v>
      </c>
      <c r="M5" s="2">
        <f>SUMIF(CA!$B$2:$B$241,$B$3,CA!M$2:M$241)</f>
        <v>-30615</v>
      </c>
      <c r="N5" s="2">
        <f>SUMIF(CA!$B$2:$B$241,$B$3,CA!N$2:N$241)</f>
        <v>28620252</v>
      </c>
      <c r="O5" s="2">
        <f>SUMIF(CA!$B$2:$B$241,$B$3,CA!O$2:O$241)</f>
        <v>14970454</v>
      </c>
      <c r="P5" s="2">
        <f>SUMIF(CA!$B$2:$B$241,$B$3,CA!P$2:P$241)</f>
        <v>3241489</v>
      </c>
    </row>
    <row r="6" spans="2:16" x14ac:dyDescent="0.2">
      <c r="B6" t="s">
        <v>498</v>
      </c>
      <c r="C6" s="17" t="s">
        <v>104</v>
      </c>
      <c r="D6" s="2">
        <f>SUMIF(CO!$B$2:$B$241,$B$3,CO!D$2:D$241)</f>
        <v>25320309</v>
      </c>
      <c r="E6" s="2">
        <f>SUMIF(CO!$B$2:$B$241,$B$3,CO!E$2:E$241)</f>
        <v>0</v>
      </c>
      <c r="F6" s="2">
        <f>SUMIF(CO!$B$2:$B$241,$B$3,CO!F$2:F$241)</f>
        <v>1606930</v>
      </c>
      <c r="G6" s="2">
        <f>SUMIF(CO!$B$2:$B$241,$B$3,CO!G$2:G$241)</f>
        <v>17087658</v>
      </c>
      <c r="H6" s="2">
        <f>SUMIF(CO!$B$2:$B$241,$B$3,CO!H$2:H$241)</f>
        <v>0</v>
      </c>
      <c r="I6" s="2">
        <f>SUMIF(CO!$B$2:$B$241,$B$3,CO!I$2:I$241)</f>
        <v>61341</v>
      </c>
      <c r="J6" s="2">
        <f>SUMIF(CO!$B$2:$B$241,$B$3,CO!J$2:J$241)</f>
        <v>73486</v>
      </c>
      <c r="K6" s="2">
        <f>SUMIF(CO!$B$2:$B$241,$B$3,CO!K$2:K$241)</f>
        <v>0</v>
      </c>
      <c r="L6" s="2">
        <f>SUMIF(CO!$B$2:$B$241,$B$3,CO!L$2:L$241)</f>
        <v>10705</v>
      </c>
      <c r="M6" s="2">
        <f>SUMIF(CO!$B$2:$B$241,$B$3,CO!M$2:M$241)</f>
        <v>-191882</v>
      </c>
      <c r="N6" s="2">
        <f>SUMIF(CO!$B$2:$B$241,$B$3,CO!N$2:N$241)</f>
        <v>1207986</v>
      </c>
      <c r="O6" s="2">
        <f>SUMIF(CO!$B$2:$B$241,$B$3,CO!O$2:O$241)</f>
        <v>10925947</v>
      </c>
      <c r="P6" s="2">
        <f>SUMIF(CO!$B$2:$B$241,$B$3,CO!P$2:P$241)</f>
        <v>88528</v>
      </c>
    </row>
    <row r="7" spans="2:16" x14ac:dyDescent="0.2">
      <c r="B7" t="s">
        <v>499</v>
      </c>
      <c r="C7" s="17" t="s">
        <v>148</v>
      </c>
      <c r="D7" s="2">
        <f>SUMIF(ID!$B$2:$B$241,$B$3,ID!D$2:D$241)</f>
        <v>18999</v>
      </c>
      <c r="E7" s="2">
        <f>SUMIF(ID!$B$2:$B$241,$B$3,ID!E$2:E$241)</f>
        <v>72845</v>
      </c>
      <c r="F7" s="2">
        <f>SUMIF(ID!$B$2:$B$241,$B$3,ID!F$2:F$241)</f>
        <v>9111878</v>
      </c>
      <c r="G7" s="2">
        <f>SUMIF(ID!$B$2:$B$241,$B$3,ID!G$2:G$241)</f>
        <v>3475323</v>
      </c>
      <c r="H7" s="2">
        <f>SUMIF(ID!$B$2:$B$241,$B$3,ID!H$2:H$241)</f>
        <v>0</v>
      </c>
      <c r="I7" s="2">
        <f>SUMIF(ID!$B$2:$B$241,$B$3,ID!I$2:I$241)</f>
        <v>65655</v>
      </c>
      <c r="J7" s="2">
        <f>SUMIF(ID!$B$2:$B$241,$B$3,ID!J$2:J$241)</f>
        <v>87393</v>
      </c>
      <c r="K7" s="2">
        <f>SUMIF(ID!$B$2:$B$241,$B$3,ID!K$2:K$241)</f>
        <v>0</v>
      </c>
      <c r="L7" s="2">
        <f>SUMIF(ID!$B$2:$B$241,$B$3,ID!L$2:L$241)</f>
        <v>232</v>
      </c>
      <c r="M7" s="2">
        <f>SUMIF(ID!$B$2:$B$241,$B$3,ID!M$2:M$241)</f>
        <v>0</v>
      </c>
      <c r="N7" s="2">
        <f>SUMIF(ID!$B$2:$B$241,$B$3,ID!N$2:N$241)</f>
        <v>541663</v>
      </c>
      <c r="O7" s="2">
        <f>SUMIF(ID!$B$2:$B$241,$B$3,ID!O$2:O$241)</f>
        <v>2657063</v>
      </c>
      <c r="P7" s="2">
        <f>SUMIF(ID!$B$2:$B$241,$B$3,ID!P$2:P$241)</f>
        <v>404470</v>
      </c>
    </row>
    <row r="8" spans="2:16" x14ac:dyDescent="0.2">
      <c r="B8" t="s">
        <v>500</v>
      </c>
      <c r="C8" s="17" t="s">
        <v>153</v>
      </c>
      <c r="D8" s="2">
        <f>SUMIF(MT!$B$2:$B$241,$B$3,MT!D$2:D$241)</f>
        <v>14154291</v>
      </c>
      <c r="E8" s="2">
        <f>SUMIF(MT!$B$2:$B$241,$B$3,MT!E$2:E$241)</f>
        <v>0</v>
      </c>
      <c r="F8" s="2">
        <f>SUMIF(MT!$B$2:$B$241,$B$3,MT!F$2:F$241)</f>
        <v>9409070</v>
      </c>
      <c r="G8" s="2">
        <f>SUMIF(MT!$B$2:$B$241,$B$3,MT!G$2:G$241)</f>
        <v>540354</v>
      </c>
      <c r="H8" s="2">
        <f>SUMIF(MT!$B$2:$B$241,$B$3,MT!H$2:H$241)</f>
        <v>0</v>
      </c>
      <c r="I8" s="2">
        <f>SUMIF(MT!$B$2:$B$241,$B$3,MT!I$2:I$241)</f>
        <v>287160</v>
      </c>
      <c r="J8" s="2">
        <f>SUMIF(MT!$B$2:$B$241,$B$3,MT!J$2:J$241)</f>
        <v>0</v>
      </c>
      <c r="K8" s="2">
        <f>SUMIF(MT!$B$2:$B$241,$B$3,MT!K$2:K$241)</f>
        <v>10030</v>
      </c>
      <c r="L8" s="2">
        <f>SUMIF(MT!$B$2:$B$241,$B$3,MT!L$2:L$241)</f>
        <v>464887</v>
      </c>
      <c r="M8" s="2">
        <f>SUMIF(MT!$B$2:$B$241,$B$3,MT!M$2:M$241)</f>
        <v>0</v>
      </c>
      <c r="N8" s="2">
        <f>SUMIF(MT!$B$2:$B$241,$B$3,MT!N$2:N$241)</f>
        <v>32785</v>
      </c>
      <c r="O8" s="2">
        <f>SUMIF(MT!$B$2:$B$241,$B$3,MT!O$2:O$241)</f>
        <v>2322747</v>
      </c>
      <c r="P8" s="2">
        <f>SUMIF(MT!$B$2:$B$241,$B$3,MT!P$2:P$241)</f>
        <v>20140</v>
      </c>
    </row>
    <row r="9" spans="2:16" x14ac:dyDescent="0.2">
      <c r="B9" t="s">
        <v>501</v>
      </c>
      <c r="C9" s="17" t="s">
        <v>188</v>
      </c>
      <c r="D9" s="2">
        <f>SUMIF(NV!$B$2:$B$241,$B$3,NV!D$2:D$241)</f>
        <v>2735459</v>
      </c>
      <c r="E9" s="2">
        <f>SUMIF(NV!$B$2:$B$241,$B$3,NV!E$2:E$241)</f>
        <v>3767768</v>
      </c>
      <c r="F9" s="2">
        <f>SUMIF(NV!$B$2:$B$241,$B$3,NV!F$2:F$241)</f>
        <v>2233346</v>
      </c>
      <c r="G9" s="2">
        <f>SUMIF(NV!$B$2:$B$241,$B$3,NV!G$2:G$241)</f>
        <v>25777662</v>
      </c>
      <c r="H9" s="2">
        <f>SUMIF(NV!$B$2:$B$241,$B$3,NV!H$2:H$241)</f>
        <v>0</v>
      </c>
      <c r="I9" s="2">
        <f>SUMIF(NV!$B$2:$B$241,$B$3,NV!I$2:I$241)</f>
        <v>21519</v>
      </c>
      <c r="J9" s="2">
        <f>SUMIF(NV!$B$2:$B$241,$B$3,NV!J$2:J$241)</f>
        <v>52261</v>
      </c>
      <c r="K9" s="2">
        <f>SUMIF(NV!$B$2:$B$241,$B$3,NV!K$2:K$241)</f>
        <v>0</v>
      </c>
      <c r="L9" s="2">
        <f>SUMIF(NV!$B$2:$B$241,$B$3,NV!L$2:L$241)</f>
        <v>12344</v>
      </c>
      <c r="M9" s="2">
        <f>SUMIF(NV!$B$2:$B$241,$B$3,NV!M$2:M$241)</f>
        <v>0</v>
      </c>
      <c r="N9" s="2">
        <f>SUMIF(NV!$B$2:$B$241,$B$3,NV!N$2:N$241)</f>
        <v>4866076</v>
      </c>
      <c r="O9" s="2">
        <f>SUMIF(NV!$B$2:$B$241,$B$3,NV!O$2:O$241)</f>
        <v>323954</v>
      </c>
      <c r="P9" s="2">
        <f>SUMIF(NV!$B$2:$B$241,$B$3,NV!P$2:P$241)</f>
        <v>0</v>
      </c>
    </row>
    <row r="10" spans="2:16" ht="25.5" x14ac:dyDescent="0.2">
      <c r="B10" t="s">
        <v>502</v>
      </c>
      <c r="C10" s="17" t="s">
        <v>503</v>
      </c>
      <c r="D10" s="2">
        <f>SUMIF(NM!$B$2:$B$241,$B$3,NM!D$2:D$241)</f>
        <v>14691666</v>
      </c>
      <c r="E10" s="2">
        <f>SUMIF(NM!$B$2:$B$241,$B$3,NM!E$2:E$241)</f>
        <v>58102</v>
      </c>
      <c r="F10" s="2">
        <f>SUMIF(NM!$B$2:$B$241,$B$3,NM!F$2:F$241)</f>
        <v>132733</v>
      </c>
      <c r="G10" s="2">
        <f>SUMIF(NM!$B$2:$B$241,$B$3,NM!G$2:G$241)</f>
        <v>12002941</v>
      </c>
      <c r="H10" s="2">
        <f>SUMIF(NM!$B$2:$B$241,$B$3,NM!H$2:H$241)</f>
        <v>0</v>
      </c>
      <c r="I10" s="2">
        <f>SUMIF(NM!$B$2:$B$241,$B$3,NM!I$2:I$241)</f>
        <v>-800</v>
      </c>
      <c r="J10" s="2">
        <f>SUMIF(NM!$B$2:$B$241,$B$3,NM!J$2:J$241)</f>
        <v>17375</v>
      </c>
      <c r="K10" s="2">
        <f>SUMIF(NM!$B$2:$B$241,$B$3,NM!K$2:K$241)</f>
        <v>0</v>
      </c>
      <c r="L10" s="2">
        <f>SUMIF(NM!$B$2:$B$241,$B$3,NM!L$2:L$241)</f>
        <v>32231</v>
      </c>
      <c r="M10" s="2">
        <f>SUMIF(NM!$B$2:$B$241,$B$3,NM!M$2:M$241)</f>
        <v>0</v>
      </c>
      <c r="N10" s="2">
        <f>SUMIF(NM!$B$2:$B$241,$B$3,NM!N$2:N$241)</f>
        <v>1355984</v>
      </c>
      <c r="O10" s="2">
        <f>SUMIF(NM!$B$2:$B$241,$B$3,NM!O$2:O$241)</f>
        <v>6859929</v>
      </c>
      <c r="P10" s="2">
        <f>SUMIF(NM!$B$2:$B$241,$B$3,NM!P$2:P$241)</f>
        <v>0</v>
      </c>
    </row>
    <row r="11" spans="2:16" x14ac:dyDescent="0.2">
      <c r="B11" t="s">
        <v>504</v>
      </c>
      <c r="C11" s="17" t="s">
        <v>221</v>
      </c>
      <c r="D11" s="2">
        <f>SUMIF(OR!$B$2:$B$241,$B$3,OR!D$2:D$241)</f>
        <v>2569160</v>
      </c>
      <c r="E11" s="2">
        <f>SUMIF(OR!$B$2:$B$241,$B$3,OR!E$2:E$241)</f>
        <v>151981</v>
      </c>
      <c r="F11" s="2">
        <f>SUMIF(OR!$B$2:$B$241,$B$3,OR!F$2:F$241)</f>
        <v>29525527</v>
      </c>
      <c r="G11" s="2">
        <f>SUMIF(OR!$B$2:$B$241,$B$3,OR!G$2:G$241)</f>
        <v>21090795</v>
      </c>
      <c r="H11" s="2">
        <f>SUMIF(OR!$B$2:$B$241,$B$3,OR!H$2:H$241)</f>
        <v>0</v>
      </c>
      <c r="I11" s="2">
        <f>SUMIF(OR!$B$2:$B$241,$B$3,OR!I$2:I$241)</f>
        <v>35773</v>
      </c>
      <c r="J11" s="2">
        <f>SUMIF(OR!$B$2:$B$241,$B$3,OR!J$2:J$241)</f>
        <v>336461</v>
      </c>
      <c r="K11" s="2">
        <f>SUMIF(OR!$B$2:$B$241,$B$3,OR!K$2:K$241)</f>
        <v>0</v>
      </c>
      <c r="L11" s="2">
        <f>SUMIF(OR!$B$2:$B$241,$B$3,OR!L$2:L$241)</f>
        <v>4782</v>
      </c>
      <c r="M11" s="2">
        <f>SUMIF(OR!$B$2:$B$241,$B$3,OR!M$2:M$241)</f>
        <v>0</v>
      </c>
      <c r="N11" s="2">
        <f>SUMIF(OR!$B$2:$B$241,$B$3,OR!N$2:N$241)</f>
        <v>664670</v>
      </c>
      <c r="O11" s="2">
        <f>SUMIF(OR!$B$2:$B$241,$B$3,OR!O$2:O$241)</f>
        <v>7168734</v>
      </c>
      <c r="P11" s="2">
        <f>SUMIF(OR!$B$2:$B$241,$B$3,OR!P$2:P$241)</f>
        <v>739892</v>
      </c>
    </row>
    <row r="12" spans="2:16" x14ac:dyDescent="0.2">
      <c r="B12" t="s">
        <v>505</v>
      </c>
      <c r="C12" s="17" t="s">
        <v>294</v>
      </c>
      <c r="D12" s="2">
        <f>SUMIF(UT!$B$2:$B$241,$B$3,UT!D$2:D$241)</f>
        <v>25241025</v>
      </c>
      <c r="E12" s="2">
        <f>SUMIF(UT!$B$2:$B$241,$B$3,UT!E$2:E$241)</f>
        <v>445335</v>
      </c>
      <c r="F12" s="2">
        <f>SUMIF(UT!$B$2:$B$241,$B$3,UT!F$2:F$241)</f>
        <v>781046</v>
      </c>
      <c r="G12" s="2">
        <f>SUMIF(UT!$B$2:$B$241,$B$3,UT!G$2:G$241)</f>
        <v>9436460</v>
      </c>
      <c r="H12" s="2">
        <f>SUMIF(UT!$B$2:$B$241,$B$3,UT!H$2:H$241)</f>
        <v>0</v>
      </c>
      <c r="I12" s="2">
        <f>SUMIF(UT!$B$2:$B$241,$B$3,UT!I$2:I$241)</f>
        <v>202645</v>
      </c>
      <c r="J12" s="2">
        <f>SUMIF(UT!$B$2:$B$241,$B$3,UT!J$2:J$241)</f>
        <v>67925</v>
      </c>
      <c r="K12" s="2">
        <f>SUMIF(UT!$B$2:$B$241,$B$3,UT!K$2:K$241)</f>
        <v>17022</v>
      </c>
      <c r="L12" s="2">
        <f>SUMIF(UT!$B$2:$B$241,$B$3,UT!L$2:L$241)</f>
        <v>40167</v>
      </c>
      <c r="M12" s="2">
        <f>SUMIF(UT!$B$2:$B$241,$B$3,UT!M$2:M$241)</f>
        <v>0</v>
      </c>
      <c r="N12" s="2">
        <f>SUMIF(UT!$B$2:$B$241,$B$3,UT!N$2:N$241)</f>
        <v>2148470</v>
      </c>
      <c r="O12" s="2">
        <f>SUMIF(UT!$B$2:$B$241,$B$3,UT!O$2:O$241)</f>
        <v>808990</v>
      </c>
      <c r="P12" s="2">
        <f>SUMIF(UT!$B$2:$B$241,$B$3,UT!P$2:P$241)</f>
        <v>0</v>
      </c>
    </row>
    <row r="13" spans="2:16" ht="25.5" x14ac:dyDescent="0.2">
      <c r="B13" t="s">
        <v>506</v>
      </c>
      <c r="C13" s="17" t="s">
        <v>308</v>
      </c>
      <c r="D13" s="2">
        <f>SUMIF(WA!$B$2:$B$241,$B$3,WA!D$2:D$241)</f>
        <v>7170101</v>
      </c>
      <c r="E13" s="2">
        <f>SUMIF(WA!$B$2:$B$241,$B$3,WA!E$2:E$241)</f>
        <v>0</v>
      </c>
      <c r="F13" s="2">
        <f>SUMIF(WA!$B$2:$B$241,$B$3,WA!F$2:F$241)</f>
        <v>66181159</v>
      </c>
      <c r="G13" s="2">
        <f>SUMIF(WA!$B$2:$B$241,$B$3,WA!G$2:G$241)</f>
        <v>13716250</v>
      </c>
      <c r="H13" s="2">
        <f>SUMIF(WA!$B$2:$B$241,$B$3,WA!H$2:H$241)</f>
        <v>8866499</v>
      </c>
      <c r="I13" s="2">
        <f>SUMIF(WA!$B$2:$B$241,$B$3,WA!I$2:I$241)</f>
        <v>66501</v>
      </c>
      <c r="J13" s="2">
        <f>SUMIF(WA!$B$2:$B$241,$B$3,WA!J$2:J$241)</f>
        <v>132244</v>
      </c>
      <c r="K13" s="2">
        <f>SUMIF(WA!$B$2:$B$241,$B$3,WA!K$2:K$241)</f>
        <v>322191</v>
      </c>
      <c r="L13" s="2">
        <f>SUMIF(WA!$B$2:$B$241,$B$3,WA!L$2:L$241)</f>
        <v>19666</v>
      </c>
      <c r="M13" s="2">
        <f>SUMIF(WA!$B$2:$B$241,$B$3,WA!M$2:M$241)</f>
        <v>8538</v>
      </c>
      <c r="N13" s="2">
        <f>SUMIF(WA!$B$2:$B$241,$B$3,WA!N$2:N$241)</f>
        <v>42099</v>
      </c>
      <c r="O13" s="2">
        <f>SUMIF(WA!$B$2:$B$241,$B$3,WA!O$2:O$241)</f>
        <v>7723746</v>
      </c>
      <c r="P13" s="2">
        <f>SUMIF(WA!$B$2:$B$241,$B$3,WA!P$2:P$241)</f>
        <v>1469508</v>
      </c>
    </row>
    <row r="14" spans="2:16" x14ac:dyDescent="0.2">
      <c r="B14" t="s">
        <v>507</v>
      </c>
      <c r="C14" s="17" t="s">
        <v>424</v>
      </c>
      <c r="D14" s="2">
        <f>SUMIF(WY!$B$2:$B$241,$B$3,WY!D$2:D$241)</f>
        <v>34846117</v>
      </c>
      <c r="E14" s="2">
        <f>SUMIF(WY!$B$2:$B$241,$B$3,WY!E$2:E$241)</f>
        <v>0</v>
      </c>
      <c r="F14" s="2">
        <f>SUMIF(WY!$B$2:$B$241,$B$3,WY!F$2:F$241)</f>
        <v>820100</v>
      </c>
      <c r="G14" s="2">
        <f>SUMIF(WY!$B$2:$B$241,$B$3,WY!G$2:G$241)</f>
        <v>1041759</v>
      </c>
      <c r="H14" s="2">
        <f>SUMIF(WY!$B$2:$B$241,$B$3,WY!H$2:H$241)</f>
        <v>0</v>
      </c>
      <c r="I14" s="2">
        <f>SUMIF(WY!$B$2:$B$241,$B$3,WY!I$2:I$241)</f>
        <v>76922</v>
      </c>
      <c r="J14" s="2">
        <f>SUMIF(WY!$B$2:$B$241,$B$3,WY!J$2:J$241)</f>
        <v>0</v>
      </c>
      <c r="K14" s="2">
        <f>SUMIF(WY!$B$2:$B$241,$B$3,WY!K$2:K$241)</f>
        <v>285012</v>
      </c>
      <c r="L14" s="2">
        <f>SUMIF(WY!$B$2:$B$241,$B$3,WY!L$2:L$241)</f>
        <v>43645</v>
      </c>
      <c r="M14" s="2">
        <f>SUMIF(WY!$B$2:$B$241,$B$3,WY!M$2:M$241)</f>
        <v>0</v>
      </c>
      <c r="N14" s="2">
        <f>SUMIF(WY!$B$2:$B$241,$B$3,WY!N$2:N$241)</f>
        <v>180138</v>
      </c>
      <c r="O14" s="2">
        <f>SUMIF(WY!$B$2:$B$241,$B$3,WY!O$2:O$241)</f>
        <v>4041722</v>
      </c>
      <c r="P14" s="2">
        <f>SUMIF(WY!$B$2:$B$241,$B$3,WY!P$2:P$241)</f>
        <v>0</v>
      </c>
    </row>
    <row r="15" spans="2:16" x14ac:dyDescent="0.2"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4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N269" sqref="N269"/>
    </sheetView>
  </sheetViews>
  <sheetFormatPr defaultRowHeight="12.75" x14ac:dyDescent="0.2"/>
  <cols>
    <col min="2" max="2" width="5" bestFit="1" customWidth="1"/>
    <col min="3" max="3" width="11.28515625" bestFit="1" customWidth="1"/>
    <col min="4" max="17" width="11.28515625" customWidth="1"/>
    <col min="19" max="19" width="10.28515625" bestFit="1" customWidth="1"/>
    <col min="23" max="40" width="9" customWidth="1"/>
  </cols>
  <sheetData>
    <row r="1" spans="1:17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199857</v>
      </c>
      <c r="E2" s="2">
        <v>1085733</v>
      </c>
      <c r="F2" s="2">
        <v>1590096</v>
      </c>
      <c r="G2" s="2">
        <v>10192494</v>
      </c>
      <c r="H2" s="2">
        <v>2379998</v>
      </c>
      <c r="I2" s="2">
        <v>18027</v>
      </c>
      <c r="J2" s="2">
        <v>178497</v>
      </c>
      <c r="K2" s="2">
        <v>97569</v>
      </c>
      <c r="L2" s="2">
        <v>459703</v>
      </c>
      <c r="M2" s="2">
        <v>-36255</v>
      </c>
      <c r="N2" s="2">
        <v>6500</v>
      </c>
      <c r="O2" s="2">
        <v>133423</v>
      </c>
      <c r="P2" s="2">
        <v>313245</v>
      </c>
      <c r="Q2" s="2">
        <f>SUM(D2:P2)</f>
        <v>16618887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184141</v>
      </c>
      <c r="E3" s="2">
        <v>951164</v>
      </c>
      <c r="F3" s="2">
        <v>1290013</v>
      </c>
      <c r="G3" s="2">
        <v>8870575</v>
      </c>
      <c r="H3" s="2">
        <v>2229872</v>
      </c>
      <c r="I3" s="2">
        <v>17302</v>
      </c>
      <c r="J3" s="2">
        <v>167870</v>
      </c>
      <c r="K3" s="2">
        <v>101840</v>
      </c>
      <c r="L3" s="2">
        <v>354943</v>
      </c>
      <c r="M3" s="2">
        <v>-172957</v>
      </c>
      <c r="N3" s="2">
        <v>12568</v>
      </c>
      <c r="O3" s="2">
        <v>147624</v>
      </c>
      <c r="P3" s="2">
        <v>225437</v>
      </c>
      <c r="Q3" s="2">
        <f t="shared" ref="Q3:Q66" si="1">SUM(D3:P3)</f>
        <v>14380392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102496</v>
      </c>
      <c r="E4" s="2">
        <v>1052634</v>
      </c>
      <c r="F4" s="2">
        <v>1764772</v>
      </c>
      <c r="G4" s="2">
        <v>9474176</v>
      </c>
      <c r="H4" s="2">
        <v>2468625</v>
      </c>
      <c r="I4" s="2">
        <v>16492</v>
      </c>
      <c r="J4" s="2">
        <v>174487</v>
      </c>
      <c r="K4" s="2">
        <v>103127</v>
      </c>
      <c r="L4" s="2">
        <v>283278</v>
      </c>
      <c r="M4" s="2">
        <v>-152658</v>
      </c>
      <c r="N4" s="2">
        <v>31498</v>
      </c>
      <c r="O4" s="2">
        <v>299944</v>
      </c>
      <c r="P4" s="2">
        <v>229762</v>
      </c>
      <c r="Q4" s="2">
        <f t="shared" si="1"/>
        <v>15848633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205590</v>
      </c>
      <c r="E5" s="2">
        <v>966038</v>
      </c>
      <c r="F5" s="2">
        <v>2096459</v>
      </c>
      <c r="G5" s="2">
        <v>9208768</v>
      </c>
      <c r="H5" s="2">
        <v>2318671</v>
      </c>
      <c r="I5" s="2">
        <v>13421</v>
      </c>
      <c r="J5" s="2">
        <v>159790</v>
      </c>
      <c r="K5" s="2">
        <v>92264</v>
      </c>
      <c r="L5" s="2">
        <v>252218</v>
      </c>
      <c r="M5" s="2">
        <v>-143867</v>
      </c>
      <c r="N5" s="2">
        <v>38722</v>
      </c>
      <c r="O5" s="2">
        <v>392673</v>
      </c>
      <c r="P5" s="2">
        <v>240271</v>
      </c>
      <c r="Q5" s="2">
        <f t="shared" si="1"/>
        <v>15841018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200475</v>
      </c>
      <c r="E6" s="2">
        <v>960339</v>
      </c>
      <c r="F6" s="2">
        <v>3045222</v>
      </c>
      <c r="G6" s="2">
        <v>9698874</v>
      </c>
      <c r="H6" s="2">
        <v>1667926</v>
      </c>
      <c r="I6" s="2">
        <v>16194</v>
      </c>
      <c r="J6" s="2">
        <v>175365</v>
      </c>
      <c r="K6" s="2">
        <v>108042</v>
      </c>
      <c r="L6" s="2">
        <v>271196</v>
      </c>
      <c r="M6" s="2">
        <v>34607</v>
      </c>
      <c r="N6" s="2">
        <v>81010</v>
      </c>
      <c r="O6" s="2">
        <v>377618</v>
      </c>
      <c r="P6" s="2">
        <v>237636</v>
      </c>
      <c r="Q6" s="2">
        <f t="shared" si="1"/>
        <v>16874504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215798</v>
      </c>
      <c r="E7" s="2">
        <v>960209</v>
      </c>
      <c r="F7" s="2">
        <v>3053895</v>
      </c>
      <c r="G7" s="2">
        <v>9350107</v>
      </c>
      <c r="H7" s="2">
        <v>3100798</v>
      </c>
      <c r="I7" s="2">
        <v>18235</v>
      </c>
      <c r="J7" s="2">
        <v>177255</v>
      </c>
      <c r="K7" s="2">
        <v>99957</v>
      </c>
      <c r="L7" s="2">
        <v>225416</v>
      </c>
      <c r="M7" s="2">
        <v>24596</v>
      </c>
      <c r="N7" s="2">
        <v>91086</v>
      </c>
      <c r="O7" s="2">
        <v>438403</v>
      </c>
      <c r="P7" s="2">
        <v>316022</v>
      </c>
      <c r="Q7" s="2">
        <f t="shared" si="1"/>
        <v>18071777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223656</v>
      </c>
      <c r="E8" s="2">
        <v>1048478</v>
      </c>
      <c r="F8" s="2">
        <v>3002483</v>
      </c>
      <c r="G8" s="2">
        <v>10845767</v>
      </c>
      <c r="H8" s="2">
        <v>3294607</v>
      </c>
      <c r="I8" s="2">
        <v>17679</v>
      </c>
      <c r="J8" s="2">
        <v>185195</v>
      </c>
      <c r="K8" s="2">
        <v>107268</v>
      </c>
      <c r="L8" s="2">
        <v>240223</v>
      </c>
      <c r="M8" s="2">
        <v>-665</v>
      </c>
      <c r="N8" s="2">
        <v>91921</v>
      </c>
      <c r="O8" s="2">
        <v>440390</v>
      </c>
      <c r="P8" s="2">
        <v>297554</v>
      </c>
      <c r="Q8" s="2">
        <f t="shared" si="1"/>
        <v>19794556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226382</v>
      </c>
      <c r="E9" s="2">
        <v>1037345</v>
      </c>
      <c r="F9" s="2">
        <v>2809357</v>
      </c>
      <c r="G9" s="2">
        <v>11506271</v>
      </c>
      <c r="H9" s="2">
        <v>3280143</v>
      </c>
      <c r="I9" s="2">
        <v>19126</v>
      </c>
      <c r="J9" s="2">
        <v>190150</v>
      </c>
      <c r="K9" s="2">
        <v>102434</v>
      </c>
      <c r="L9" s="2">
        <v>187286</v>
      </c>
      <c r="M9" s="2">
        <v>135796</v>
      </c>
      <c r="N9" s="2">
        <v>85228</v>
      </c>
      <c r="O9" s="2">
        <v>408487</v>
      </c>
      <c r="P9" s="2">
        <v>319438</v>
      </c>
      <c r="Q9" s="2">
        <f t="shared" si="1"/>
        <v>20307443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182546</v>
      </c>
      <c r="E10" s="2">
        <v>1020036</v>
      </c>
      <c r="F10" s="2">
        <v>2028142</v>
      </c>
      <c r="G10" s="2">
        <v>9412643</v>
      </c>
      <c r="H10" s="2">
        <v>3163653</v>
      </c>
      <c r="I10" s="2">
        <v>15901</v>
      </c>
      <c r="J10" s="2">
        <v>176642</v>
      </c>
      <c r="K10" s="2">
        <v>78930</v>
      </c>
      <c r="L10" s="2">
        <v>168981</v>
      </c>
      <c r="M10" s="2">
        <v>-41528</v>
      </c>
      <c r="N10" s="2">
        <v>64730</v>
      </c>
      <c r="O10" s="2">
        <v>293075</v>
      </c>
      <c r="P10" s="2">
        <v>288878</v>
      </c>
      <c r="Q10" s="2">
        <f t="shared" si="1"/>
        <v>16852629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137018</v>
      </c>
      <c r="E11" s="2">
        <v>1022336</v>
      </c>
      <c r="F11" s="2">
        <v>1819154</v>
      </c>
      <c r="G11" s="2">
        <v>8942997</v>
      </c>
      <c r="H11" s="2">
        <v>2960685</v>
      </c>
      <c r="I11" s="2">
        <v>16871</v>
      </c>
      <c r="J11" s="2">
        <v>176796</v>
      </c>
      <c r="K11" s="2">
        <v>66816</v>
      </c>
      <c r="L11" s="2">
        <v>217837</v>
      </c>
      <c r="M11" s="2">
        <v>8798</v>
      </c>
      <c r="N11" s="2">
        <v>20759</v>
      </c>
      <c r="O11" s="2">
        <v>253310</v>
      </c>
      <c r="P11" s="2">
        <v>285883</v>
      </c>
      <c r="Q11" s="2">
        <f t="shared" si="1"/>
        <v>15929260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143407</v>
      </c>
      <c r="E12" s="2">
        <v>1022454</v>
      </c>
      <c r="F12" s="2">
        <v>1357031</v>
      </c>
      <c r="G12" s="2">
        <v>7011475</v>
      </c>
      <c r="H12" s="2">
        <v>3067781</v>
      </c>
      <c r="I12" s="2">
        <v>16412</v>
      </c>
      <c r="J12" s="2">
        <v>159323</v>
      </c>
      <c r="K12" s="2">
        <v>66371</v>
      </c>
      <c r="L12" s="2">
        <v>190672</v>
      </c>
      <c r="M12" s="2">
        <v>-44335</v>
      </c>
      <c r="N12" s="2">
        <v>14251</v>
      </c>
      <c r="O12" s="2">
        <v>143261</v>
      </c>
      <c r="P12" s="2">
        <v>271285</v>
      </c>
      <c r="Q12" s="2">
        <f t="shared" si="1"/>
        <v>13419388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211485</v>
      </c>
      <c r="E13" s="2">
        <v>1054528</v>
      </c>
      <c r="F13" s="2">
        <v>1685150</v>
      </c>
      <c r="G13" s="2">
        <v>7418123</v>
      </c>
      <c r="H13" s="2">
        <v>3286761</v>
      </c>
      <c r="I13" s="2">
        <v>18677</v>
      </c>
      <c r="J13" s="2">
        <v>161167</v>
      </c>
      <c r="K13" s="2">
        <v>105881</v>
      </c>
      <c r="L13" s="2">
        <v>203140</v>
      </c>
      <c r="M13" s="2">
        <v>38779</v>
      </c>
      <c r="N13" s="2">
        <v>3998</v>
      </c>
      <c r="O13" s="2">
        <v>171530</v>
      </c>
      <c r="P13" s="2">
        <v>298366</v>
      </c>
      <c r="Q13" s="2">
        <f t="shared" si="1"/>
        <v>14657585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203422</v>
      </c>
      <c r="E14" s="2">
        <v>1147970</v>
      </c>
      <c r="F14" s="2">
        <v>2515525</v>
      </c>
      <c r="G14" s="2">
        <v>6687453</v>
      </c>
      <c r="H14" s="2">
        <v>3246889</v>
      </c>
      <c r="I14" s="2">
        <v>34221</v>
      </c>
      <c r="J14" s="2">
        <v>157510</v>
      </c>
      <c r="K14" s="2">
        <v>103435</v>
      </c>
      <c r="L14" s="2">
        <v>150303</v>
      </c>
      <c r="M14" s="2">
        <v>-162147</v>
      </c>
      <c r="N14" s="2">
        <v>11283</v>
      </c>
      <c r="O14" s="2">
        <v>131448</v>
      </c>
      <c r="P14" s="2">
        <v>363788</v>
      </c>
      <c r="Q14" s="2">
        <f t="shared" si="1"/>
        <v>14591100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183984</v>
      </c>
      <c r="E15" s="2">
        <v>1010228</v>
      </c>
      <c r="F15" s="2">
        <v>1920923</v>
      </c>
      <c r="G15" s="2">
        <v>5888042</v>
      </c>
      <c r="H15" s="2">
        <v>2868838</v>
      </c>
      <c r="I15" s="2">
        <v>31083</v>
      </c>
      <c r="J15" s="2">
        <v>143634</v>
      </c>
      <c r="K15" s="2">
        <v>79380</v>
      </c>
      <c r="L15" s="2">
        <v>121404</v>
      </c>
      <c r="M15" s="2">
        <v>-65137</v>
      </c>
      <c r="N15" s="2">
        <v>23521</v>
      </c>
      <c r="O15" s="2">
        <v>153450</v>
      </c>
      <c r="P15" s="2">
        <v>296121</v>
      </c>
      <c r="Q15" s="2">
        <f t="shared" si="1"/>
        <v>12655471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213429</v>
      </c>
      <c r="E16" s="2">
        <v>1117726</v>
      </c>
      <c r="F16" s="2">
        <v>2452479</v>
      </c>
      <c r="G16" s="2">
        <v>7704101</v>
      </c>
      <c r="H16" s="2">
        <v>3227002</v>
      </c>
      <c r="I16" s="2">
        <v>33518</v>
      </c>
      <c r="J16" s="2">
        <v>174708</v>
      </c>
      <c r="K16" s="2">
        <v>115710</v>
      </c>
      <c r="L16" s="2">
        <v>162422</v>
      </c>
      <c r="M16" s="2">
        <v>-53867</v>
      </c>
      <c r="N16" s="2">
        <v>44353</v>
      </c>
      <c r="O16" s="2">
        <v>266987</v>
      </c>
      <c r="P16" s="2">
        <v>330090</v>
      </c>
      <c r="Q16" s="2">
        <f t="shared" si="1"/>
        <v>15788658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158370</v>
      </c>
      <c r="E17" s="2">
        <v>1005016</v>
      </c>
      <c r="F17" s="2">
        <v>2913902</v>
      </c>
      <c r="G17" s="2">
        <v>5634562</v>
      </c>
      <c r="H17" s="2">
        <v>3111275</v>
      </c>
      <c r="I17" s="2">
        <v>27194</v>
      </c>
      <c r="J17" s="2">
        <v>148704</v>
      </c>
      <c r="K17" s="2">
        <v>114715</v>
      </c>
      <c r="L17" s="2">
        <v>141161</v>
      </c>
      <c r="M17" s="2">
        <v>-752</v>
      </c>
      <c r="N17" s="2">
        <v>45810</v>
      </c>
      <c r="O17" s="2">
        <v>409496</v>
      </c>
      <c r="P17" s="2">
        <v>286374</v>
      </c>
      <c r="Q17" s="2">
        <f t="shared" si="1"/>
        <v>13995827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166256</v>
      </c>
      <c r="E18" s="2">
        <v>1100673</v>
      </c>
      <c r="F18" s="2">
        <v>3462756</v>
      </c>
      <c r="G18" s="2">
        <v>5661771</v>
      </c>
      <c r="H18" s="2">
        <v>2181981</v>
      </c>
      <c r="I18" s="2">
        <v>33688</v>
      </c>
      <c r="J18" s="2">
        <v>148572</v>
      </c>
      <c r="K18" s="2">
        <v>105900</v>
      </c>
      <c r="L18" s="2">
        <v>143399</v>
      </c>
      <c r="M18" s="2">
        <v>101112</v>
      </c>
      <c r="N18" s="2">
        <v>57589</v>
      </c>
      <c r="O18" s="2">
        <v>478276</v>
      </c>
      <c r="P18" s="2">
        <v>292184</v>
      </c>
      <c r="Q18" s="2">
        <f t="shared" si="1"/>
        <v>13934157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204991</v>
      </c>
      <c r="E19" s="2">
        <v>1050607</v>
      </c>
      <c r="F19" s="2">
        <v>3379494</v>
      </c>
      <c r="G19" s="2">
        <v>7874932</v>
      </c>
      <c r="H19" s="2">
        <v>2217453</v>
      </c>
      <c r="I19" s="2">
        <v>34137</v>
      </c>
      <c r="J19" s="2">
        <v>170660</v>
      </c>
      <c r="K19" s="2">
        <v>144882</v>
      </c>
      <c r="L19" s="2">
        <v>169815</v>
      </c>
      <c r="M19" s="2">
        <v>83883</v>
      </c>
      <c r="N19" s="2">
        <v>95490</v>
      </c>
      <c r="O19" s="2">
        <v>557098</v>
      </c>
      <c r="P19" s="2">
        <v>360238</v>
      </c>
      <c r="Q19" s="2">
        <f t="shared" si="1"/>
        <v>16343680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204377</v>
      </c>
      <c r="E20" s="2">
        <v>1123784</v>
      </c>
      <c r="F20" s="2">
        <v>3282221</v>
      </c>
      <c r="G20" s="2">
        <v>10383127</v>
      </c>
      <c r="H20" s="2">
        <v>3168074</v>
      </c>
      <c r="I20" s="2">
        <v>36573</v>
      </c>
      <c r="J20" s="2">
        <v>186347</v>
      </c>
      <c r="K20" s="2">
        <v>143046</v>
      </c>
      <c r="L20" s="2">
        <v>191468</v>
      </c>
      <c r="M20" s="2">
        <v>19365</v>
      </c>
      <c r="N20" s="2">
        <v>85506</v>
      </c>
      <c r="O20" s="2">
        <v>443320</v>
      </c>
      <c r="P20" s="2">
        <v>365928</v>
      </c>
      <c r="Q20" s="2">
        <f t="shared" si="1"/>
        <v>19633136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208086</v>
      </c>
      <c r="E21" s="2">
        <v>1122144</v>
      </c>
      <c r="F21" s="2">
        <v>3068641</v>
      </c>
      <c r="G21" s="2">
        <v>9813914</v>
      </c>
      <c r="H21" s="2">
        <v>3195924</v>
      </c>
      <c r="I21" s="2">
        <v>35380</v>
      </c>
      <c r="J21" s="2">
        <v>194562</v>
      </c>
      <c r="K21" s="2">
        <v>92550</v>
      </c>
      <c r="L21" s="2">
        <v>191579</v>
      </c>
      <c r="M21" s="2">
        <v>-29898</v>
      </c>
      <c r="N21" s="2">
        <v>74880</v>
      </c>
      <c r="O21" s="2">
        <v>476442</v>
      </c>
      <c r="P21" s="2">
        <v>321687</v>
      </c>
      <c r="Q21" s="2">
        <f t="shared" si="1"/>
        <v>18765891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201927</v>
      </c>
      <c r="E22" s="2">
        <v>1085052</v>
      </c>
      <c r="F22" s="2">
        <v>2400171</v>
      </c>
      <c r="G22" s="2">
        <v>9012444</v>
      </c>
      <c r="H22" s="2">
        <v>3150391</v>
      </c>
      <c r="I22" s="2">
        <v>33456</v>
      </c>
      <c r="J22" s="2">
        <v>179750</v>
      </c>
      <c r="K22" s="2">
        <v>87389</v>
      </c>
      <c r="L22" s="2">
        <v>185486</v>
      </c>
      <c r="M22" s="2">
        <v>-38395</v>
      </c>
      <c r="N22" s="2">
        <v>52569</v>
      </c>
      <c r="O22" s="2">
        <v>294802</v>
      </c>
      <c r="P22" s="2">
        <v>342353</v>
      </c>
      <c r="Q22" s="2">
        <f t="shared" si="1"/>
        <v>16987395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217024</v>
      </c>
      <c r="E23" s="2">
        <v>1119445</v>
      </c>
      <c r="F23" s="2">
        <v>1864410</v>
      </c>
      <c r="G23" s="2">
        <v>7070808</v>
      </c>
      <c r="H23" s="2">
        <v>2948833</v>
      </c>
      <c r="I23" s="2">
        <v>36282</v>
      </c>
      <c r="J23" s="2">
        <v>174061</v>
      </c>
      <c r="K23" s="2">
        <v>100201</v>
      </c>
      <c r="L23" s="2">
        <v>164799</v>
      </c>
      <c r="M23" s="2">
        <v>-7850</v>
      </c>
      <c r="N23" s="2">
        <v>30924</v>
      </c>
      <c r="O23" s="2">
        <v>284412</v>
      </c>
      <c r="P23" s="2">
        <v>333584</v>
      </c>
      <c r="Q23" s="2">
        <f t="shared" si="1"/>
        <v>14336933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158407</v>
      </c>
      <c r="E24" s="2">
        <v>1077288</v>
      </c>
      <c r="F24" s="2">
        <v>1771023</v>
      </c>
      <c r="G24" s="2">
        <v>6585897</v>
      </c>
      <c r="H24" s="2">
        <v>2163179</v>
      </c>
      <c r="I24" s="2">
        <v>25571</v>
      </c>
      <c r="J24" s="2">
        <v>161932</v>
      </c>
      <c r="K24" s="2">
        <v>61953</v>
      </c>
      <c r="L24" s="2">
        <v>169677</v>
      </c>
      <c r="M24" s="2">
        <v>-51950</v>
      </c>
      <c r="N24" s="2">
        <v>28152</v>
      </c>
      <c r="O24" s="2">
        <v>157969</v>
      </c>
      <c r="P24" s="2">
        <v>333472</v>
      </c>
      <c r="Q24" s="2">
        <f t="shared" si="1"/>
        <v>12642570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207535</v>
      </c>
      <c r="E25" s="2">
        <v>1113683</v>
      </c>
      <c r="F25" s="2">
        <v>2109083</v>
      </c>
      <c r="G25" s="2">
        <v>7306993</v>
      </c>
      <c r="H25" s="2">
        <v>2872501</v>
      </c>
      <c r="I25" s="2">
        <v>37005</v>
      </c>
      <c r="J25" s="2">
        <v>178319</v>
      </c>
      <c r="K25" s="2">
        <v>90892</v>
      </c>
      <c r="L25" s="2">
        <v>169553</v>
      </c>
      <c r="M25" s="2">
        <v>-35361</v>
      </c>
      <c r="N25" s="2">
        <v>4295</v>
      </c>
      <c r="O25" s="2">
        <v>148945</v>
      </c>
      <c r="P25" s="2">
        <v>331771</v>
      </c>
      <c r="Q25" s="2">
        <f t="shared" si="1"/>
        <v>14535214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210749</v>
      </c>
      <c r="E26" s="2">
        <v>1138313</v>
      </c>
      <c r="F26" s="2">
        <v>2600211</v>
      </c>
      <c r="G26" s="2">
        <v>6915243</v>
      </c>
      <c r="H26" s="2">
        <v>2610655</v>
      </c>
      <c r="I26" s="2">
        <v>25088</v>
      </c>
      <c r="J26" s="2">
        <v>191794</v>
      </c>
      <c r="K26" s="2">
        <v>105751</v>
      </c>
      <c r="L26" s="2">
        <v>165563</v>
      </c>
      <c r="M26" s="2">
        <v>-206309</v>
      </c>
      <c r="N26" s="2">
        <v>13193</v>
      </c>
      <c r="O26" s="2">
        <v>109264</v>
      </c>
      <c r="P26" s="2">
        <v>335811</v>
      </c>
      <c r="Q26" s="2">
        <f t="shared" si="1"/>
        <v>14215326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194889</v>
      </c>
      <c r="E27" s="2">
        <v>1020012</v>
      </c>
      <c r="F27" s="2">
        <v>2673406</v>
      </c>
      <c r="G27" s="2">
        <v>6628001</v>
      </c>
      <c r="H27" s="2">
        <v>1754261</v>
      </c>
      <c r="I27" s="2">
        <v>22568</v>
      </c>
      <c r="J27" s="2">
        <v>176207</v>
      </c>
      <c r="K27" s="2">
        <v>101054</v>
      </c>
      <c r="L27" s="2">
        <v>144923</v>
      </c>
      <c r="M27" s="2">
        <v>-106422</v>
      </c>
      <c r="N27" s="2">
        <v>17807</v>
      </c>
      <c r="O27" s="2">
        <v>193197</v>
      </c>
      <c r="P27" s="2">
        <v>296552</v>
      </c>
      <c r="Q27" s="2">
        <f t="shared" si="1"/>
        <v>13116455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181775</v>
      </c>
      <c r="E28" s="2">
        <v>1088481</v>
      </c>
      <c r="F28" s="2">
        <v>2579209</v>
      </c>
      <c r="G28" s="2">
        <v>6956599</v>
      </c>
      <c r="H28" s="2">
        <v>2508408</v>
      </c>
      <c r="I28" s="2">
        <v>23079</v>
      </c>
      <c r="J28" s="2">
        <v>192219</v>
      </c>
      <c r="K28" s="2">
        <v>162220</v>
      </c>
      <c r="L28" s="2">
        <v>186993</v>
      </c>
      <c r="M28" s="2">
        <v>-116779</v>
      </c>
      <c r="N28" s="2">
        <v>49987</v>
      </c>
      <c r="O28" s="2">
        <v>325502</v>
      </c>
      <c r="P28" s="2">
        <v>326817</v>
      </c>
      <c r="Q28" s="2">
        <f t="shared" si="1"/>
        <v>14464510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123757</v>
      </c>
      <c r="E29" s="2">
        <v>1037869</v>
      </c>
      <c r="F29" s="2">
        <v>2802478</v>
      </c>
      <c r="G29" s="2">
        <v>5627677</v>
      </c>
      <c r="H29" s="2">
        <v>2805373</v>
      </c>
      <c r="I29" s="2">
        <v>26819</v>
      </c>
      <c r="J29" s="2">
        <v>166793</v>
      </c>
      <c r="K29" s="2">
        <v>142983</v>
      </c>
      <c r="L29" s="2">
        <v>144923</v>
      </c>
      <c r="M29" s="2">
        <v>5497</v>
      </c>
      <c r="N29" s="2">
        <v>60263</v>
      </c>
      <c r="O29" s="2">
        <v>424060</v>
      </c>
      <c r="P29" s="2">
        <v>305041</v>
      </c>
      <c r="Q29" s="2">
        <f t="shared" si="1"/>
        <v>13673533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168217</v>
      </c>
      <c r="E30" s="2">
        <v>1050337</v>
      </c>
      <c r="F30" s="2">
        <v>4508149</v>
      </c>
      <c r="G30" s="2">
        <v>5446758</v>
      </c>
      <c r="H30" s="2">
        <v>3310327</v>
      </c>
      <c r="I30" s="2">
        <v>17602</v>
      </c>
      <c r="J30" s="2">
        <v>153973</v>
      </c>
      <c r="K30" s="2">
        <v>151034</v>
      </c>
      <c r="L30" s="2">
        <v>185927</v>
      </c>
      <c r="M30" s="2">
        <v>-59196</v>
      </c>
      <c r="N30" s="2">
        <v>67913</v>
      </c>
      <c r="O30" s="2">
        <v>453360</v>
      </c>
      <c r="P30" s="2">
        <v>245191</v>
      </c>
      <c r="Q30" s="2">
        <f t="shared" si="1"/>
        <v>15699592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197728</v>
      </c>
      <c r="E31" s="2">
        <v>1104112</v>
      </c>
      <c r="F31" s="2">
        <v>4225802</v>
      </c>
      <c r="G31" s="2">
        <v>6278049</v>
      </c>
      <c r="H31" s="2">
        <v>3071407</v>
      </c>
      <c r="I31" s="2">
        <v>23442</v>
      </c>
      <c r="J31" s="2">
        <v>163939</v>
      </c>
      <c r="K31" s="2">
        <v>149762</v>
      </c>
      <c r="L31" s="2">
        <v>238377</v>
      </c>
      <c r="M31" s="2">
        <v>-69149</v>
      </c>
      <c r="N31" s="2">
        <v>90629</v>
      </c>
      <c r="O31" s="2">
        <v>549217</v>
      </c>
      <c r="P31" s="2">
        <v>331497</v>
      </c>
      <c r="Q31" s="2">
        <f t="shared" si="1"/>
        <v>16354812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216013</v>
      </c>
      <c r="E32" s="2">
        <v>1108355</v>
      </c>
      <c r="F32" s="2">
        <v>4039974</v>
      </c>
      <c r="G32" s="2">
        <v>10817367</v>
      </c>
      <c r="H32" s="2">
        <v>3298397</v>
      </c>
      <c r="I32" s="2">
        <v>24914</v>
      </c>
      <c r="J32" s="2">
        <v>210747</v>
      </c>
      <c r="K32" s="2">
        <v>168686</v>
      </c>
      <c r="L32" s="2">
        <v>281396</v>
      </c>
      <c r="M32" s="2">
        <v>-6512</v>
      </c>
      <c r="N32" s="2">
        <v>62382</v>
      </c>
      <c r="O32" s="2">
        <v>431812</v>
      </c>
      <c r="P32" s="2">
        <v>353628</v>
      </c>
      <c r="Q32" s="2">
        <f t="shared" si="1"/>
        <v>21007159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210400</v>
      </c>
      <c r="E33" s="2">
        <v>1096965</v>
      </c>
      <c r="F33" s="2">
        <v>3480517</v>
      </c>
      <c r="G33" s="2">
        <v>10189546</v>
      </c>
      <c r="H33" s="2">
        <v>3310857</v>
      </c>
      <c r="I33" s="2">
        <v>23940</v>
      </c>
      <c r="J33" s="2">
        <v>212891</v>
      </c>
      <c r="K33" s="2">
        <v>157671</v>
      </c>
      <c r="L33" s="2">
        <v>275456</v>
      </c>
      <c r="M33" s="2">
        <v>-41260</v>
      </c>
      <c r="N33" s="2">
        <v>61949</v>
      </c>
      <c r="O33" s="2">
        <v>396098</v>
      </c>
      <c r="P33" s="2">
        <v>352876</v>
      </c>
      <c r="Q33" s="2">
        <f t="shared" si="1"/>
        <v>19727906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213888</v>
      </c>
      <c r="E34" s="2">
        <v>1083082</v>
      </c>
      <c r="F34" s="2">
        <v>2830332</v>
      </c>
      <c r="G34" s="2">
        <v>9442929</v>
      </c>
      <c r="H34" s="2">
        <v>3197721</v>
      </c>
      <c r="I34" s="2">
        <v>22973</v>
      </c>
      <c r="J34" s="2">
        <v>193070</v>
      </c>
      <c r="K34" s="2">
        <v>150827</v>
      </c>
      <c r="L34" s="2">
        <v>231734</v>
      </c>
      <c r="M34" s="2">
        <v>-77074</v>
      </c>
      <c r="N34" s="2">
        <v>55834</v>
      </c>
      <c r="O34" s="2">
        <v>339950</v>
      </c>
      <c r="P34" s="2">
        <v>327409</v>
      </c>
      <c r="Q34" s="2">
        <f t="shared" si="1"/>
        <v>18012675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205731</v>
      </c>
      <c r="E35" s="2">
        <v>1097423</v>
      </c>
      <c r="F35" s="2">
        <v>2208753</v>
      </c>
      <c r="G35" s="2">
        <v>8937383</v>
      </c>
      <c r="H35" s="2">
        <v>3303648</v>
      </c>
      <c r="I35" s="2">
        <v>22460</v>
      </c>
      <c r="J35" s="2">
        <v>190488</v>
      </c>
      <c r="K35" s="2">
        <v>149018</v>
      </c>
      <c r="L35" s="2">
        <v>208255</v>
      </c>
      <c r="M35" s="2">
        <v>-59699</v>
      </c>
      <c r="N35" s="2">
        <v>35404</v>
      </c>
      <c r="O35" s="2">
        <v>284643</v>
      </c>
      <c r="P35" s="2">
        <v>341170</v>
      </c>
      <c r="Q35" s="2">
        <f t="shared" si="1"/>
        <v>16924677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201180</v>
      </c>
      <c r="E36" s="2">
        <v>1020893</v>
      </c>
      <c r="F36" s="2">
        <v>1942336</v>
      </c>
      <c r="G36" s="2">
        <v>7040018</v>
      </c>
      <c r="H36" s="2">
        <v>3185756</v>
      </c>
      <c r="I36" s="2">
        <v>23569</v>
      </c>
      <c r="J36" s="2">
        <v>186044</v>
      </c>
      <c r="K36" s="2">
        <v>152721</v>
      </c>
      <c r="L36" s="2">
        <v>159798</v>
      </c>
      <c r="M36" s="2">
        <v>-95567</v>
      </c>
      <c r="N36" s="2">
        <v>14007</v>
      </c>
      <c r="O36" s="2">
        <v>187812</v>
      </c>
      <c r="P36" s="2">
        <v>323826</v>
      </c>
      <c r="Q36" s="2">
        <f t="shared" si="1"/>
        <v>14342393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201977</v>
      </c>
      <c r="E37" s="2">
        <v>1135919</v>
      </c>
      <c r="F37" s="2">
        <v>2479536</v>
      </c>
      <c r="G37" s="2">
        <v>7152611</v>
      </c>
      <c r="H37" s="2">
        <v>3236979</v>
      </c>
      <c r="I37" s="2">
        <v>25040</v>
      </c>
      <c r="J37" s="2">
        <v>216116</v>
      </c>
      <c r="K37" s="2">
        <v>167288</v>
      </c>
      <c r="L37" s="2">
        <v>168904</v>
      </c>
      <c r="M37" s="2">
        <v>-79843</v>
      </c>
      <c r="N37" s="2">
        <v>4238</v>
      </c>
      <c r="O37" s="2">
        <v>200515</v>
      </c>
      <c r="P37" s="2">
        <v>340221</v>
      </c>
      <c r="Q37" s="2">
        <f t="shared" si="1"/>
        <v>15249501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209731</v>
      </c>
      <c r="E38" s="2">
        <v>1144591</v>
      </c>
      <c r="F38" s="2">
        <v>2741774</v>
      </c>
      <c r="G38" s="2">
        <v>7165575</v>
      </c>
      <c r="H38" s="2">
        <v>3078677</v>
      </c>
      <c r="I38" s="2">
        <v>34547</v>
      </c>
      <c r="J38" s="2">
        <v>185615</v>
      </c>
      <c r="K38" s="2">
        <v>195180</v>
      </c>
      <c r="L38" s="2">
        <v>183222</v>
      </c>
      <c r="M38" s="2">
        <v>-131960</v>
      </c>
      <c r="N38" s="2">
        <v>12308</v>
      </c>
      <c r="O38" s="2">
        <v>130102</v>
      </c>
      <c r="P38" s="2">
        <v>335364</v>
      </c>
      <c r="Q38" s="2">
        <f t="shared" si="1"/>
        <v>15284726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210965</v>
      </c>
      <c r="E39" s="2">
        <v>1072394</v>
      </c>
      <c r="F39" s="2">
        <v>2509347</v>
      </c>
      <c r="G39" s="2">
        <v>7261819</v>
      </c>
      <c r="H39" s="2">
        <v>2431681</v>
      </c>
      <c r="I39" s="2">
        <v>35786</v>
      </c>
      <c r="J39" s="2">
        <v>184779</v>
      </c>
      <c r="K39" s="2">
        <v>181200</v>
      </c>
      <c r="L39" s="2">
        <v>157507</v>
      </c>
      <c r="M39" s="2">
        <v>-87382</v>
      </c>
      <c r="N39" s="2">
        <v>10474</v>
      </c>
      <c r="O39" s="2">
        <v>202165</v>
      </c>
      <c r="P39" s="2">
        <v>298567</v>
      </c>
      <c r="Q39" s="2">
        <f t="shared" si="1"/>
        <v>14469302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206801</v>
      </c>
      <c r="E40" s="2">
        <v>1092784</v>
      </c>
      <c r="F40" s="2">
        <v>3562454</v>
      </c>
      <c r="G40" s="2">
        <v>7721330</v>
      </c>
      <c r="H40" s="2">
        <v>2096476</v>
      </c>
      <c r="I40" s="2">
        <v>37091</v>
      </c>
      <c r="J40" s="2">
        <v>183938</v>
      </c>
      <c r="K40" s="2">
        <v>233756</v>
      </c>
      <c r="L40" s="2">
        <v>203901</v>
      </c>
      <c r="M40" s="2">
        <v>-126772</v>
      </c>
      <c r="N40" s="2">
        <v>52513</v>
      </c>
      <c r="O40" s="2">
        <v>287753</v>
      </c>
      <c r="P40" s="2">
        <v>315447</v>
      </c>
      <c r="Q40" s="2">
        <f t="shared" si="1"/>
        <v>15867472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79465</v>
      </c>
      <c r="E41" s="2">
        <v>1018641</v>
      </c>
      <c r="F41" s="2">
        <v>3441204</v>
      </c>
      <c r="G41" s="2">
        <v>7544688</v>
      </c>
      <c r="H41" s="2">
        <v>2116458</v>
      </c>
      <c r="I41" s="2">
        <v>33874</v>
      </c>
      <c r="J41" s="2">
        <v>180505</v>
      </c>
      <c r="K41" s="2">
        <v>172480</v>
      </c>
      <c r="L41" s="2">
        <v>160582</v>
      </c>
      <c r="M41" s="2">
        <v>-149955</v>
      </c>
      <c r="N41" s="2">
        <v>56428</v>
      </c>
      <c r="O41" s="2">
        <v>399323</v>
      </c>
      <c r="P41" s="2">
        <v>293949</v>
      </c>
      <c r="Q41" s="2">
        <f t="shared" si="1"/>
        <v>15347642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164018</v>
      </c>
      <c r="E42" s="2">
        <v>1070438</v>
      </c>
      <c r="F42" s="2">
        <v>3182266</v>
      </c>
      <c r="G42" s="2">
        <v>7258531</v>
      </c>
      <c r="H42" s="2">
        <v>2459205</v>
      </c>
      <c r="I42" s="2">
        <v>35140</v>
      </c>
      <c r="J42" s="2">
        <v>184291</v>
      </c>
      <c r="K42" s="2">
        <v>146052</v>
      </c>
      <c r="L42" s="2">
        <v>168214</v>
      </c>
      <c r="M42" s="2">
        <v>56589</v>
      </c>
      <c r="N42" s="2">
        <v>81029</v>
      </c>
      <c r="O42" s="2">
        <v>633789</v>
      </c>
      <c r="P42" s="2">
        <v>279389</v>
      </c>
      <c r="Q42" s="2">
        <f t="shared" si="1"/>
        <v>15718951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191848</v>
      </c>
      <c r="E43" s="2">
        <v>1087769</v>
      </c>
      <c r="F43" s="2">
        <v>3449196</v>
      </c>
      <c r="G43" s="2">
        <v>7129569</v>
      </c>
      <c r="H43" s="2">
        <v>2749697</v>
      </c>
      <c r="I43" s="2">
        <v>36047</v>
      </c>
      <c r="J43" s="2">
        <v>181934</v>
      </c>
      <c r="K43" s="2">
        <v>194717</v>
      </c>
      <c r="L43" s="2">
        <v>213672</v>
      </c>
      <c r="M43" s="2">
        <v>30883</v>
      </c>
      <c r="N43" s="2">
        <v>87876</v>
      </c>
      <c r="O43" s="2">
        <v>682646</v>
      </c>
      <c r="P43" s="2">
        <v>331271</v>
      </c>
      <c r="Q43" s="2">
        <f t="shared" si="1"/>
        <v>16367125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217644</v>
      </c>
      <c r="E44" s="2">
        <v>1134350</v>
      </c>
      <c r="F44" s="2">
        <v>3618243</v>
      </c>
      <c r="G44" s="2">
        <v>10565568</v>
      </c>
      <c r="H44" s="2">
        <v>3214591</v>
      </c>
      <c r="I44" s="2">
        <v>35932</v>
      </c>
      <c r="J44" s="2">
        <v>182958</v>
      </c>
      <c r="K44" s="2">
        <v>162447</v>
      </c>
      <c r="L44" s="2">
        <v>225612</v>
      </c>
      <c r="M44" s="2">
        <v>6198</v>
      </c>
      <c r="N44" s="2">
        <v>81643</v>
      </c>
      <c r="O44" s="2">
        <v>588137</v>
      </c>
      <c r="P44" s="2">
        <v>349667</v>
      </c>
      <c r="Q44" s="2">
        <f t="shared" si="1"/>
        <v>20382990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208476</v>
      </c>
      <c r="E45" s="2">
        <v>1113398</v>
      </c>
      <c r="F45" s="2">
        <v>3142134</v>
      </c>
      <c r="G45" s="2">
        <v>10565374</v>
      </c>
      <c r="H45" s="2">
        <v>3284487</v>
      </c>
      <c r="I45" s="2">
        <v>36452</v>
      </c>
      <c r="J45" s="2">
        <v>182032</v>
      </c>
      <c r="K45" s="2">
        <v>137346</v>
      </c>
      <c r="L45" s="2">
        <v>219997</v>
      </c>
      <c r="M45" s="2">
        <v>-36502</v>
      </c>
      <c r="N45" s="2">
        <v>72846</v>
      </c>
      <c r="O45" s="2">
        <v>491663</v>
      </c>
      <c r="P45" s="2">
        <v>345535</v>
      </c>
      <c r="Q45" s="2">
        <f t="shared" si="1"/>
        <v>19763238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185512</v>
      </c>
      <c r="E46" s="2">
        <v>1051308</v>
      </c>
      <c r="F46" s="2">
        <v>2368415</v>
      </c>
      <c r="G46" s="2">
        <v>9721381</v>
      </c>
      <c r="H46" s="2">
        <v>3049828</v>
      </c>
      <c r="I46" s="2">
        <v>35648</v>
      </c>
      <c r="J46" s="2">
        <v>179027</v>
      </c>
      <c r="K46" s="2">
        <v>185559</v>
      </c>
      <c r="L46" s="2">
        <v>203315</v>
      </c>
      <c r="M46" s="2">
        <v>-93404</v>
      </c>
      <c r="N46" s="2">
        <v>60086</v>
      </c>
      <c r="O46" s="2">
        <v>358563</v>
      </c>
      <c r="P46" s="2">
        <v>329349</v>
      </c>
      <c r="Q46" s="2">
        <f t="shared" si="1"/>
        <v>17634587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173685</v>
      </c>
      <c r="E47" s="2">
        <v>1135607</v>
      </c>
      <c r="F47" s="2">
        <v>2032194</v>
      </c>
      <c r="G47" s="2">
        <v>8531426</v>
      </c>
      <c r="H47" s="2">
        <v>2268289</v>
      </c>
      <c r="I47" s="2">
        <v>36087</v>
      </c>
      <c r="J47" s="2">
        <v>181050</v>
      </c>
      <c r="K47" s="2">
        <v>171478</v>
      </c>
      <c r="L47" s="2">
        <v>150306</v>
      </c>
      <c r="M47" s="2">
        <v>-68253</v>
      </c>
      <c r="N47" s="2">
        <v>33119</v>
      </c>
      <c r="O47" s="2">
        <v>259101</v>
      </c>
      <c r="P47" s="2">
        <v>331927</v>
      </c>
      <c r="Q47" s="2">
        <f t="shared" si="1"/>
        <v>15236016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150293</v>
      </c>
      <c r="E48" s="2">
        <v>1076097</v>
      </c>
      <c r="F48" s="2">
        <v>1819517</v>
      </c>
      <c r="G48" s="2">
        <v>8387508</v>
      </c>
      <c r="H48" s="2">
        <v>1485374</v>
      </c>
      <c r="I48" s="2">
        <v>35986</v>
      </c>
      <c r="J48" s="2">
        <v>174560</v>
      </c>
      <c r="K48" s="2">
        <v>129420</v>
      </c>
      <c r="L48" s="2">
        <v>183139</v>
      </c>
      <c r="M48" s="2">
        <v>-125247</v>
      </c>
      <c r="N48" s="2">
        <v>15040</v>
      </c>
      <c r="O48" s="2">
        <v>155229</v>
      </c>
      <c r="P48" s="2">
        <v>287718</v>
      </c>
      <c r="Q48" s="2">
        <f t="shared" si="1"/>
        <v>13774634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239370</v>
      </c>
      <c r="E49" s="2">
        <v>1107930</v>
      </c>
      <c r="F49" s="2">
        <v>2274185</v>
      </c>
      <c r="G49" s="2">
        <v>8369465</v>
      </c>
      <c r="H49" s="2">
        <v>2033124</v>
      </c>
      <c r="I49" s="2">
        <v>35976</v>
      </c>
      <c r="J49" s="2">
        <v>161233</v>
      </c>
      <c r="K49" s="2">
        <v>156330</v>
      </c>
      <c r="L49" s="2">
        <v>193432</v>
      </c>
      <c r="M49" s="2">
        <v>-91026</v>
      </c>
      <c r="N49" s="2">
        <v>7528</v>
      </c>
      <c r="O49" s="2">
        <v>117405</v>
      </c>
      <c r="P49" s="2">
        <v>328721</v>
      </c>
      <c r="Q49" s="2">
        <f t="shared" si="1"/>
        <v>14933673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158594</v>
      </c>
      <c r="E50" s="2">
        <v>1114264</v>
      </c>
      <c r="F50" s="2">
        <v>2308102</v>
      </c>
      <c r="G50" s="2">
        <v>7131797</v>
      </c>
      <c r="H50" s="2">
        <v>3075117</v>
      </c>
      <c r="I50" s="2">
        <v>28702</v>
      </c>
      <c r="J50" s="2">
        <v>192620</v>
      </c>
      <c r="K50" s="2">
        <v>182475</v>
      </c>
      <c r="L50" s="2">
        <v>215441</v>
      </c>
      <c r="M50" s="2">
        <v>-187181</v>
      </c>
      <c r="N50" s="2">
        <v>8117</v>
      </c>
      <c r="O50" s="2">
        <v>174701</v>
      </c>
      <c r="P50" s="2">
        <v>305580</v>
      </c>
      <c r="Q50" s="2">
        <f t="shared" si="1"/>
        <v>14708329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164137</v>
      </c>
      <c r="E51" s="2">
        <v>939577</v>
      </c>
      <c r="F51" s="2">
        <v>2568142</v>
      </c>
      <c r="G51" s="2">
        <v>6231396</v>
      </c>
      <c r="H51" s="2">
        <v>2391027</v>
      </c>
      <c r="I51" s="2">
        <v>31164</v>
      </c>
      <c r="J51" s="2">
        <v>168868</v>
      </c>
      <c r="K51" s="2">
        <v>170810</v>
      </c>
      <c r="L51" s="2">
        <v>188942</v>
      </c>
      <c r="M51" s="2">
        <v>2805</v>
      </c>
      <c r="N51" s="2">
        <v>12480</v>
      </c>
      <c r="O51" s="2">
        <v>150046</v>
      </c>
      <c r="P51" s="2">
        <v>274772</v>
      </c>
      <c r="Q51" s="2">
        <f t="shared" si="1"/>
        <v>13294166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183403</v>
      </c>
      <c r="E52" s="2">
        <v>1061175</v>
      </c>
      <c r="F52" s="2">
        <v>3045171</v>
      </c>
      <c r="G52" s="2">
        <v>6635717</v>
      </c>
      <c r="H52" s="2">
        <v>3084497</v>
      </c>
      <c r="I52" s="2">
        <v>34803</v>
      </c>
      <c r="J52" s="2">
        <v>188248</v>
      </c>
      <c r="K52" s="2">
        <v>175474</v>
      </c>
      <c r="L52" s="2">
        <v>213259</v>
      </c>
      <c r="M52" s="2">
        <v>-38769</v>
      </c>
      <c r="N52" s="2">
        <v>37014</v>
      </c>
      <c r="O52" s="2">
        <v>334433</v>
      </c>
      <c r="P52" s="2">
        <v>306242</v>
      </c>
      <c r="Q52" s="2">
        <f t="shared" si="1"/>
        <v>15260667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156450</v>
      </c>
      <c r="E53" s="2">
        <v>1052650</v>
      </c>
      <c r="F53" s="2">
        <v>3500967</v>
      </c>
      <c r="G53" s="2">
        <v>6091443</v>
      </c>
      <c r="H53" s="2">
        <v>3144235</v>
      </c>
      <c r="I53" s="2">
        <v>36863</v>
      </c>
      <c r="J53" s="2">
        <v>180173</v>
      </c>
      <c r="K53" s="2">
        <v>165909</v>
      </c>
      <c r="L53" s="2">
        <v>187948</v>
      </c>
      <c r="M53" s="2">
        <v>146642</v>
      </c>
      <c r="N53" s="2">
        <v>56882</v>
      </c>
      <c r="O53" s="2">
        <v>429125</v>
      </c>
      <c r="P53" s="2">
        <v>262522</v>
      </c>
      <c r="Q53" s="2">
        <f t="shared" si="1"/>
        <v>15411809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171764</v>
      </c>
      <c r="E54" s="2">
        <v>1124557</v>
      </c>
      <c r="F54" s="2">
        <v>4841955</v>
      </c>
      <c r="G54" s="2">
        <v>6187344</v>
      </c>
      <c r="H54" s="2">
        <v>3113309</v>
      </c>
      <c r="I54" s="2">
        <v>32733</v>
      </c>
      <c r="J54" s="2">
        <v>191158</v>
      </c>
      <c r="K54" s="2">
        <v>215001</v>
      </c>
      <c r="L54" s="2">
        <v>205555</v>
      </c>
      <c r="M54" s="2">
        <v>44796</v>
      </c>
      <c r="N54" s="2">
        <v>79580</v>
      </c>
      <c r="O54" s="2">
        <v>551194</v>
      </c>
      <c r="P54" s="2">
        <v>282879</v>
      </c>
      <c r="Q54" s="2">
        <f t="shared" si="1"/>
        <v>17041825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189392</v>
      </c>
      <c r="E55" s="2">
        <v>1109526</v>
      </c>
      <c r="F55" s="2">
        <v>4767090</v>
      </c>
      <c r="G55" s="2">
        <v>6706192</v>
      </c>
      <c r="H55" s="2">
        <v>3173785</v>
      </c>
      <c r="I55" s="2">
        <v>39329</v>
      </c>
      <c r="J55" s="2">
        <v>188719</v>
      </c>
      <c r="K55" s="2">
        <v>224856</v>
      </c>
      <c r="L55" s="2">
        <v>210552</v>
      </c>
      <c r="M55" s="2">
        <v>108529</v>
      </c>
      <c r="N55" s="2">
        <v>86916</v>
      </c>
      <c r="O55" s="2">
        <v>583738</v>
      </c>
      <c r="P55" s="2">
        <v>318874</v>
      </c>
      <c r="Q55" s="2">
        <f t="shared" si="1"/>
        <v>17707498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200351</v>
      </c>
      <c r="E56" s="2">
        <v>1120727</v>
      </c>
      <c r="F56" s="2">
        <v>4473208</v>
      </c>
      <c r="G56" s="2">
        <v>11149905</v>
      </c>
      <c r="H56" s="2">
        <v>3294088</v>
      </c>
      <c r="I56" s="2">
        <v>41985</v>
      </c>
      <c r="J56" s="2">
        <v>199614</v>
      </c>
      <c r="K56" s="2">
        <v>223297</v>
      </c>
      <c r="L56" s="2">
        <v>247309</v>
      </c>
      <c r="M56" s="2">
        <v>94636</v>
      </c>
      <c r="N56" s="2">
        <v>70784</v>
      </c>
      <c r="O56" s="2">
        <v>497146</v>
      </c>
      <c r="P56" s="2">
        <v>327210</v>
      </c>
      <c r="Q56" s="2">
        <f t="shared" si="1"/>
        <v>21940260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180319</v>
      </c>
      <c r="E57" s="2">
        <v>1110357</v>
      </c>
      <c r="F57" s="2">
        <v>3644573</v>
      </c>
      <c r="G57" s="2">
        <v>11415817</v>
      </c>
      <c r="H57" s="2">
        <v>3296372</v>
      </c>
      <c r="I57" s="2">
        <v>40202</v>
      </c>
      <c r="J57" s="2">
        <v>194022</v>
      </c>
      <c r="K57" s="2">
        <v>230677</v>
      </c>
      <c r="L57" s="2">
        <v>276785</v>
      </c>
      <c r="M57" s="2">
        <v>76677</v>
      </c>
      <c r="N57" s="2">
        <v>74517</v>
      </c>
      <c r="O57" s="2">
        <v>384431</v>
      </c>
      <c r="P57" s="2">
        <v>323972</v>
      </c>
      <c r="Q57" s="2">
        <f t="shared" si="1"/>
        <v>21248721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178144</v>
      </c>
      <c r="E58" s="2">
        <v>1082221</v>
      </c>
      <c r="F58" s="2">
        <v>2803100</v>
      </c>
      <c r="G58" s="2">
        <v>8432579</v>
      </c>
      <c r="H58" s="2">
        <v>3062681</v>
      </c>
      <c r="I58" s="2">
        <v>30297</v>
      </c>
      <c r="J58" s="2">
        <v>180100</v>
      </c>
      <c r="K58" s="2">
        <v>190263</v>
      </c>
      <c r="L58" s="2">
        <v>221870</v>
      </c>
      <c r="M58" s="2">
        <v>12911</v>
      </c>
      <c r="N58" s="2">
        <v>59857</v>
      </c>
      <c r="O58" s="2">
        <v>404174</v>
      </c>
      <c r="P58" s="2">
        <v>298226</v>
      </c>
      <c r="Q58" s="2">
        <f t="shared" si="1"/>
        <v>16956423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175922</v>
      </c>
      <c r="E59" s="2">
        <v>1111710</v>
      </c>
      <c r="F59" s="2">
        <v>2462831</v>
      </c>
      <c r="G59" s="2">
        <v>7475105</v>
      </c>
      <c r="H59" s="2">
        <v>3014971</v>
      </c>
      <c r="I59" s="2">
        <v>31191</v>
      </c>
      <c r="J59" s="2">
        <v>163019</v>
      </c>
      <c r="K59" s="2">
        <v>170597</v>
      </c>
      <c r="L59" s="2">
        <v>185019</v>
      </c>
      <c r="M59" s="2">
        <v>-11697</v>
      </c>
      <c r="N59" s="2">
        <v>36600</v>
      </c>
      <c r="O59" s="2">
        <v>322177</v>
      </c>
      <c r="P59" s="2">
        <v>313707</v>
      </c>
      <c r="Q59" s="2">
        <f t="shared" si="1"/>
        <v>15451152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180347</v>
      </c>
      <c r="E60" s="2">
        <v>1080050</v>
      </c>
      <c r="F60" s="2">
        <v>2172837</v>
      </c>
      <c r="G60" s="2">
        <v>7605658</v>
      </c>
      <c r="H60" s="2">
        <v>2384395</v>
      </c>
      <c r="I60" s="2">
        <v>36872</v>
      </c>
      <c r="J60" s="2">
        <v>182250</v>
      </c>
      <c r="K60" s="2">
        <v>152403</v>
      </c>
      <c r="L60" s="2">
        <v>184829</v>
      </c>
      <c r="M60" s="2">
        <v>-45106</v>
      </c>
      <c r="N60" s="2">
        <v>11868</v>
      </c>
      <c r="O60" s="2">
        <v>216859</v>
      </c>
      <c r="P60" s="2">
        <v>290642</v>
      </c>
      <c r="Q60" s="2">
        <f t="shared" si="1"/>
        <v>14453904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196553</v>
      </c>
      <c r="E61" s="2">
        <v>1115826</v>
      </c>
      <c r="F61" s="2">
        <v>3043889</v>
      </c>
      <c r="G61" s="2">
        <v>8290897</v>
      </c>
      <c r="H61" s="2">
        <v>3120421</v>
      </c>
      <c r="I61" s="2">
        <v>35367</v>
      </c>
      <c r="J61" s="2">
        <v>194735</v>
      </c>
      <c r="K61" s="2">
        <v>177822</v>
      </c>
      <c r="L61" s="2">
        <v>206188</v>
      </c>
      <c r="M61" s="2">
        <v>-84450</v>
      </c>
      <c r="N61" s="2">
        <v>2098</v>
      </c>
      <c r="O61" s="2">
        <v>214205</v>
      </c>
      <c r="P61" s="2">
        <v>304514</v>
      </c>
      <c r="Q61" s="2">
        <f t="shared" si="1"/>
        <v>16818065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194081</v>
      </c>
      <c r="E62" s="2">
        <v>1077771</v>
      </c>
      <c r="F62" s="2">
        <v>4488044</v>
      </c>
      <c r="G62" s="2">
        <v>6896184</v>
      </c>
      <c r="H62" s="2">
        <v>2539400</v>
      </c>
      <c r="I62" s="2">
        <v>32597</v>
      </c>
      <c r="J62" s="2">
        <v>208159</v>
      </c>
      <c r="K62" s="2">
        <v>169541</v>
      </c>
      <c r="L62" s="2">
        <v>200383</v>
      </c>
      <c r="M62" s="2">
        <v>-35065</v>
      </c>
      <c r="N62" s="2">
        <v>12196</v>
      </c>
      <c r="O62" s="2">
        <v>280786</v>
      </c>
      <c r="P62" s="2">
        <v>299758</v>
      </c>
      <c r="Q62" s="2">
        <f t="shared" si="1"/>
        <v>16363835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177412</v>
      </c>
      <c r="E63" s="2">
        <v>972350</v>
      </c>
      <c r="F63" s="2">
        <v>3790671</v>
      </c>
      <c r="G63" s="2">
        <v>6572717</v>
      </c>
      <c r="H63" s="2">
        <v>2247565</v>
      </c>
      <c r="I63" s="2">
        <v>35545</v>
      </c>
      <c r="J63" s="2">
        <v>189499</v>
      </c>
      <c r="K63" s="2">
        <v>172694</v>
      </c>
      <c r="L63" s="2">
        <v>173694</v>
      </c>
      <c r="M63" s="2">
        <v>3343</v>
      </c>
      <c r="N63" s="2">
        <v>18654</v>
      </c>
      <c r="O63" s="2">
        <v>215087</v>
      </c>
      <c r="P63" s="2">
        <v>274807</v>
      </c>
      <c r="Q63" s="2">
        <f t="shared" si="1"/>
        <v>14844038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150522</v>
      </c>
      <c r="E64" s="2">
        <v>1106511</v>
      </c>
      <c r="F64" s="2">
        <v>4821087</v>
      </c>
      <c r="G64" s="2">
        <v>7289171</v>
      </c>
      <c r="H64" s="2">
        <v>2399513</v>
      </c>
      <c r="I64" s="2">
        <v>39812</v>
      </c>
      <c r="J64" s="2">
        <v>200498</v>
      </c>
      <c r="K64" s="2">
        <v>175896</v>
      </c>
      <c r="L64" s="2">
        <v>186911</v>
      </c>
      <c r="M64" s="2">
        <v>34214</v>
      </c>
      <c r="N64" s="2">
        <v>32202</v>
      </c>
      <c r="O64" s="2">
        <v>388563</v>
      </c>
      <c r="P64" s="2">
        <v>277101</v>
      </c>
      <c r="Q64" s="2">
        <f t="shared" si="1"/>
        <v>17102001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159930</v>
      </c>
      <c r="E65" s="2">
        <v>986235</v>
      </c>
      <c r="F65" s="2">
        <v>5382245</v>
      </c>
      <c r="G65" s="2">
        <v>5870454</v>
      </c>
      <c r="H65" s="2">
        <v>1364292</v>
      </c>
      <c r="I65" s="2">
        <v>37882</v>
      </c>
      <c r="J65" s="2">
        <v>157373</v>
      </c>
      <c r="K65" s="2">
        <v>157431</v>
      </c>
      <c r="L65" s="2">
        <v>192315</v>
      </c>
      <c r="M65" s="2">
        <v>-2592</v>
      </c>
      <c r="N65" s="2">
        <v>51423</v>
      </c>
      <c r="O65" s="2">
        <v>430048</v>
      </c>
      <c r="P65" s="2">
        <v>245303</v>
      </c>
      <c r="Q65" s="2">
        <f t="shared" si="1"/>
        <v>15032339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140718</v>
      </c>
      <c r="E66" s="2">
        <v>958566</v>
      </c>
      <c r="F66" s="2">
        <v>5827185</v>
      </c>
      <c r="G66" s="2">
        <v>7394178</v>
      </c>
      <c r="H66" s="2">
        <v>2318376</v>
      </c>
      <c r="I66" s="2">
        <v>35120</v>
      </c>
      <c r="J66" s="2">
        <v>186895</v>
      </c>
      <c r="K66" s="2">
        <v>187903</v>
      </c>
      <c r="L66" s="2">
        <v>190696</v>
      </c>
      <c r="M66" s="2">
        <v>52330</v>
      </c>
      <c r="N66" s="2">
        <v>68629</v>
      </c>
      <c r="O66" s="2">
        <v>577243</v>
      </c>
      <c r="P66" s="2">
        <v>229642</v>
      </c>
      <c r="Q66" s="2">
        <f t="shared" si="1"/>
        <v>18167481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198873</v>
      </c>
      <c r="E67" s="2">
        <v>1056999</v>
      </c>
      <c r="F67" s="2">
        <v>5278664</v>
      </c>
      <c r="G67" s="2">
        <v>8930722</v>
      </c>
      <c r="H67" s="2">
        <v>3249499</v>
      </c>
      <c r="I67" s="2">
        <v>36630</v>
      </c>
      <c r="J67" s="2">
        <v>183093</v>
      </c>
      <c r="K67" s="2">
        <v>164540</v>
      </c>
      <c r="L67" s="2">
        <v>207513</v>
      </c>
      <c r="M67" s="2">
        <v>226182</v>
      </c>
      <c r="N67" s="2">
        <v>67612</v>
      </c>
      <c r="O67" s="2">
        <v>595602</v>
      </c>
      <c r="P67" s="2">
        <v>299482</v>
      </c>
      <c r="Q67" s="2">
        <f t="shared" ref="Q67:Q130" si="3">SUM(D67:P67)</f>
        <v>20495411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197845</v>
      </c>
      <c r="E68" s="2">
        <v>1114350</v>
      </c>
      <c r="F68" s="2">
        <v>4647857</v>
      </c>
      <c r="G68" s="2">
        <v>13706327</v>
      </c>
      <c r="H68" s="2">
        <v>3350342</v>
      </c>
      <c r="I68" s="2">
        <v>40587</v>
      </c>
      <c r="J68" s="2">
        <v>196770</v>
      </c>
      <c r="K68" s="2">
        <v>178087</v>
      </c>
      <c r="L68" s="2">
        <v>238094</v>
      </c>
      <c r="M68" s="2">
        <v>77939</v>
      </c>
      <c r="N68" s="2">
        <v>59942</v>
      </c>
      <c r="O68" s="2">
        <v>538019</v>
      </c>
      <c r="P68" s="2">
        <v>317707</v>
      </c>
      <c r="Q68" s="2">
        <f t="shared" si="3"/>
        <v>24663866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212686</v>
      </c>
      <c r="E69" s="2">
        <v>1141188</v>
      </c>
      <c r="F69" s="2">
        <v>3855324</v>
      </c>
      <c r="G69" s="2">
        <v>11212646</v>
      </c>
      <c r="H69" s="2">
        <v>3354801</v>
      </c>
      <c r="I69" s="2">
        <v>40699</v>
      </c>
      <c r="J69" s="2">
        <v>194853</v>
      </c>
      <c r="K69" s="2">
        <v>163634</v>
      </c>
      <c r="L69" s="2">
        <v>243471</v>
      </c>
      <c r="M69" s="2">
        <v>53010</v>
      </c>
      <c r="N69" s="2">
        <v>80958</v>
      </c>
      <c r="O69" s="2">
        <v>500325</v>
      </c>
      <c r="P69" s="2">
        <v>319078</v>
      </c>
      <c r="Q69" s="2">
        <f t="shared" si="3"/>
        <v>21372673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205574</v>
      </c>
      <c r="E70" s="2">
        <v>1083865</v>
      </c>
      <c r="F70" s="2">
        <v>2790307</v>
      </c>
      <c r="G70" s="2">
        <v>10305034</v>
      </c>
      <c r="H70" s="2">
        <v>3249287</v>
      </c>
      <c r="I70" s="2">
        <v>40123</v>
      </c>
      <c r="J70" s="2">
        <v>186867</v>
      </c>
      <c r="K70" s="2">
        <v>189078</v>
      </c>
      <c r="L70" s="2">
        <v>213515</v>
      </c>
      <c r="M70" s="2">
        <v>-47043</v>
      </c>
      <c r="N70" s="2">
        <v>53175</v>
      </c>
      <c r="O70" s="2">
        <v>401760</v>
      </c>
      <c r="P70" s="2">
        <v>299651</v>
      </c>
      <c r="Q70" s="2">
        <f t="shared" si="3"/>
        <v>18971193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187190</v>
      </c>
      <c r="E71" s="2">
        <v>1125031</v>
      </c>
      <c r="F71" s="2">
        <v>2324309</v>
      </c>
      <c r="G71" s="2">
        <v>9546963</v>
      </c>
      <c r="H71" s="2">
        <v>2923758</v>
      </c>
      <c r="I71" s="2">
        <v>41373</v>
      </c>
      <c r="J71" s="2">
        <v>194773</v>
      </c>
      <c r="K71" s="2">
        <v>175919</v>
      </c>
      <c r="L71" s="2">
        <v>169342</v>
      </c>
      <c r="M71" s="2">
        <v>-50847</v>
      </c>
      <c r="N71" s="2">
        <v>31769</v>
      </c>
      <c r="O71" s="2">
        <v>396276</v>
      </c>
      <c r="P71" s="2">
        <v>273352</v>
      </c>
      <c r="Q71" s="2">
        <f t="shared" si="3"/>
        <v>17339208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213217</v>
      </c>
      <c r="E72" s="2">
        <v>1061726</v>
      </c>
      <c r="F72" s="2">
        <v>2344887</v>
      </c>
      <c r="G72" s="2">
        <v>8655023</v>
      </c>
      <c r="H72" s="2">
        <v>2382494</v>
      </c>
      <c r="I72" s="2">
        <v>40730</v>
      </c>
      <c r="J72" s="2">
        <v>199825</v>
      </c>
      <c r="K72" s="2">
        <v>157984</v>
      </c>
      <c r="L72" s="2">
        <v>168316</v>
      </c>
      <c r="M72" s="2">
        <v>-97182</v>
      </c>
      <c r="N72" s="2">
        <v>15398</v>
      </c>
      <c r="O72" s="2">
        <v>291930</v>
      </c>
      <c r="P72" s="2">
        <v>284605</v>
      </c>
      <c r="Q72" s="2">
        <f t="shared" si="3"/>
        <v>15718953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197294</v>
      </c>
      <c r="E73" s="2">
        <v>1136841</v>
      </c>
      <c r="F73" s="2">
        <v>2496799</v>
      </c>
      <c r="G73" s="2">
        <v>9311698</v>
      </c>
      <c r="H73" s="2">
        <v>2579294</v>
      </c>
      <c r="I73" s="2">
        <v>42979</v>
      </c>
      <c r="J73" s="2">
        <v>195890</v>
      </c>
      <c r="K73" s="2">
        <v>129738</v>
      </c>
      <c r="L73" s="2">
        <v>183925</v>
      </c>
      <c r="M73" s="2">
        <v>-118152</v>
      </c>
      <c r="N73" s="2">
        <v>2614</v>
      </c>
      <c r="O73" s="2">
        <v>267161</v>
      </c>
      <c r="P73" s="2">
        <v>301607</v>
      </c>
      <c r="Q73" s="2">
        <f t="shared" si="3"/>
        <v>16727688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215840</v>
      </c>
      <c r="E74" s="2">
        <v>1139475</v>
      </c>
      <c r="F74" s="2">
        <v>1988475</v>
      </c>
      <c r="G74" s="2">
        <v>8392079</v>
      </c>
      <c r="H74" s="2">
        <v>3336828</v>
      </c>
      <c r="I74" s="2">
        <v>25500</v>
      </c>
      <c r="J74" s="2">
        <v>227175</v>
      </c>
      <c r="K74" s="2">
        <v>124864</v>
      </c>
      <c r="L74" s="2">
        <v>191474</v>
      </c>
      <c r="M74" s="2">
        <v>12822</v>
      </c>
      <c r="N74" s="2">
        <v>12731</v>
      </c>
      <c r="O74" s="2">
        <v>232519</v>
      </c>
      <c r="P74" s="2">
        <v>524564</v>
      </c>
      <c r="Q74" s="2">
        <f t="shared" si="3"/>
        <v>16424346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194801</v>
      </c>
      <c r="E75" s="2">
        <v>989655</v>
      </c>
      <c r="F75" s="2">
        <v>1720679</v>
      </c>
      <c r="G75" s="2">
        <v>7629383</v>
      </c>
      <c r="H75" s="2">
        <v>3044771</v>
      </c>
      <c r="I75" s="2">
        <v>33846</v>
      </c>
      <c r="J75" s="2">
        <v>185809</v>
      </c>
      <c r="K75" s="2">
        <v>129635</v>
      </c>
      <c r="L75" s="2">
        <v>155279</v>
      </c>
      <c r="M75" s="2">
        <v>80173</v>
      </c>
      <c r="N75" s="2">
        <v>18747</v>
      </c>
      <c r="O75" s="2">
        <v>307097</v>
      </c>
      <c r="P75" s="2">
        <v>240056</v>
      </c>
      <c r="Q75" s="2">
        <f t="shared" si="3"/>
        <v>14729931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144790</v>
      </c>
      <c r="E76" s="2">
        <v>1055878</v>
      </c>
      <c r="F76" s="2">
        <v>2295721</v>
      </c>
      <c r="G76" s="2">
        <v>7062831</v>
      </c>
      <c r="H76" s="2">
        <v>3372357</v>
      </c>
      <c r="I76" s="2">
        <v>36129</v>
      </c>
      <c r="J76" s="2">
        <v>198414</v>
      </c>
      <c r="K76" s="2">
        <v>186111</v>
      </c>
      <c r="L76" s="2">
        <v>169284</v>
      </c>
      <c r="M76" s="2">
        <v>53881</v>
      </c>
      <c r="N76" s="2">
        <v>47738</v>
      </c>
      <c r="O76" s="2">
        <v>442350</v>
      </c>
      <c r="P76" s="2">
        <v>246401</v>
      </c>
      <c r="Q76" s="2">
        <f t="shared" si="3"/>
        <v>15311885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190137</v>
      </c>
      <c r="E77" s="2">
        <v>1028233</v>
      </c>
      <c r="F77" s="2">
        <v>2250792</v>
      </c>
      <c r="G77" s="2">
        <v>7052154</v>
      </c>
      <c r="H77" s="2">
        <v>3180544</v>
      </c>
      <c r="I77" s="2">
        <v>34492</v>
      </c>
      <c r="J77" s="2">
        <v>178734</v>
      </c>
      <c r="K77" s="2">
        <v>181896</v>
      </c>
      <c r="L77" s="2">
        <v>225370</v>
      </c>
      <c r="M77" s="2">
        <v>90215</v>
      </c>
      <c r="N77" s="2">
        <v>53283</v>
      </c>
      <c r="O77" s="2">
        <v>612044</v>
      </c>
      <c r="P77" s="2">
        <v>232174</v>
      </c>
      <c r="Q77" s="2">
        <f t="shared" si="3"/>
        <v>15310068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169992</v>
      </c>
      <c r="E78" s="2">
        <v>1041450</v>
      </c>
      <c r="F78" s="2">
        <v>2987180</v>
      </c>
      <c r="G78" s="2">
        <v>7822773</v>
      </c>
      <c r="H78" s="2">
        <v>2456207</v>
      </c>
      <c r="I78" s="2">
        <v>33363</v>
      </c>
      <c r="J78" s="2">
        <v>178292</v>
      </c>
      <c r="K78" s="2">
        <v>195585</v>
      </c>
      <c r="L78" s="2">
        <v>213137</v>
      </c>
      <c r="M78" s="2">
        <v>28267</v>
      </c>
      <c r="N78" s="2">
        <v>82842</v>
      </c>
      <c r="O78" s="2">
        <v>732302</v>
      </c>
      <c r="P78" s="2">
        <v>207262</v>
      </c>
      <c r="Q78" s="2">
        <f t="shared" si="3"/>
        <v>16148652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204840</v>
      </c>
      <c r="E79" s="2">
        <v>1103925</v>
      </c>
      <c r="F79" s="2">
        <v>2741467</v>
      </c>
      <c r="G79" s="2">
        <v>9335701</v>
      </c>
      <c r="H79" s="2">
        <v>2920658</v>
      </c>
      <c r="I79" s="2">
        <v>38133</v>
      </c>
      <c r="J79" s="2">
        <v>188052</v>
      </c>
      <c r="K79" s="2">
        <v>193845</v>
      </c>
      <c r="L79" s="2">
        <v>223075</v>
      </c>
      <c r="M79" s="2">
        <v>80771</v>
      </c>
      <c r="N79" s="2">
        <v>81210</v>
      </c>
      <c r="O79" s="2">
        <v>728559</v>
      </c>
      <c r="P79" s="2">
        <v>281196</v>
      </c>
      <c r="Q79" s="2">
        <f t="shared" si="3"/>
        <v>18121432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200921</v>
      </c>
      <c r="E80" s="2">
        <v>1113475</v>
      </c>
      <c r="F80" s="2">
        <v>3385221</v>
      </c>
      <c r="G80" s="2">
        <v>12445640</v>
      </c>
      <c r="H80" s="2">
        <v>3333079</v>
      </c>
      <c r="I80" s="2">
        <v>42495</v>
      </c>
      <c r="J80" s="2">
        <v>193564</v>
      </c>
      <c r="K80" s="2">
        <v>163655</v>
      </c>
      <c r="L80" s="2">
        <v>219471</v>
      </c>
      <c r="M80" s="2">
        <v>70297</v>
      </c>
      <c r="N80" s="2">
        <v>76220</v>
      </c>
      <c r="O80" s="2">
        <v>674926</v>
      </c>
      <c r="P80" s="2">
        <v>299752</v>
      </c>
      <c r="Q80" s="2">
        <f t="shared" si="3"/>
        <v>22218716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211579</v>
      </c>
      <c r="E81" s="2">
        <v>1113099</v>
      </c>
      <c r="F81" s="2">
        <v>2865344</v>
      </c>
      <c r="G81" s="2">
        <v>13821273</v>
      </c>
      <c r="H81" s="2">
        <v>3108988</v>
      </c>
      <c r="I81" s="2">
        <v>40033</v>
      </c>
      <c r="J81" s="2">
        <v>193228</v>
      </c>
      <c r="K81" s="2">
        <v>134697</v>
      </c>
      <c r="L81" s="2">
        <v>227101</v>
      </c>
      <c r="M81" s="2">
        <v>81953</v>
      </c>
      <c r="N81" s="2">
        <v>64122</v>
      </c>
      <c r="O81" s="2">
        <v>599660</v>
      </c>
      <c r="P81" s="2">
        <v>294106</v>
      </c>
      <c r="Q81" s="2">
        <f t="shared" si="3"/>
        <v>22755183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204669</v>
      </c>
      <c r="E82" s="2">
        <v>1087660</v>
      </c>
      <c r="F82" s="2">
        <v>2138807</v>
      </c>
      <c r="G82" s="2">
        <v>10934325</v>
      </c>
      <c r="H82" s="2">
        <v>3248117</v>
      </c>
      <c r="I82" s="2">
        <v>35855</v>
      </c>
      <c r="J82" s="2">
        <v>187252</v>
      </c>
      <c r="K82" s="2">
        <v>162947</v>
      </c>
      <c r="L82" s="2">
        <v>183616</v>
      </c>
      <c r="M82" s="2">
        <v>-826</v>
      </c>
      <c r="N82" s="2">
        <v>57325</v>
      </c>
      <c r="O82" s="2">
        <v>485678</v>
      </c>
      <c r="P82" s="2">
        <v>278066</v>
      </c>
      <c r="Q82" s="2">
        <f t="shared" si="3"/>
        <v>19003491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182474</v>
      </c>
      <c r="E83" s="2">
        <v>1123293</v>
      </c>
      <c r="F83" s="2">
        <v>1784063</v>
      </c>
      <c r="G83" s="2">
        <v>10343160</v>
      </c>
      <c r="H83" s="2">
        <v>2552430</v>
      </c>
      <c r="I83" s="2">
        <v>36978</v>
      </c>
      <c r="J83" s="2">
        <v>171409</v>
      </c>
      <c r="K83" s="2">
        <v>119141</v>
      </c>
      <c r="L83" s="2">
        <v>165583</v>
      </c>
      <c r="M83" s="2">
        <v>-11308</v>
      </c>
      <c r="N83" s="2">
        <v>41128</v>
      </c>
      <c r="O83" s="2">
        <v>348918</v>
      </c>
      <c r="P83" s="2">
        <v>279014</v>
      </c>
      <c r="Q83" s="2">
        <f t="shared" si="3"/>
        <v>17136283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178274</v>
      </c>
      <c r="E84" s="2">
        <v>1075150</v>
      </c>
      <c r="F84" s="2">
        <v>1716472</v>
      </c>
      <c r="G84" s="2">
        <v>9869983</v>
      </c>
      <c r="H84" s="2">
        <v>2832968</v>
      </c>
      <c r="I84" s="2">
        <v>28289</v>
      </c>
      <c r="J84" s="2">
        <v>200549</v>
      </c>
      <c r="K84" s="2">
        <v>114411</v>
      </c>
      <c r="L84" s="2">
        <v>180474</v>
      </c>
      <c r="M84" s="2">
        <v>-84912</v>
      </c>
      <c r="N84" s="2">
        <v>20044</v>
      </c>
      <c r="O84" s="2">
        <v>187952</v>
      </c>
      <c r="P84" s="2">
        <v>260709</v>
      </c>
      <c r="Q84" s="2">
        <f t="shared" si="3"/>
        <v>16580363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199988</v>
      </c>
      <c r="E85" s="2">
        <v>1119419</v>
      </c>
      <c r="F85" s="2">
        <v>1453530</v>
      </c>
      <c r="G85" s="2">
        <v>10991168</v>
      </c>
      <c r="H85" s="2">
        <v>2405543</v>
      </c>
      <c r="I85" s="2">
        <v>36334</v>
      </c>
      <c r="J85" s="2">
        <v>202751</v>
      </c>
      <c r="K85" s="2">
        <v>111320</v>
      </c>
      <c r="L85" s="2">
        <v>180108</v>
      </c>
      <c r="M85" s="2">
        <v>-91554</v>
      </c>
      <c r="N85" s="2">
        <v>1579</v>
      </c>
      <c r="O85" s="2">
        <v>232929</v>
      </c>
      <c r="P85" s="2">
        <v>264116</v>
      </c>
      <c r="Q85" s="2">
        <f t="shared" si="3"/>
        <v>17107231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206720</v>
      </c>
      <c r="E86" s="2">
        <v>1127003</v>
      </c>
      <c r="F86" s="2">
        <v>1552924</v>
      </c>
      <c r="G86" s="2">
        <v>10791613</v>
      </c>
      <c r="H86" s="2">
        <v>2777052</v>
      </c>
      <c r="I86" s="2">
        <v>52613</v>
      </c>
      <c r="J86" s="2">
        <v>185764</v>
      </c>
      <c r="K86" s="2">
        <v>143309</v>
      </c>
      <c r="L86" s="2">
        <v>149329</v>
      </c>
      <c r="M86" s="2">
        <v>-9322</v>
      </c>
      <c r="N86" s="2">
        <v>12272</v>
      </c>
      <c r="O86" s="2">
        <v>270837</v>
      </c>
      <c r="P86" s="2">
        <v>273402</v>
      </c>
      <c r="Q86" s="2">
        <f t="shared" si="3"/>
        <v>17533516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151191</v>
      </c>
      <c r="E87" s="2">
        <v>1019034</v>
      </c>
      <c r="F87" s="2">
        <v>1228969</v>
      </c>
      <c r="G87" s="2">
        <v>9042432</v>
      </c>
      <c r="H87" s="2">
        <v>2349679</v>
      </c>
      <c r="I87" s="2">
        <v>53160</v>
      </c>
      <c r="J87" s="2">
        <v>191530</v>
      </c>
      <c r="K87" s="2">
        <v>109512</v>
      </c>
      <c r="L87" s="2">
        <v>140271</v>
      </c>
      <c r="M87" s="2">
        <v>72345</v>
      </c>
      <c r="N87" s="2">
        <v>27647</v>
      </c>
      <c r="O87" s="2">
        <v>262219</v>
      </c>
      <c r="P87" s="2">
        <v>260014</v>
      </c>
      <c r="Q87" s="2">
        <f t="shared" si="3"/>
        <v>14908003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148794</v>
      </c>
      <c r="E88" s="2">
        <v>1074208</v>
      </c>
      <c r="F88" s="2">
        <v>1438594</v>
      </c>
      <c r="G88" s="2">
        <v>8486061</v>
      </c>
      <c r="H88" s="2">
        <v>2518841</v>
      </c>
      <c r="I88" s="2">
        <v>56212</v>
      </c>
      <c r="J88" s="2">
        <v>206649</v>
      </c>
      <c r="K88" s="2">
        <v>136041</v>
      </c>
      <c r="L88" s="2">
        <v>154955</v>
      </c>
      <c r="M88" s="2">
        <v>-836</v>
      </c>
      <c r="N88" s="2">
        <v>56122</v>
      </c>
      <c r="O88" s="2">
        <v>450302</v>
      </c>
      <c r="P88" s="2">
        <v>284343</v>
      </c>
      <c r="Q88" s="2">
        <f t="shared" si="3"/>
        <v>15010286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187143</v>
      </c>
      <c r="E89" s="2">
        <v>1036126</v>
      </c>
      <c r="F89" s="2">
        <v>2719988</v>
      </c>
      <c r="G89" s="2">
        <v>9647291</v>
      </c>
      <c r="H89" s="2">
        <v>2435902</v>
      </c>
      <c r="I89" s="2">
        <v>55507</v>
      </c>
      <c r="J89" s="2">
        <v>198076</v>
      </c>
      <c r="K89" s="2">
        <v>180301</v>
      </c>
      <c r="L89" s="2">
        <v>159589</v>
      </c>
      <c r="M89" s="2">
        <v>58100</v>
      </c>
      <c r="N89" s="2">
        <v>71402</v>
      </c>
      <c r="O89" s="2">
        <v>538091</v>
      </c>
      <c r="P89" s="2">
        <v>248789</v>
      </c>
      <c r="Q89" s="2">
        <f t="shared" si="3"/>
        <v>17536305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145496</v>
      </c>
      <c r="E90" s="2">
        <v>1069529</v>
      </c>
      <c r="F90" s="2">
        <v>3231440</v>
      </c>
      <c r="G90" s="2">
        <v>7643554</v>
      </c>
      <c r="H90" s="2">
        <v>2851490</v>
      </c>
      <c r="I90" s="2">
        <v>46933</v>
      </c>
      <c r="J90" s="2">
        <v>178091</v>
      </c>
      <c r="K90" s="2">
        <v>153916</v>
      </c>
      <c r="L90" s="2">
        <v>116807</v>
      </c>
      <c r="M90" s="2">
        <v>2210</v>
      </c>
      <c r="N90" s="2">
        <v>75906</v>
      </c>
      <c r="O90" s="2">
        <v>690681</v>
      </c>
      <c r="P90" s="2">
        <v>238767</v>
      </c>
      <c r="Q90" s="2">
        <f t="shared" si="3"/>
        <v>16444820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200912</v>
      </c>
      <c r="E91" s="2">
        <v>1081949</v>
      </c>
      <c r="F91" s="2">
        <v>2745387</v>
      </c>
      <c r="G91" s="2">
        <v>8381852</v>
      </c>
      <c r="H91" s="2">
        <v>3006237</v>
      </c>
      <c r="I91" s="2">
        <v>51478</v>
      </c>
      <c r="J91" s="2">
        <v>190516</v>
      </c>
      <c r="K91" s="2">
        <v>142217</v>
      </c>
      <c r="L91" s="2">
        <v>130579</v>
      </c>
      <c r="M91" s="2">
        <v>117817</v>
      </c>
      <c r="N91" s="2">
        <v>100402</v>
      </c>
      <c r="O91" s="2">
        <v>658087</v>
      </c>
      <c r="P91" s="2">
        <v>300805</v>
      </c>
      <c r="Q91" s="2">
        <f t="shared" si="3"/>
        <v>17108238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210175</v>
      </c>
      <c r="E92" s="2">
        <v>1102234</v>
      </c>
      <c r="F92" s="2">
        <v>3336297</v>
      </c>
      <c r="G92" s="2">
        <v>10942690</v>
      </c>
      <c r="H92" s="2">
        <v>3344438</v>
      </c>
      <c r="I92" s="2">
        <v>55199</v>
      </c>
      <c r="J92" s="2">
        <v>200653</v>
      </c>
      <c r="K92" s="2">
        <v>133268</v>
      </c>
      <c r="L92" s="2">
        <v>136318</v>
      </c>
      <c r="M92" s="2">
        <v>76858</v>
      </c>
      <c r="N92" s="2">
        <v>89749</v>
      </c>
      <c r="O92" s="2">
        <v>700472</v>
      </c>
      <c r="P92" s="2">
        <v>337116</v>
      </c>
      <c r="Q92" s="2">
        <f t="shared" si="3"/>
        <v>20665467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221536</v>
      </c>
      <c r="E93" s="2">
        <v>1095569</v>
      </c>
      <c r="F93" s="2">
        <v>3422556</v>
      </c>
      <c r="G93" s="2">
        <v>12825495</v>
      </c>
      <c r="H93" s="2">
        <v>2892796</v>
      </c>
      <c r="I93" s="2">
        <v>39892</v>
      </c>
      <c r="J93" s="2">
        <v>206660</v>
      </c>
      <c r="K93" s="2">
        <v>135439</v>
      </c>
      <c r="L93" s="2">
        <v>130533</v>
      </c>
      <c r="M93" s="2">
        <v>72116</v>
      </c>
      <c r="N93" s="2">
        <v>85383</v>
      </c>
      <c r="O93" s="2">
        <v>648210</v>
      </c>
      <c r="P93" s="2">
        <v>334469</v>
      </c>
      <c r="Q93" s="2">
        <f t="shared" si="3"/>
        <v>22110654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210601</v>
      </c>
      <c r="E94" s="2">
        <v>1063787</v>
      </c>
      <c r="F94" s="2">
        <v>1712707</v>
      </c>
      <c r="G94" s="2">
        <v>11567074</v>
      </c>
      <c r="H94" s="2">
        <v>2625305</v>
      </c>
      <c r="I94" s="2">
        <v>20574</v>
      </c>
      <c r="J94" s="2">
        <v>187516</v>
      </c>
      <c r="K94" s="2">
        <v>146212</v>
      </c>
      <c r="L94" s="2">
        <v>144015</v>
      </c>
      <c r="M94" s="2">
        <v>35732</v>
      </c>
      <c r="N94" s="2">
        <v>72990</v>
      </c>
      <c r="O94" s="2">
        <v>405750</v>
      </c>
      <c r="P94" s="2">
        <v>321331</v>
      </c>
      <c r="Q94" s="2">
        <f t="shared" si="3"/>
        <v>18513594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200679</v>
      </c>
      <c r="E95" s="2">
        <v>1099503</v>
      </c>
      <c r="F95" s="2">
        <v>1097851</v>
      </c>
      <c r="G95" s="2">
        <v>10792225</v>
      </c>
      <c r="H95" s="2">
        <v>2606464</v>
      </c>
      <c r="I95" s="2">
        <v>39304</v>
      </c>
      <c r="J95" s="2">
        <v>200230</v>
      </c>
      <c r="K95" s="2">
        <v>137054</v>
      </c>
      <c r="L95" s="2">
        <v>128626</v>
      </c>
      <c r="M95" s="2">
        <v>-44564</v>
      </c>
      <c r="N95" s="2">
        <v>45957</v>
      </c>
      <c r="O95" s="2">
        <v>297673</v>
      </c>
      <c r="P95" s="2">
        <v>270701</v>
      </c>
      <c r="Q95" s="2">
        <f t="shared" si="3"/>
        <v>16871703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191566</v>
      </c>
      <c r="E96" s="2">
        <v>1047886</v>
      </c>
      <c r="F96" s="2">
        <v>786904</v>
      </c>
      <c r="G96" s="2">
        <v>9384471</v>
      </c>
      <c r="H96" s="2">
        <v>2416105</v>
      </c>
      <c r="I96" s="2">
        <v>50116</v>
      </c>
      <c r="J96" s="2">
        <v>204064</v>
      </c>
      <c r="K96" s="2">
        <v>141264</v>
      </c>
      <c r="L96" s="2">
        <v>148450</v>
      </c>
      <c r="M96" s="2">
        <v>-47431</v>
      </c>
      <c r="N96" s="2">
        <v>21256</v>
      </c>
      <c r="O96" s="2">
        <v>222527</v>
      </c>
      <c r="P96" s="2">
        <v>290051</v>
      </c>
      <c r="Q96" s="2">
        <f t="shared" si="3"/>
        <v>14857229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205587</v>
      </c>
      <c r="E97" s="2">
        <v>1066171</v>
      </c>
      <c r="F97" s="2">
        <v>854194</v>
      </c>
      <c r="G97" s="2">
        <v>10486980</v>
      </c>
      <c r="H97" s="2">
        <v>2658042</v>
      </c>
      <c r="I97" s="2">
        <v>49325</v>
      </c>
      <c r="J97" s="2">
        <v>212198</v>
      </c>
      <c r="K97" s="2">
        <v>126329</v>
      </c>
      <c r="L97" s="2">
        <v>202117</v>
      </c>
      <c r="M97" s="2">
        <v>-11762</v>
      </c>
      <c r="N97" s="2">
        <v>11395</v>
      </c>
      <c r="O97" s="2">
        <v>240105</v>
      </c>
      <c r="P97" s="2">
        <v>323767</v>
      </c>
      <c r="Q97" s="2">
        <f t="shared" si="3"/>
        <v>16424448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191645</v>
      </c>
      <c r="E98" s="2">
        <v>1097232</v>
      </c>
      <c r="F98" s="2">
        <v>1088024</v>
      </c>
      <c r="G98" s="2">
        <v>9450022</v>
      </c>
      <c r="H98" s="2">
        <v>2308560</v>
      </c>
      <c r="I98" s="2">
        <v>60989</v>
      </c>
      <c r="J98" s="2">
        <v>161275</v>
      </c>
      <c r="K98" s="2">
        <v>149990</v>
      </c>
      <c r="L98" s="2">
        <v>139584</v>
      </c>
      <c r="M98" s="2">
        <v>-75542</v>
      </c>
      <c r="N98" s="2">
        <v>1896</v>
      </c>
      <c r="O98" s="2">
        <v>149837</v>
      </c>
      <c r="P98" s="2">
        <v>342131</v>
      </c>
      <c r="Q98" s="2">
        <f t="shared" si="3"/>
        <v>15065643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166328</v>
      </c>
      <c r="E99" s="2">
        <v>993900</v>
      </c>
      <c r="F99" s="2">
        <v>1445551</v>
      </c>
      <c r="G99" s="2">
        <v>8696549</v>
      </c>
      <c r="H99" s="2">
        <v>1751176</v>
      </c>
      <c r="I99" s="2">
        <v>50889</v>
      </c>
      <c r="J99" s="2">
        <v>197288</v>
      </c>
      <c r="K99" s="2">
        <v>139937</v>
      </c>
      <c r="L99" s="2">
        <v>122994</v>
      </c>
      <c r="M99" s="2">
        <v>-26509</v>
      </c>
      <c r="N99" s="2">
        <v>21923</v>
      </c>
      <c r="O99" s="2">
        <v>244606</v>
      </c>
      <c r="P99" s="2">
        <v>309274</v>
      </c>
      <c r="Q99" s="2">
        <f t="shared" si="3"/>
        <v>14113906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151978</v>
      </c>
      <c r="E100" s="2">
        <v>1105679</v>
      </c>
      <c r="F100" s="2">
        <v>2288929</v>
      </c>
      <c r="G100" s="2">
        <v>8075882</v>
      </c>
      <c r="H100" s="2">
        <v>2610981</v>
      </c>
      <c r="I100" s="2">
        <v>63254</v>
      </c>
      <c r="J100" s="2">
        <v>213619</v>
      </c>
      <c r="K100" s="2">
        <v>106470</v>
      </c>
      <c r="L100" s="2">
        <v>136227</v>
      </c>
      <c r="M100" s="2">
        <v>-35466</v>
      </c>
      <c r="N100" s="2">
        <v>55483</v>
      </c>
      <c r="O100" s="2">
        <v>442495</v>
      </c>
      <c r="P100" s="2">
        <v>301996</v>
      </c>
      <c r="Q100" s="2">
        <f t="shared" si="3"/>
        <v>15517527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155594</v>
      </c>
      <c r="E101" s="2">
        <v>1052629</v>
      </c>
      <c r="F101" s="2">
        <v>2713533</v>
      </c>
      <c r="G101" s="2">
        <v>6941203</v>
      </c>
      <c r="H101" s="2">
        <v>3251377</v>
      </c>
      <c r="I101" s="2">
        <v>59791</v>
      </c>
      <c r="J101" s="2">
        <v>194278</v>
      </c>
      <c r="K101" s="2">
        <v>96937</v>
      </c>
      <c r="L101" s="2">
        <v>131945</v>
      </c>
      <c r="M101" s="2">
        <v>32888</v>
      </c>
      <c r="N101" s="2">
        <v>73053</v>
      </c>
      <c r="O101" s="2">
        <v>602911</v>
      </c>
      <c r="P101" s="2">
        <v>281511</v>
      </c>
      <c r="Q101" s="2">
        <f t="shared" si="3"/>
        <v>15587650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140809</v>
      </c>
      <c r="E102" s="2">
        <v>1072239</v>
      </c>
      <c r="F102" s="2">
        <v>3714068</v>
      </c>
      <c r="G102" s="2">
        <v>7052630</v>
      </c>
      <c r="H102" s="2">
        <v>3263154</v>
      </c>
      <c r="I102" s="2">
        <v>72909</v>
      </c>
      <c r="J102" s="2">
        <v>204460</v>
      </c>
      <c r="K102" s="2">
        <v>136569</v>
      </c>
      <c r="L102" s="2">
        <v>113027</v>
      </c>
      <c r="M102" s="2">
        <v>48479</v>
      </c>
      <c r="N102" s="2">
        <v>80290</v>
      </c>
      <c r="O102" s="2">
        <v>700786</v>
      </c>
      <c r="P102" s="2">
        <v>234023</v>
      </c>
      <c r="Q102" s="2">
        <f t="shared" si="3"/>
        <v>16833443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169516</v>
      </c>
      <c r="E103" s="2">
        <v>1038376</v>
      </c>
      <c r="F103" s="2">
        <v>3358514</v>
      </c>
      <c r="G103" s="2">
        <v>6511194</v>
      </c>
      <c r="H103" s="2">
        <v>3239185</v>
      </c>
      <c r="I103" s="2">
        <v>66478</v>
      </c>
      <c r="J103" s="2">
        <v>217373</v>
      </c>
      <c r="K103" s="2">
        <v>123988</v>
      </c>
      <c r="L103" s="2">
        <v>134062</v>
      </c>
      <c r="M103" s="2">
        <v>234719</v>
      </c>
      <c r="N103" s="2">
        <v>80621</v>
      </c>
      <c r="O103" s="2">
        <v>850325</v>
      </c>
      <c r="P103" s="2">
        <v>322748</v>
      </c>
      <c r="Q103" s="2">
        <f t="shared" si="3"/>
        <v>16347099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169836</v>
      </c>
      <c r="E104" s="2">
        <v>1089325</v>
      </c>
      <c r="F104" s="2">
        <v>3700585</v>
      </c>
      <c r="G104" s="2">
        <v>11916268</v>
      </c>
      <c r="H104" s="2">
        <v>3249463</v>
      </c>
      <c r="I104" s="2">
        <v>67210</v>
      </c>
      <c r="J104" s="2">
        <v>226218</v>
      </c>
      <c r="K104" s="2">
        <v>166914</v>
      </c>
      <c r="L104" s="2">
        <v>136370</v>
      </c>
      <c r="M104" s="2">
        <v>37726</v>
      </c>
      <c r="N104" s="2">
        <v>94753</v>
      </c>
      <c r="O104" s="2">
        <v>878939</v>
      </c>
      <c r="P104" s="2">
        <v>358604</v>
      </c>
      <c r="Q104" s="2">
        <f t="shared" si="3"/>
        <v>22092211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169724</v>
      </c>
      <c r="E105" s="2">
        <v>1082172</v>
      </c>
      <c r="F105" s="2">
        <v>3018107</v>
      </c>
      <c r="G105" s="2">
        <v>12240932</v>
      </c>
      <c r="H105" s="2">
        <v>3003335</v>
      </c>
      <c r="I105" s="2">
        <v>65532</v>
      </c>
      <c r="J105" s="2">
        <v>200693</v>
      </c>
      <c r="K105" s="2">
        <v>164480</v>
      </c>
      <c r="L105" s="2">
        <v>129512</v>
      </c>
      <c r="M105" s="2">
        <v>15945</v>
      </c>
      <c r="N105" s="2">
        <v>85778</v>
      </c>
      <c r="O105" s="2">
        <v>678519</v>
      </c>
      <c r="P105" s="2">
        <v>351963</v>
      </c>
      <c r="Q105" s="2">
        <f t="shared" si="3"/>
        <v>21206692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177398</v>
      </c>
      <c r="E106" s="2">
        <v>1051225</v>
      </c>
      <c r="F106" s="2">
        <v>2248052</v>
      </c>
      <c r="G106" s="2">
        <v>12807506</v>
      </c>
      <c r="H106" s="2">
        <v>2751102</v>
      </c>
      <c r="I106" s="2">
        <v>45430</v>
      </c>
      <c r="J106" s="2">
        <v>210784</v>
      </c>
      <c r="K106" s="2">
        <v>155090</v>
      </c>
      <c r="L106" s="2">
        <v>129003</v>
      </c>
      <c r="M106" s="2">
        <v>38804</v>
      </c>
      <c r="N106" s="2">
        <v>69448</v>
      </c>
      <c r="O106" s="2">
        <v>479682</v>
      </c>
      <c r="P106" s="2">
        <v>316043</v>
      </c>
      <c r="Q106" s="2">
        <f t="shared" si="3"/>
        <v>20479567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184093</v>
      </c>
      <c r="E107" s="2">
        <v>1081220</v>
      </c>
      <c r="F107" s="2">
        <v>1784187</v>
      </c>
      <c r="G107" s="2">
        <v>10051543</v>
      </c>
      <c r="H107" s="2">
        <v>1717049</v>
      </c>
      <c r="I107" s="2">
        <v>60392</v>
      </c>
      <c r="J107" s="2">
        <v>216468</v>
      </c>
      <c r="K107" s="2">
        <v>129372</v>
      </c>
      <c r="L107" s="2">
        <v>119379</v>
      </c>
      <c r="M107" s="2">
        <v>-10083</v>
      </c>
      <c r="N107" s="2">
        <v>46652</v>
      </c>
      <c r="O107" s="2">
        <v>405925</v>
      </c>
      <c r="P107" s="2">
        <v>286746</v>
      </c>
      <c r="Q107" s="2">
        <f t="shared" si="3"/>
        <v>16072943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186790</v>
      </c>
      <c r="E108" s="2">
        <v>1056616</v>
      </c>
      <c r="F108" s="2">
        <v>1237902</v>
      </c>
      <c r="G108" s="2">
        <v>9171528</v>
      </c>
      <c r="H108" s="2">
        <v>2117615</v>
      </c>
      <c r="I108" s="2">
        <v>74885</v>
      </c>
      <c r="J108" s="2">
        <v>207808</v>
      </c>
      <c r="K108" s="2">
        <v>128090</v>
      </c>
      <c r="L108" s="2">
        <v>122106</v>
      </c>
      <c r="M108" s="2">
        <v>-47733</v>
      </c>
      <c r="N108" s="2">
        <v>25298</v>
      </c>
      <c r="O108" s="2">
        <v>235404</v>
      </c>
      <c r="P108" s="2">
        <v>295241</v>
      </c>
      <c r="Q108" s="2">
        <f t="shared" si="3"/>
        <v>14811550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186236</v>
      </c>
      <c r="E109" s="2">
        <v>1132170</v>
      </c>
      <c r="F109" s="2">
        <v>1290585</v>
      </c>
      <c r="G109" s="2">
        <v>10548197</v>
      </c>
      <c r="H109" s="2">
        <v>2500807</v>
      </c>
      <c r="I109" s="2">
        <v>64928</v>
      </c>
      <c r="J109" s="2">
        <v>217398</v>
      </c>
      <c r="K109" s="2">
        <v>125008</v>
      </c>
      <c r="L109" s="2">
        <v>128638</v>
      </c>
      <c r="M109" s="2">
        <v>-60379</v>
      </c>
      <c r="N109" s="2">
        <v>12195</v>
      </c>
      <c r="O109" s="2">
        <v>170386</v>
      </c>
      <c r="P109" s="2">
        <v>331737</v>
      </c>
      <c r="Q109" s="2">
        <f t="shared" si="3"/>
        <v>16647906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195230</v>
      </c>
      <c r="E110" s="2">
        <v>1103646</v>
      </c>
      <c r="F110" s="2">
        <v>1327387</v>
      </c>
      <c r="G110" s="2">
        <v>9876675</v>
      </c>
      <c r="H110" s="2">
        <v>2383969</v>
      </c>
      <c r="I110" s="2">
        <v>77327</v>
      </c>
      <c r="J110" s="2">
        <v>208386</v>
      </c>
      <c r="K110" s="2">
        <v>139408</v>
      </c>
      <c r="L110" s="2">
        <v>94709</v>
      </c>
      <c r="M110" s="2">
        <v>-60324</v>
      </c>
      <c r="N110" s="2">
        <v>2152</v>
      </c>
      <c r="O110" s="2">
        <v>150142</v>
      </c>
      <c r="P110" s="2">
        <v>304943</v>
      </c>
      <c r="Q110" s="2">
        <f t="shared" si="3"/>
        <v>15803650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187325</v>
      </c>
      <c r="E111" s="2">
        <v>990652</v>
      </c>
      <c r="F111" s="2">
        <v>1447230</v>
      </c>
      <c r="G111" s="2">
        <v>9074768</v>
      </c>
      <c r="H111" s="2">
        <v>2217691</v>
      </c>
      <c r="I111" s="2">
        <v>57617</v>
      </c>
      <c r="J111" s="2">
        <v>184642</v>
      </c>
      <c r="K111" s="2">
        <v>121574</v>
      </c>
      <c r="L111" s="2">
        <v>85857</v>
      </c>
      <c r="M111" s="2">
        <v>-70495</v>
      </c>
      <c r="N111" s="2">
        <v>20378</v>
      </c>
      <c r="O111" s="2">
        <v>220653</v>
      </c>
      <c r="P111" s="2">
        <v>295955</v>
      </c>
      <c r="Q111" s="2">
        <f t="shared" si="3"/>
        <v>14833847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126515</v>
      </c>
      <c r="E112" s="2">
        <v>1081846</v>
      </c>
      <c r="F112" s="2">
        <v>2038501</v>
      </c>
      <c r="G112" s="2">
        <v>9679690</v>
      </c>
      <c r="H112" s="2">
        <v>2137819</v>
      </c>
      <c r="I112" s="2">
        <v>73810</v>
      </c>
      <c r="J112" s="2">
        <v>179536</v>
      </c>
      <c r="K112" s="2">
        <v>133415</v>
      </c>
      <c r="L112" s="2">
        <v>98876</v>
      </c>
      <c r="M112" s="2">
        <v>-67878</v>
      </c>
      <c r="N112" s="2">
        <v>50549</v>
      </c>
      <c r="O112" s="2">
        <v>398600</v>
      </c>
      <c r="P112" s="2">
        <v>291686</v>
      </c>
      <c r="Q112" s="2">
        <f t="shared" si="3"/>
        <v>16222965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170336</v>
      </c>
      <c r="E113" s="2">
        <v>1020972</v>
      </c>
      <c r="F113" s="2">
        <v>2580916</v>
      </c>
      <c r="G113" s="2">
        <v>8142947</v>
      </c>
      <c r="H113" s="2">
        <v>2499608</v>
      </c>
      <c r="I113" s="2">
        <v>64937</v>
      </c>
      <c r="J113" s="2">
        <v>185344</v>
      </c>
      <c r="K113" s="2">
        <v>135170</v>
      </c>
      <c r="L113" s="2">
        <v>85522</v>
      </c>
      <c r="M113" s="2">
        <v>-6875</v>
      </c>
      <c r="N113" s="2">
        <v>75179</v>
      </c>
      <c r="O113" s="2">
        <v>545671</v>
      </c>
      <c r="P113" s="2">
        <v>248969</v>
      </c>
      <c r="Q113" s="2">
        <f t="shared" si="3"/>
        <v>15748696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178606</v>
      </c>
      <c r="E114" s="2">
        <v>1072518</v>
      </c>
      <c r="F114" s="2">
        <v>3945315</v>
      </c>
      <c r="G114" s="2">
        <v>5920869</v>
      </c>
      <c r="H114" s="2">
        <v>3354937</v>
      </c>
      <c r="I114" s="2">
        <v>77333</v>
      </c>
      <c r="J114" s="2">
        <v>189387</v>
      </c>
      <c r="K114" s="2">
        <v>153000</v>
      </c>
      <c r="L114" s="2">
        <v>84025</v>
      </c>
      <c r="M114" s="2">
        <v>10214</v>
      </c>
      <c r="N114" s="2">
        <v>105767</v>
      </c>
      <c r="O114" s="2">
        <v>688892</v>
      </c>
      <c r="P114" s="2">
        <v>231086</v>
      </c>
      <c r="Q114" s="2">
        <f t="shared" si="3"/>
        <v>16011949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187298</v>
      </c>
      <c r="E115" s="2">
        <v>1037846</v>
      </c>
      <c r="F115" s="2">
        <v>4440192</v>
      </c>
      <c r="G115" s="2">
        <v>5519719</v>
      </c>
      <c r="H115" s="2">
        <v>3269378</v>
      </c>
      <c r="I115" s="2">
        <v>76909</v>
      </c>
      <c r="J115" s="2">
        <v>213520</v>
      </c>
      <c r="K115" s="2">
        <v>140654</v>
      </c>
      <c r="L115" s="2">
        <v>97844</v>
      </c>
      <c r="M115" s="2">
        <v>57605</v>
      </c>
      <c r="N115" s="2">
        <v>121359</v>
      </c>
      <c r="O115" s="2">
        <v>867438</v>
      </c>
      <c r="P115" s="2">
        <v>320096</v>
      </c>
      <c r="Q115" s="2">
        <f t="shared" si="3"/>
        <v>16349858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195126</v>
      </c>
      <c r="E116" s="2">
        <v>1064002</v>
      </c>
      <c r="F116" s="2">
        <v>4175504</v>
      </c>
      <c r="G116" s="2">
        <v>9112885</v>
      </c>
      <c r="H116" s="2">
        <v>3378457</v>
      </c>
      <c r="I116" s="2">
        <v>82661</v>
      </c>
      <c r="J116" s="2">
        <v>225468</v>
      </c>
      <c r="K116" s="2">
        <v>166350</v>
      </c>
      <c r="L116" s="2">
        <v>80942</v>
      </c>
      <c r="M116" s="2">
        <v>73381</v>
      </c>
      <c r="N116" s="2">
        <v>116888</v>
      </c>
      <c r="O116" s="2">
        <v>925100</v>
      </c>
      <c r="P116" s="2">
        <v>341420</v>
      </c>
      <c r="Q116" s="2">
        <f t="shared" si="3"/>
        <v>19938184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181332</v>
      </c>
      <c r="E117" s="2">
        <v>1069384</v>
      </c>
      <c r="F117" s="2">
        <v>3519697</v>
      </c>
      <c r="G117" s="2">
        <v>10751991</v>
      </c>
      <c r="H117" s="2">
        <v>3382207</v>
      </c>
      <c r="I117" s="2">
        <v>76621</v>
      </c>
      <c r="J117" s="2">
        <v>227567</v>
      </c>
      <c r="K117" s="2">
        <v>189559</v>
      </c>
      <c r="L117" s="2">
        <v>81515</v>
      </c>
      <c r="M117" s="2">
        <v>24845</v>
      </c>
      <c r="N117" s="2">
        <v>104828</v>
      </c>
      <c r="O117" s="2">
        <v>731435</v>
      </c>
      <c r="P117" s="2">
        <v>339446</v>
      </c>
      <c r="Q117" s="2">
        <f t="shared" si="3"/>
        <v>20680427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185529</v>
      </c>
      <c r="E118" s="2">
        <v>1037724</v>
      </c>
      <c r="F118" s="2">
        <v>2642999</v>
      </c>
      <c r="G118" s="2">
        <v>9916278</v>
      </c>
      <c r="H118" s="2">
        <v>3236518</v>
      </c>
      <c r="I118" s="2">
        <v>49712</v>
      </c>
      <c r="J118" s="2">
        <v>210580</v>
      </c>
      <c r="K118" s="2">
        <v>139497</v>
      </c>
      <c r="L118" s="2">
        <v>85094</v>
      </c>
      <c r="M118" s="2">
        <v>26239</v>
      </c>
      <c r="N118" s="2">
        <v>86224</v>
      </c>
      <c r="O118" s="2">
        <v>550902</v>
      </c>
      <c r="P118" s="2">
        <v>326113</v>
      </c>
      <c r="Q118" s="2">
        <f t="shared" si="3"/>
        <v>18493409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167890</v>
      </c>
      <c r="E119" s="2">
        <v>994806</v>
      </c>
      <c r="F119" s="2">
        <v>1974569</v>
      </c>
      <c r="G119" s="2">
        <v>11216494</v>
      </c>
      <c r="H119" s="2">
        <v>1848429</v>
      </c>
      <c r="I119" s="2">
        <v>72019</v>
      </c>
      <c r="J119" s="2">
        <v>204130</v>
      </c>
      <c r="K119" s="2">
        <v>111200</v>
      </c>
      <c r="L119" s="2">
        <v>89560</v>
      </c>
      <c r="M119" s="2">
        <v>-2078</v>
      </c>
      <c r="N119" s="2">
        <v>38658</v>
      </c>
      <c r="O119" s="2">
        <v>371645</v>
      </c>
      <c r="P119" s="2">
        <v>292627</v>
      </c>
      <c r="Q119" s="2">
        <f t="shared" si="3"/>
        <v>17379949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137172</v>
      </c>
      <c r="E120" s="2">
        <v>1039212</v>
      </c>
      <c r="F120" s="2">
        <v>2070319</v>
      </c>
      <c r="G120" s="2">
        <v>9447783</v>
      </c>
      <c r="H120" s="2">
        <v>1996662</v>
      </c>
      <c r="I120" s="2">
        <v>67254</v>
      </c>
      <c r="J120" s="2">
        <v>219092</v>
      </c>
      <c r="K120" s="2">
        <v>123628</v>
      </c>
      <c r="L120" s="2">
        <v>93009</v>
      </c>
      <c r="M120" s="2">
        <v>-48426</v>
      </c>
      <c r="N120" s="2">
        <v>33599</v>
      </c>
      <c r="O120" s="2">
        <v>304526</v>
      </c>
      <c r="P120" s="2">
        <v>272899</v>
      </c>
      <c r="Q120" s="2">
        <f t="shared" si="3"/>
        <v>15756729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187861</v>
      </c>
      <c r="E121" s="2">
        <v>1087491</v>
      </c>
      <c r="F121" s="2">
        <v>3268240</v>
      </c>
      <c r="G121" s="2">
        <v>8862214</v>
      </c>
      <c r="H121" s="2">
        <v>2495082</v>
      </c>
      <c r="I121" s="2">
        <v>62848</v>
      </c>
      <c r="J121" s="2">
        <v>203130</v>
      </c>
      <c r="K121" s="2">
        <v>141184</v>
      </c>
      <c r="L121" s="2">
        <v>82337</v>
      </c>
      <c r="M121" s="2">
        <v>-107473</v>
      </c>
      <c r="N121" s="2">
        <v>13751</v>
      </c>
      <c r="O121" s="2">
        <v>323626</v>
      </c>
      <c r="P121" s="2">
        <v>285637</v>
      </c>
      <c r="Q121" s="2">
        <f t="shared" si="3"/>
        <v>16905928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208836</v>
      </c>
      <c r="E122" s="2">
        <v>1095819</v>
      </c>
      <c r="F122" s="2">
        <v>3273559</v>
      </c>
      <c r="G122" s="2">
        <v>7512791</v>
      </c>
      <c r="H122" s="2">
        <v>2528596</v>
      </c>
      <c r="I122" s="2">
        <v>59534</v>
      </c>
      <c r="J122" s="2">
        <v>206744</v>
      </c>
      <c r="K122" s="2">
        <v>123908</v>
      </c>
      <c r="L122" s="2">
        <v>64516</v>
      </c>
      <c r="M122" s="2">
        <v>-113792</v>
      </c>
      <c r="N122" s="2">
        <v>577</v>
      </c>
      <c r="O122" s="2">
        <v>233839</v>
      </c>
      <c r="P122" s="2">
        <v>288474</v>
      </c>
      <c r="Q122" s="2">
        <f t="shared" si="3"/>
        <v>15483401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174541</v>
      </c>
      <c r="E123" s="2">
        <v>990846</v>
      </c>
      <c r="F123" s="2">
        <v>2386630</v>
      </c>
      <c r="G123" s="2">
        <v>7404166</v>
      </c>
      <c r="H123" s="2">
        <v>2496601</v>
      </c>
      <c r="I123" s="2">
        <v>78408</v>
      </c>
      <c r="J123" s="2">
        <v>205942</v>
      </c>
      <c r="K123" s="2">
        <v>98026</v>
      </c>
      <c r="L123" s="2">
        <v>69260</v>
      </c>
      <c r="M123" s="2">
        <v>10958</v>
      </c>
      <c r="N123" s="2">
        <v>34193</v>
      </c>
      <c r="O123" s="2">
        <v>429304</v>
      </c>
      <c r="P123" s="2">
        <v>261569</v>
      </c>
      <c r="Q123" s="2">
        <f t="shared" si="3"/>
        <v>14640444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160941</v>
      </c>
      <c r="E124" s="2">
        <v>1090747</v>
      </c>
      <c r="F124" s="2">
        <v>3901148</v>
      </c>
      <c r="G124" s="2">
        <v>5881158</v>
      </c>
      <c r="H124" s="2">
        <v>3223313</v>
      </c>
      <c r="I124" s="2">
        <v>87146</v>
      </c>
      <c r="J124" s="2">
        <v>218895</v>
      </c>
      <c r="K124" s="2">
        <v>160188</v>
      </c>
      <c r="L124" s="2">
        <v>90325</v>
      </c>
      <c r="M124" s="2">
        <v>24396</v>
      </c>
      <c r="N124" s="2">
        <v>49473</v>
      </c>
      <c r="O124" s="2">
        <v>611769</v>
      </c>
      <c r="P124" s="2">
        <v>265232</v>
      </c>
      <c r="Q124" s="2">
        <f t="shared" si="3"/>
        <v>15764731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168363</v>
      </c>
      <c r="E125" s="2">
        <v>1000931</v>
      </c>
      <c r="F125" s="2">
        <v>4609335</v>
      </c>
      <c r="G125" s="2">
        <v>5003838</v>
      </c>
      <c r="H125" s="2">
        <v>3238702</v>
      </c>
      <c r="I125" s="2">
        <v>69375</v>
      </c>
      <c r="J125" s="2">
        <v>207067</v>
      </c>
      <c r="K125" s="2">
        <v>132982</v>
      </c>
      <c r="L125" s="2">
        <v>79468</v>
      </c>
      <c r="M125" s="2">
        <v>-12187</v>
      </c>
      <c r="N125" s="2">
        <v>82499</v>
      </c>
      <c r="O125" s="2">
        <v>960477</v>
      </c>
      <c r="P125" s="2">
        <v>223879</v>
      </c>
      <c r="Q125" s="2">
        <f t="shared" si="3"/>
        <v>15764729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169859</v>
      </c>
      <c r="E126" s="2">
        <v>1077357</v>
      </c>
      <c r="F126" s="2">
        <v>5120275</v>
      </c>
      <c r="G126" s="2">
        <v>4459628</v>
      </c>
      <c r="H126" s="2">
        <v>2518593</v>
      </c>
      <c r="I126" s="2">
        <v>87330</v>
      </c>
      <c r="J126" s="2">
        <v>218238</v>
      </c>
      <c r="K126" s="2">
        <v>118101</v>
      </c>
      <c r="L126" s="2">
        <v>82368</v>
      </c>
      <c r="M126" s="2">
        <v>37782</v>
      </c>
      <c r="N126" s="2">
        <v>100477</v>
      </c>
      <c r="O126" s="2">
        <v>1026431</v>
      </c>
      <c r="P126" s="2">
        <v>232453</v>
      </c>
      <c r="Q126" s="2">
        <f t="shared" si="3"/>
        <v>15248892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164565</v>
      </c>
      <c r="E127" s="2">
        <v>991407</v>
      </c>
      <c r="F127" s="2">
        <v>4978905</v>
      </c>
      <c r="G127" s="2">
        <v>4958865</v>
      </c>
      <c r="H127" s="2">
        <v>3088564</v>
      </c>
      <c r="I127" s="2">
        <v>79511</v>
      </c>
      <c r="J127" s="2">
        <v>211482</v>
      </c>
      <c r="K127" s="2">
        <v>136660</v>
      </c>
      <c r="L127" s="2">
        <v>78927</v>
      </c>
      <c r="M127" s="2">
        <v>28892</v>
      </c>
      <c r="N127" s="2">
        <v>129869</v>
      </c>
      <c r="O127" s="2">
        <v>1020822</v>
      </c>
      <c r="P127" s="2">
        <v>293082</v>
      </c>
      <c r="Q127" s="2">
        <f t="shared" si="3"/>
        <v>16161551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176609</v>
      </c>
      <c r="E128" s="2">
        <v>1055202</v>
      </c>
      <c r="F128" s="2">
        <v>4993195</v>
      </c>
      <c r="G128" s="2">
        <v>7945669</v>
      </c>
      <c r="H128" s="2">
        <v>3371007</v>
      </c>
      <c r="I128" s="2">
        <v>89362</v>
      </c>
      <c r="J128" s="2">
        <v>223352</v>
      </c>
      <c r="K128" s="2">
        <v>145373</v>
      </c>
      <c r="L128" s="2">
        <v>93695</v>
      </c>
      <c r="M128" s="2">
        <v>68271</v>
      </c>
      <c r="N128" s="2">
        <v>112272</v>
      </c>
      <c r="O128" s="2">
        <v>869402</v>
      </c>
      <c r="P128" s="2">
        <v>327834</v>
      </c>
      <c r="Q128" s="2">
        <f t="shared" si="3"/>
        <v>19471243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165752</v>
      </c>
      <c r="E129" s="2">
        <v>1056665</v>
      </c>
      <c r="F129" s="2">
        <v>4039762</v>
      </c>
      <c r="G129" s="2">
        <v>9761632</v>
      </c>
      <c r="H129" s="2">
        <v>3285630</v>
      </c>
      <c r="I129" s="2">
        <v>82181</v>
      </c>
      <c r="J129" s="2">
        <v>228531</v>
      </c>
      <c r="K129" s="2">
        <v>154105</v>
      </c>
      <c r="L129" s="2">
        <v>88654</v>
      </c>
      <c r="M129" s="2">
        <v>35021</v>
      </c>
      <c r="N129" s="2">
        <v>138933</v>
      </c>
      <c r="O129" s="2">
        <v>908282</v>
      </c>
      <c r="P129" s="2">
        <v>313443</v>
      </c>
      <c r="Q129" s="2">
        <f t="shared" si="3"/>
        <v>20258591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153097</v>
      </c>
      <c r="E130" s="2">
        <v>1012705</v>
      </c>
      <c r="F130" s="2">
        <v>3241719</v>
      </c>
      <c r="G130" s="2">
        <v>9942134</v>
      </c>
      <c r="H130" s="2">
        <v>2960293</v>
      </c>
      <c r="I130" s="2">
        <v>49212</v>
      </c>
      <c r="J130" s="2">
        <v>218312</v>
      </c>
      <c r="K130" s="2">
        <v>161971</v>
      </c>
      <c r="L130" s="2">
        <v>76387</v>
      </c>
      <c r="M130" s="2">
        <v>-17471</v>
      </c>
      <c r="N130" s="2">
        <v>101568</v>
      </c>
      <c r="O130" s="2">
        <v>522309</v>
      </c>
      <c r="P130" s="2">
        <v>308001</v>
      </c>
      <c r="Q130" s="2">
        <f t="shared" si="3"/>
        <v>18730237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166520</v>
      </c>
      <c r="E131" s="2">
        <v>1062732</v>
      </c>
      <c r="F131" s="2">
        <v>2276985</v>
      </c>
      <c r="G131" s="2">
        <v>7983303</v>
      </c>
      <c r="H131" s="2">
        <v>3358655</v>
      </c>
      <c r="I131" s="2">
        <v>72712</v>
      </c>
      <c r="J131" s="2">
        <v>207925</v>
      </c>
      <c r="K131" s="2">
        <v>131379</v>
      </c>
      <c r="L131" s="2">
        <v>74221</v>
      </c>
      <c r="M131" s="2">
        <v>-81166</v>
      </c>
      <c r="N131" s="2">
        <v>81334</v>
      </c>
      <c r="O131" s="2">
        <v>415404</v>
      </c>
      <c r="P131" s="2">
        <v>300126</v>
      </c>
      <c r="Q131" s="2">
        <f t="shared" ref="Q131:Q194" si="5">SUM(D131:P131)</f>
        <v>16050130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122759</v>
      </c>
      <c r="E132" s="2">
        <v>1038192</v>
      </c>
      <c r="F132" s="2">
        <v>1959494</v>
      </c>
      <c r="G132" s="2">
        <v>7877085</v>
      </c>
      <c r="H132" s="2">
        <v>3268229</v>
      </c>
      <c r="I132" s="2">
        <v>77804</v>
      </c>
      <c r="J132" s="2">
        <v>218561</v>
      </c>
      <c r="K132" s="2">
        <v>156854</v>
      </c>
      <c r="L132" s="2">
        <v>56505</v>
      </c>
      <c r="M132" s="2">
        <v>-2283</v>
      </c>
      <c r="N132" s="2">
        <v>29298</v>
      </c>
      <c r="O132" s="2">
        <v>428346</v>
      </c>
      <c r="P132" s="2">
        <v>295123</v>
      </c>
      <c r="Q132" s="2">
        <f t="shared" si="5"/>
        <v>15525967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150341</v>
      </c>
      <c r="E133" s="2">
        <v>1079780</v>
      </c>
      <c r="F133" s="2">
        <v>1776460</v>
      </c>
      <c r="G133" s="2">
        <v>10243562</v>
      </c>
      <c r="H133" s="2">
        <v>3325064</v>
      </c>
      <c r="I133" s="2">
        <v>84352</v>
      </c>
      <c r="J133" s="2">
        <v>219643</v>
      </c>
      <c r="K133" s="2">
        <v>147441</v>
      </c>
      <c r="L133" s="2">
        <v>56246</v>
      </c>
      <c r="M133" s="2">
        <v>-67215</v>
      </c>
      <c r="N133" s="2">
        <v>28336</v>
      </c>
      <c r="O133" s="2">
        <v>325452</v>
      </c>
      <c r="P133" s="2">
        <v>335466</v>
      </c>
      <c r="Q133" s="2">
        <f t="shared" si="5"/>
        <v>17704928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148203</v>
      </c>
      <c r="E134" s="2">
        <v>1024608</v>
      </c>
      <c r="F134" s="2">
        <v>1334539</v>
      </c>
      <c r="G134" s="2">
        <v>9419367</v>
      </c>
      <c r="H134" s="2">
        <v>2699732</v>
      </c>
      <c r="I134" s="2">
        <v>77789</v>
      </c>
      <c r="J134" s="2">
        <v>213816</v>
      </c>
      <c r="K134" s="2">
        <v>151377</v>
      </c>
      <c r="L134" s="2">
        <v>65341</v>
      </c>
      <c r="M134" s="2">
        <v>17931</v>
      </c>
      <c r="N134" s="2">
        <v>3715</v>
      </c>
      <c r="O134" s="2">
        <v>419366</v>
      </c>
      <c r="P134" s="2">
        <v>328717</v>
      </c>
      <c r="Q134" s="2">
        <f t="shared" si="5"/>
        <v>15904501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146773</v>
      </c>
      <c r="E135" s="2">
        <v>965377</v>
      </c>
      <c r="F135" s="2">
        <v>1105481</v>
      </c>
      <c r="G135" s="2">
        <v>9415709</v>
      </c>
      <c r="H135" s="2">
        <v>1491044</v>
      </c>
      <c r="I135" s="2">
        <v>70364</v>
      </c>
      <c r="J135" s="2">
        <v>210941</v>
      </c>
      <c r="K135" s="2">
        <v>136924</v>
      </c>
      <c r="L135" s="2">
        <v>47035</v>
      </c>
      <c r="M135" s="2">
        <v>73650</v>
      </c>
      <c r="N135" s="2">
        <v>35976</v>
      </c>
      <c r="O135" s="2">
        <v>581228</v>
      </c>
      <c r="P135" s="2">
        <v>314701</v>
      </c>
      <c r="Q135" s="2">
        <f t="shared" si="5"/>
        <v>14595203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146457</v>
      </c>
      <c r="E136" s="2">
        <v>1046976</v>
      </c>
      <c r="F136" s="2">
        <v>1493439</v>
      </c>
      <c r="G136" s="2">
        <v>8947355</v>
      </c>
      <c r="H136" s="2">
        <v>1674980</v>
      </c>
      <c r="I136" s="2">
        <v>71628</v>
      </c>
      <c r="J136" s="2">
        <v>202232</v>
      </c>
      <c r="K136" s="2">
        <v>146637</v>
      </c>
      <c r="L136" s="2">
        <v>16994</v>
      </c>
      <c r="M136" s="2">
        <v>60939</v>
      </c>
      <c r="N136" s="2">
        <v>87848</v>
      </c>
      <c r="O136" s="2">
        <v>769089</v>
      </c>
      <c r="P136" s="2">
        <v>328916</v>
      </c>
      <c r="Q136" s="2">
        <f t="shared" si="5"/>
        <v>14993490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106113</v>
      </c>
      <c r="E137" s="2">
        <v>1031130</v>
      </c>
      <c r="F137" s="2">
        <v>2307139</v>
      </c>
      <c r="G137" s="2">
        <v>8275188</v>
      </c>
      <c r="H137" s="2">
        <v>1185116</v>
      </c>
      <c r="I137" s="2">
        <v>62748</v>
      </c>
      <c r="J137" s="2">
        <v>190061</v>
      </c>
      <c r="K137" s="2">
        <v>132920</v>
      </c>
      <c r="L137" s="2">
        <v>19896</v>
      </c>
      <c r="M137" s="2">
        <v>58270</v>
      </c>
      <c r="N137" s="2">
        <v>128451</v>
      </c>
      <c r="O137" s="2">
        <v>768489</v>
      </c>
      <c r="P137" s="2">
        <v>240696</v>
      </c>
      <c r="Q137" s="2">
        <f t="shared" si="5"/>
        <v>14506217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72026</v>
      </c>
      <c r="E138" s="2">
        <v>1061227</v>
      </c>
      <c r="F138" s="2">
        <v>3471664</v>
      </c>
      <c r="G138" s="2">
        <v>8218303</v>
      </c>
      <c r="H138" s="2">
        <v>822972</v>
      </c>
      <c r="I138" s="2">
        <v>71078</v>
      </c>
      <c r="J138" s="2">
        <v>202743</v>
      </c>
      <c r="K138" s="2">
        <v>130874</v>
      </c>
      <c r="L138" s="2">
        <v>15412</v>
      </c>
      <c r="M138" s="2">
        <v>112408</v>
      </c>
      <c r="N138" s="2">
        <v>176274</v>
      </c>
      <c r="O138" s="2">
        <v>1316158</v>
      </c>
      <c r="P138" s="2">
        <v>283025</v>
      </c>
      <c r="Q138" s="2">
        <f t="shared" si="5"/>
        <v>15954164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128912</v>
      </c>
      <c r="E139" s="2">
        <v>1021352</v>
      </c>
      <c r="F139" s="2">
        <v>3050120</v>
      </c>
      <c r="G139" s="2">
        <v>8703032</v>
      </c>
      <c r="H139" s="2">
        <v>1096921</v>
      </c>
      <c r="I139" s="2">
        <v>74317</v>
      </c>
      <c r="J139" s="2">
        <v>176081</v>
      </c>
      <c r="K139" s="2">
        <v>126029</v>
      </c>
      <c r="L139" s="2">
        <v>23109</v>
      </c>
      <c r="M139" s="2">
        <v>70771</v>
      </c>
      <c r="N139" s="2">
        <v>219431</v>
      </c>
      <c r="O139" s="2">
        <v>1361764</v>
      </c>
      <c r="P139" s="2">
        <v>323797</v>
      </c>
      <c r="Q139" s="2">
        <f t="shared" si="5"/>
        <v>16375636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125177</v>
      </c>
      <c r="E140" s="2">
        <v>1065735</v>
      </c>
      <c r="F140" s="2">
        <v>3281740</v>
      </c>
      <c r="G140" s="2">
        <v>10270365</v>
      </c>
      <c r="H140" s="2">
        <v>1674238</v>
      </c>
      <c r="I140" s="2">
        <v>68729</v>
      </c>
      <c r="J140" s="2">
        <v>190046</v>
      </c>
      <c r="K140" s="2">
        <v>135149</v>
      </c>
      <c r="L140" s="2">
        <v>15585</v>
      </c>
      <c r="M140" s="2">
        <v>63604</v>
      </c>
      <c r="N140" s="2">
        <v>190884</v>
      </c>
      <c r="O140" s="2">
        <v>1000932</v>
      </c>
      <c r="P140" s="2">
        <v>361132</v>
      </c>
      <c r="Q140" s="2">
        <f t="shared" si="5"/>
        <v>18443316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135600</v>
      </c>
      <c r="E141" s="2">
        <v>1058370</v>
      </c>
      <c r="F141" s="2">
        <v>2974880</v>
      </c>
      <c r="G141" s="2">
        <v>13518690</v>
      </c>
      <c r="H141" s="2">
        <v>1672765</v>
      </c>
      <c r="I141" s="2">
        <v>69418</v>
      </c>
      <c r="J141" s="2">
        <v>219574</v>
      </c>
      <c r="K141" s="2">
        <v>130993</v>
      </c>
      <c r="L141" s="2">
        <v>18450</v>
      </c>
      <c r="M141" s="2">
        <v>111347</v>
      </c>
      <c r="N141" s="2">
        <v>151929</v>
      </c>
      <c r="O141" s="2">
        <v>1000755</v>
      </c>
      <c r="P141" s="2">
        <v>346416</v>
      </c>
      <c r="Q141" s="2">
        <f t="shared" si="5"/>
        <v>21409187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126133</v>
      </c>
      <c r="E142" s="2">
        <v>1040977</v>
      </c>
      <c r="F142" s="2">
        <v>2439493</v>
      </c>
      <c r="G142" s="2">
        <v>12311166</v>
      </c>
      <c r="H142" s="2">
        <v>1603811</v>
      </c>
      <c r="I142" s="2">
        <v>61034</v>
      </c>
      <c r="J142" s="2">
        <v>216570</v>
      </c>
      <c r="K142" s="2">
        <v>97914</v>
      </c>
      <c r="L142" s="2">
        <v>18057</v>
      </c>
      <c r="M142" s="2">
        <v>130170</v>
      </c>
      <c r="N142" s="2">
        <v>147720</v>
      </c>
      <c r="O142" s="2">
        <v>696880</v>
      </c>
      <c r="P142" s="2">
        <v>340288</v>
      </c>
      <c r="Q142" s="2">
        <f t="shared" si="5"/>
        <v>19230213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97995</v>
      </c>
      <c r="E143" s="2">
        <v>1058411</v>
      </c>
      <c r="F143" s="2">
        <v>1890187</v>
      </c>
      <c r="G143" s="2">
        <v>11408713</v>
      </c>
      <c r="H143" s="2">
        <v>1520721</v>
      </c>
      <c r="I143" s="2">
        <v>55617</v>
      </c>
      <c r="J143" s="2">
        <v>216266</v>
      </c>
      <c r="K143" s="2">
        <v>125429</v>
      </c>
      <c r="L143" s="2">
        <v>22068</v>
      </c>
      <c r="M143" s="2">
        <v>-1341</v>
      </c>
      <c r="N143" s="2">
        <v>114965</v>
      </c>
      <c r="O143" s="2">
        <v>776072</v>
      </c>
      <c r="P143" s="2">
        <v>317835</v>
      </c>
      <c r="Q143" s="2">
        <f t="shared" si="5"/>
        <v>17602938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60177</v>
      </c>
      <c r="E144" s="2">
        <v>1053747</v>
      </c>
      <c r="F144" s="2">
        <v>1521075</v>
      </c>
      <c r="G144" s="2">
        <v>9862561</v>
      </c>
      <c r="H144" s="2">
        <v>1541253</v>
      </c>
      <c r="I144" s="2">
        <v>60012</v>
      </c>
      <c r="J144" s="2">
        <v>237467</v>
      </c>
      <c r="K144" s="2">
        <v>93993</v>
      </c>
      <c r="L144" s="2">
        <v>13440</v>
      </c>
      <c r="M144" s="2">
        <v>-31198</v>
      </c>
      <c r="N144" s="2">
        <v>71888</v>
      </c>
      <c r="O144" s="2">
        <v>384659</v>
      </c>
      <c r="P144" s="2">
        <v>283863</v>
      </c>
      <c r="Q144" s="2">
        <f t="shared" si="5"/>
        <v>15152937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81518</v>
      </c>
      <c r="E145" s="2">
        <v>1091089</v>
      </c>
      <c r="F145" s="2">
        <v>1967613</v>
      </c>
      <c r="G145" s="2">
        <v>9317880</v>
      </c>
      <c r="H145" s="2">
        <v>1523855</v>
      </c>
      <c r="I145" s="2">
        <v>71952</v>
      </c>
      <c r="J145" s="2">
        <v>237924</v>
      </c>
      <c r="K145" s="2">
        <v>75925</v>
      </c>
      <c r="L145" s="2">
        <v>14435</v>
      </c>
      <c r="M145" s="2">
        <v>-91693</v>
      </c>
      <c r="N145" s="2">
        <v>53219</v>
      </c>
      <c r="O145" s="2">
        <v>678836</v>
      </c>
      <c r="P145" s="2">
        <v>328211</v>
      </c>
      <c r="Q145" s="2">
        <f t="shared" si="5"/>
        <v>15350764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65338</v>
      </c>
      <c r="E146" s="2">
        <v>1068250</v>
      </c>
      <c r="F146" s="2">
        <v>1693727</v>
      </c>
      <c r="G146" s="2">
        <v>9693411</v>
      </c>
      <c r="H146" s="2">
        <v>1672507</v>
      </c>
      <c r="I146" s="2">
        <v>78202</v>
      </c>
      <c r="J146" s="2">
        <v>237409</v>
      </c>
      <c r="K146" s="2">
        <v>110424</v>
      </c>
      <c r="L146" s="2">
        <v>2845</v>
      </c>
      <c r="M146" s="2">
        <v>-32630</v>
      </c>
      <c r="N146" s="2">
        <v>64636</v>
      </c>
      <c r="O146" s="2">
        <v>482260</v>
      </c>
      <c r="P146" s="2">
        <v>322114</v>
      </c>
      <c r="Q146" s="2">
        <f t="shared" si="5"/>
        <v>15458493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60359</v>
      </c>
      <c r="E147" s="2">
        <v>948562</v>
      </c>
      <c r="F147" s="2">
        <v>1503706</v>
      </c>
      <c r="G147" s="2">
        <v>8942455</v>
      </c>
      <c r="H147" s="2">
        <v>793296</v>
      </c>
      <c r="I147" s="2">
        <v>69904</v>
      </c>
      <c r="J147" s="2">
        <v>213954</v>
      </c>
      <c r="K147" s="2">
        <v>113250</v>
      </c>
      <c r="L147" s="2">
        <v>2660</v>
      </c>
      <c r="M147" s="2">
        <v>-7405</v>
      </c>
      <c r="N147" s="2">
        <v>130178</v>
      </c>
      <c r="O147" s="2">
        <v>727298</v>
      </c>
      <c r="P147" s="2">
        <v>263223</v>
      </c>
      <c r="Q147" s="2">
        <f t="shared" si="5"/>
        <v>13761440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29971</v>
      </c>
      <c r="E148" s="2">
        <v>1078961</v>
      </c>
      <c r="F148" s="2">
        <v>1786291</v>
      </c>
      <c r="G148" s="2">
        <v>8590142</v>
      </c>
      <c r="H148" s="2">
        <v>995689</v>
      </c>
      <c r="I148" s="2">
        <v>57776</v>
      </c>
      <c r="J148" s="2">
        <v>227569</v>
      </c>
      <c r="K148" s="2">
        <v>151068</v>
      </c>
      <c r="L148" s="2">
        <v>3125</v>
      </c>
      <c r="M148" s="2">
        <v>-31513</v>
      </c>
      <c r="N148" s="2">
        <v>228316</v>
      </c>
      <c r="O148" s="2">
        <v>1055649</v>
      </c>
      <c r="P148" s="2">
        <v>296673</v>
      </c>
      <c r="Q148" s="2">
        <f t="shared" si="5"/>
        <v>14469717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58319</v>
      </c>
      <c r="E149" s="2">
        <v>987765</v>
      </c>
      <c r="F149" s="2">
        <v>2253969</v>
      </c>
      <c r="G149" s="2">
        <v>7392385</v>
      </c>
      <c r="H149" s="2">
        <v>1625682</v>
      </c>
      <c r="I149" s="2">
        <v>33644</v>
      </c>
      <c r="J149" s="2">
        <v>205831</v>
      </c>
      <c r="K149" s="2">
        <v>127528</v>
      </c>
      <c r="L149" s="2">
        <v>4959</v>
      </c>
      <c r="M149" s="2">
        <v>-123</v>
      </c>
      <c r="N149" s="2">
        <v>239255</v>
      </c>
      <c r="O149" s="2">
        <v>1550418</v>
      </c>
      <c r="P149" s="2">
        <v>250574</v>
      </c>
      <c r="Q149" s="2">
        <f t="shared" si="5"/>
        <v>14730206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54205</v>
      </c>
      <c r="E150" s="2">
        <v>1040763</v>
      </c>
      <c r="F150" s="2">
        <v>2707414</v>
      </c>
      <c r="G150" s="2">
        <v>7788854</v>
      </c>
      <c r="H150" s="2">
        <v>1677720</v>
      </c>
      <c r="I150" s="2">
        <v>44247</v>
      </c>
      <c r="J150" s="2">
        <v>230859</v>
      </c>
      <c r="K150" s="2">
        <v>111749</v>
      </c>
      <c r="L150" s="2">
        <v>11042</v>
      </c>
      <c r="M150" s="2">
        <v>16391</v>
      </c>
      <c r="N150" s="2">
        <v>267356</v>
      </c>
      <c r="O150" s="2">
        <v>1740470</v>
      </c>
      <c r="P150" s="2">
        <v>295758</v>
      </c>
      <c r="Q150" s="2">
        <f t="shared" si="5"/>
        <v>15986828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119607</v>
      </c>
      <c r="E151" s="2">
        <v>1009724</v>
      </c>
      <c r="F151" s="2">
        <v>2861118</v>
      </c>
      <c r="G151" s="2">
        <v>9217102</v>
      </c>
      <c r="H151" s="2">
        <v>1483963</v>
      </c>
      <c r="I151" s="2">
        <v>77648</v>
      </c>
      <c r="J151" s="2">
        <v>225555</v>
      </c>
      <c r="K151" s="2">
        <v>111298</v>
      </c>
      <c r="L151" s="2">
        <v>8442</v>
      </c>
      <c r="M151" s="2">
        <v>85543</v>
      </c>
      <c r="N151" s="2">
        <v>355785</v>
      </c>
      <c r="O151" s="2">
        <v>1630772</v>
      </c>
      <c r="P151" s="2">
        <v>331637</v>
      </c>
      <c r="Q151" s="2">
        <f t="shared" si="5"/>
        <v>17518194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118030</v>
      </c>
      <c r="E152" s="2">
        <v>1072843</v>
      </c>
      <c r="F152" s="2">
        <v>3192666</v>
      </c>
      <c r="G152" s="2">
        <v>11679537</v>
      </c>
      <c r="H152" s="2">
        <v>1485846</v>
      </c>
      <c r="I152" s="2">
        <v>80544</v>
      </c>
      <c r="J152" s="2">
        <v>232601</v>
      </c>
      <c r="K152" s="2">
        <v>116414</v>
      </c>
      <c r="L152" s="2">
        <v>7630</v>
      </c>
      <c r="M152" s="2">
        <v>118097</v>
      </c>
      <c r="N152" s="2">
        <v>344617</v>
      </c>
      <c r="O152" s="2">
        <v>1412956</v>
      </c>
      <c r="P152" s="2">
        <v>359228</v>
      </c>
      <c r="Q152" s="2">
        <f t="shared" si="5"/>
        <v>20221009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111261</v>
      </c>
      <c r="E153" s="2">
        <v>1062554</v>
      </c>
      <c r="F153" s="2">
        <v>2628510</v>
      </c>
      <c r="G153" s="2">
        <v>11937396</v>
      </c>
      <c r="H153" s="2">
        <v>1688180</v>
      </c>
      <c r="I153" s="2">
        <v>78132</v>
      </c>
      <c r="J153" s="2">
        <v>257890</v>
      </c>
      <c r="K153" s="2">
        <v>115439</v>
      </c>
      <c r="L153" s="2">
        <v>8432</v>
      </c>
      <c r="M153" s="2">
        <v>-52610</v>
      </c>
      <c r="N153" s="2">
        <v>471246</v>
      </c>
      <c r="O153" s="2">
        <v>1296576</v>
      </c>
      <c r="P153" s="2">
        <v>345212</v>
      </c>
      <c r="Q153" s="2">
        <f t="shared" si="5"/>
        <v>19948218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100766</v>
      </c>
      <c r="E154" s="2">
        <v>1034477</v>
      </c>
      <c r="F154" s="2">
        <v>1766085</v>
      </c>
      <c r="G154" s="2">
        <v>11891256</v>
      </c>
      <c r="H154" s="2">
        <v>1634281</v>
      </c>
      <c r="I154" s="2">
        <v>79165</v>
      </c>
      <c r="J154" s="2">
        <v>234582</v>
      </c>
      <c r="K154" s="2">
        <v>137661</v>
      </c>
      <c r="L154" s="2">
        <v>8121</v>
      </c>
      <c r="M154" s="2">
        <v>66125</v>
      </c>
      <c r="N154" s="2">
        <v>459753</v>
      </c>
      <c r="O154" s="2">
        <v>1158465</v>
      </c>
      <c r="P154" s="2">
        <v>335432</v>
      </c>
      <c r="Q154" s="2">
        <f t="shared" si="5"/>
        <v>18906169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46362</v>
      </c>
      <c r="E155" s="2">
        <v>1060769</v>
      </c>
      <c r="F155" s="2">
        <v>1409266</v>
      </c>
      <c r="G155" s="2">
        <v>10315608</v>
      </c>
      <c r="H155" s="2">
        <v>1581357</v>
      </c>
      <c r="I155" s="2">
        <v>71445</v>
      </c>
      <c r="J155" s="2">
        <v>256771</v>
      </c>
      <c r="K155" s="2">
        <v>101225</v>
      </c>
      <c r="L155" s="2">
        <v>3822</v>
      </c>
      <c r="M155" s="2">
        <v>37718</v>
      </c>
      <c r="N155" s="2">
        <v>408143</v>
      </c>
      <c r="O155" s="2">
        <v>750316</v>
      </c>
      <c r="P155" s="2">
        <v>331273</v>
      </c>
      <c r="Q155" s="2">
        <f t="shared" si="5"/>
        <v>16374075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30410</v>
      </c>
      <c r="E156" s="2">
        <v>923570</v>
      </c>
      <c r="F156" s="2">
        <v>1033062</v>
      </c>
      <c r="G156" s="2">
        <v>10189729</v>
      </c>
      <c r="H156" s="2">
        <v>1595494</v>
      </c>
      <c r="I156" s="2">
        <v>70513</v>
      </c>
      <c r="J156" s="2">
        <v>255078</v>
      </c>
      <c r="K156" s="2">
        <v>117343</v>
      </c>
      <c r="L156" s="2">
        <v>3033</v>
      </c>
      <c r="M156" s="2">
        <v>-1056</v>
      </c>
      <c r="N156" s="2">
        <v>409233</v>
      </c>
      <c r="O156" s="2">
        <v>556413</v>
      </c>
      <c r="P156" s="2">
        <v>326681</v>
      </c>
      <c r="Q156" s="2">
        <f t="shared" si="5"/>
        <v>15509503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28544</v>
      </c>
      <c r="E157" s="2">
        <v>1018331</v>
      </c>
      <c r="F157" s="2">
        <v>918785</v>
      </c>
      <c r="G157" s="2">
        <v>11884985</v>
      </c>
      <c r="H157" s="2">
        <v>1677928</v>
      </c>
      <c r="I157" s="2">
        <v>74825</v>
      </c>
      <c r="J157" s="2">
        <v>265105</v>
      </c>
      <c r="K157" s="2">
        <v>92322</v>
      </c>
      <c r="L157" s="2">
        <v>4746</v>
      </c>
      <c r="M157" s="2">
        <v>-2247</v>
      </c>
      <c r="N157" s="2">
        <v>435205</v>
      </c>
      <c r="O157" s="2">
        <v>460467</v>
      </c>
      <c r="P157" s="2">
        <v>334268</v>
      </c>
      <c r="Q157" s="2">
        <f t="shared" si="5"/>
        <v>17193264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25109</v>
      </c>
      <c r="E158" s="2">
        <v>1047824</v>
      </c>
      <c r="F158" s="2">
        <v>811190</v>
      </c>
      <c r="G158" s="2">
        <v>10424212</v>
      </c>
      <c r="H158" s="2">
        <v>1597319</v>
      </c>
      <c r="I158" s="2">
        <v>70787</v>
      </c>
      <c r="J158" s="2">
        <v>244434</v>
      </c>
      <c r="K158" s="2">
        <v>92957</v>
      </c>
      <c r="L158" s="2">
        <v>5975</v>
      </c>
      <c r="M158" s="2">
        <v>-220</v>
      </c>
      <c r="N158" s="2">
        <v>388108</v>
      </c>
      <c r="O158" s="2">
        <v>606523</v>
      </c>
      <c r="P158" s="2">
        <v>348638</v>
      </c>
      <c r="Q158" s="2">
        <f t="shared" si="5"/>
        <v>15662856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26449</v>
      </c>
      <c r="E159" s="2">
        <v>942304</v>
      </c>
      <c r="F159" s="2">
        <v>722387</v>
      </c>
      <c r="G159" s="2">
        <v>9551619</v>
      </c>
      <c r="H159" s="2">
        <v>799061</v>
      </c>
      <c r="I159" s="2">
        <v>61849</v>
      </c>
      <c r="J159" s="2">
        <v>211061</v>
      </c>
      <c r="K159" s="2">
        <v>97715</v>
      </c>
      <c r="L159" s="2">
        <v>3450</v>
      </c>
      <c r="M159" s="2">
        <v>-14496</v>
      </c>
      <c r="N159" s="2">
        <v>435555</v>
      </c>
      <c r="O159" s="2">
        <v>880888</v>
      </c>
      <c r="P159" s="2">
        <v>279460</v>
      </c>
      <c r="Q159" s="2">
        <f t="shared" si="5"/>
        <v>13997302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87965</v>
      </c>
      <c r="E160" s="2">
        <v>1043082</v>
      </c>
      <c r="F160" s="2">
        <v>950983</v>
      </c>
      <c r="G160" s="2">
        <v>8507135</v>
      </c>
      <c r="H160" s="2">
        <v>960097</v>
      </c>
      <c r="I160" s="2">
        <v>67744</v>
      </c>
      <c r="J160" s="2">
        <v>244229</v>
      </c>
      <c r="K160" s="2">
        <v>84486</v>
      </c>
      <c r="L160" s="2">
        <v>3790</v>
      </c>
      <c r="M160" s="2">
        <v>-18549</v>
      </c>
      <c r="N160" s="2">
        <v>729313</v>
      </c>
      <c r="O160" s="2">
        <v>1140212</v>
      </c>
      <c r="P160" s="2">
        <v>354669</v>
      </c>
      <c r="Q160" s="2">
        <f t="shared" si="5"/>
        <v>14155156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57409</v>
      </c>
      <c r="E161" s="2">
        <v>1040507</v>
      </c>
      <c r="F161" s="2">
        <v>1411011</v>
      </c>
      <c r="G161" s="2">
        <v>8134794</v>
      </c>
      <c r="H161" s="2">
        <v>1644750</v>
      </c>
      <c r="I161" s="2">
        <v>66320</v>
      </c>
      <c r="J161" s="2">
        <v>246229</v>
      </c>
      <c r="K161" s="2">
        <v>110886</v>
      </c>
      <c r="L161" s="2">
        <v>3034</v>
      </c>
      <c r="M161" s="2">
        <v>-52505</v>
      </c>
      <c r="N161" s="2">
        <v>877335</v>
      </c>
      <c r="O161" s="2">
        <v>1388861</v>
      </c>
      <c r="P161" s="2">
        <v>302748</v>
      </c>
      <c r="Q161" s="2">
        <f t="shared" si="5"/>
        <v>15231379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55101</v>
      </c>
      <c r="E162" s="2">
        <v>1065016</v>
      </c>
      <c r="F162" s="2">
        <v>2062870</v>
      </c>
      <c r="G162" s="2">
        <v>8155840</v>
      </c>
      <c r="H162" s="2">
        <v>1679904</v>
      </c>
      <c r="I162" s="2">
        <v>66224</v>
      </c>
      <c r="J162" s="2">
        <v>228103</v>
      </c>
      <c r="K162" s="2">
        <v>92903</v>
      </c>
      <c r="L162" s="2">
        <v>8095</v>
      </c>
      <c r="M162" s="2">
        <v>-100640</v>
      </c>
      <c r="N162" s="2">
        <v>1005614</v>
      </c>
      <c r="O162" s="2">
        <v>1804188</v>
      </c>
      <c r="P162" s="2">
        <v>323645</v>
      </c>
      <c r="Q162" s="2">
        <f t="shared" si="5"/>
        <v>16446863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110833</v>
      </c>
      <c r="E163" s="2">
        <v>1043146</v>
      </c>
      <c r="F163" s="2">
        <v>2206285</v>
      </c>
      <c r="G163" s="2">
        <v>8205233</v>
      </c>
      <c r="H163" s="2">
        <v>1627661</v>
      </c>
      <c r="I163" s="2">
        <v>67487</v>
      </c>
      <c r="J163" s="2">
        <v>241771</v>
      </c>
      <c r="K163" s="2">
        <v>97081</v>
      </c>
      <c r="L163" s="2">
        <v>7248</v>
      </c>
      <c r="M163" s="2">
        <v>9459</v>
      </c>
      <c r="N163" s="2">
        <v>1092434</v>
      </c>
      <c r="O163" s="2">
        <v>1914141</v>
      </c>
      <c r="P163" s="2">
        <v>356296</v>
      </c>
      <c r="Q163" s="2">
        <f t="shared" si="5"/>
        <v>16979075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110831</v>
      </c>
      <c r="E164" s="2">
        <v>1075083</v>
      </c>
      <c r="F164" s="2">
        <v>2303967</v>
      </c>
      <c r="G164" s="2">
        <v>11358548</v>
      </c>
      <c r="H164" s="2">
        <v>1663326</v>
      </c>
      <c r="I164" s="2">
        <v>72657</v>
      </c>
      <c r="J164" s="2">
        <v>254583</v>
      </c>
      <c r="K164" s="2">
        <v>112668</v>
      </c>
      <c r="L164" s="2">
        <v>5969</v>
      </c>
      <c r="M164" s="2">
        <v>135467</v>
      </c>
      <c r="N164" s="2">
        <v>990473</v>
      </c>
      <c r="O164" s="2">
        <v>1438810</v>
      </c>
      <c r="P164" s="2">
        <v>372354</v>
      </c>
      <c r="Q164" s="2">
        <f t="shared" si="5"/>
        <v>19894736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110840</v>
      </c>
      <c r="E165" s="2">
        <v>1070706</v>
      </c>
      <c r="F165" s="2">
        <v>1884989</v>
      </c>
      <c r="G165" s="2">
        <v>11659067</v>
      </c>
      <c r="H165" s="2">
        <v>1508498</v>
      </c>
      <c r="I165" s="2">
        <v>76072</v>
      </c>
      <c r="J165" s="2">
        <v>249587</v>
      </c>
      <c r="K165" s="2">
        <v>108056</v>
      </c>
      <c r="L165" s="2">
        <v>7169</v>
      </c>
      <c r="M165" s="2">
        <v>-65076</v>
      </c>
      <c r="N165" s="2">
        <v>1064336</v>
      </c>
      <c r="O165" s="2">
        <v>1311869</v>
      </c>
      <c r="P165" s="2">
        <v>373748</v>
      </c>
      <c r="Q165" s="2">
        <f t="shared" si="5"/>
        <v>19359861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98895</v>
      </c>
      <c r="E166" s="2">
        <v>1048930</v>
      </c>
      <c r="F166" s="2">
        <v>1242257</v>
      </c>
      <c r="G166" s="2">
        <v>12159756</v>
      </c>
      <c r="H166" s="2">
        <v>1611914</v>
      </c>
      <c r="I166" s="2">
        <v>73539</v>
      </c>
      <c r="J166" s="2">
        <v>237394</v>
      </c>
      <c r="K166" s="2">
        <v>119261</v>
      </c>
      <c r="L166" s="2">
        <v>8402</v>
      </c>
      <c r="M166" s="2">
        <v>-6249</v>
      </c>
      <c r="N166" s="2">
        <v>1045279</v>
      </c>
      <c r="O166" s="2">
        <v>995498</v>
      </c>
      <c r="P166" s="2">
        <v>348639</v>
      </c>
      <c r="Q166" s="2">
        <f t="shared" si="5"/>
        <v>18983515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54363</v>
      </c>
      <c r="E167" s="2">
        <v>1068500</v>
      </c>
      <c r="F167" s="2">
        <v>1001307</v>
      </c>
      <c r="G167" s="2">
        <v>11918742</v>
      </c>
      <c r="H167" s="2">
        <v>940932</v>
      </c>
      <c r="I167" s="2">
        <v>54643</v>
      </c>
      <c r="J167" s="2">
        <v>236887</v>
      </c>
      <c r="K167" s="2">
        <v>112952</v>
      </c>
      <c r="L167" s="2">
        <v>4410</v>
      </c>
      <c r="M167" s="2">
        <v>37069</v>
      </c>
      <c r="N167" s="2">
        <v>929167</v>
      </c>
      <c r="O167" s="2">
        <v>828762</v>
      </c>
      <c r="P167" s="2">
        <v>354162</v>
      </c>
      <c r="Q167" s="2">
        <f t="shared" si="5"/>
        <v>17541896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31022</v>
      </c>
      <c r="E168" s="2">
        <v>1072272</v>
      </c>
      <c r="F168" s="2">
        <v>827326</v>
      </c>
      <c r="G168" s="2">
        <v>8784789</v>
      </c>
      <c r="H168" s="2">
        <v>1422921</v>
      </c>
      <c r="I168" s="2">
        <v>62514</v>
      </c>
      <c r="J168" s="2">
        <v>230243</v>
      </c>
      <c r="K168" s="2">
        <v>130137</v>
      </c>
      <c r="L168" s="2">
        <v>3100</v>
      </c>
      <c r="M168" s="2">
        <v>4447</v>
      </c>
      <c r="N168" s="2">
        <v>768634</v>
      </c>
      <c r="O168" s="2">
        <v>809792</v>
      </c>
      <c r="P168" s="2">
        <v>336020</v>
      </c>
      <c r="Q168" s="2">
        <f t="shared" si="5"/>
        <v>14483217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27405</v>
      </c>
      <c r="E169" s="2">
        <v>1077313</v>
      </c>
      <c r="F169" s="2">
        <v>984698</v>
      </c>
      <c r="G169" s="2">
        <v>9407562</v>
      </c>
      <c r="H169" s="2">
        <v>1529595</v>
      </c>
      <c r="I169" s="2">
        <v>72297</v>
      </c>
      <c r="J169" s="2">
        <v>235582</v>
      </c>
      <c r="K169" s="2">
        <v>126776</v>
      </c>
      <c r="L169" s="2">
        <v>3944</v>
      </c>
      <c r="M169" s="2">
        <v>-68615</v>
      </c>
      <c r="N169" s="2">
        <v>564701</v>
      </c>
      <c r="O169" s="2">
        <v>656427</v>
      </c>
      <c r="P169" s="2">
        <v>351203</v>
      </c>
      <c r="Q169" s="2">
        <f t="shared" si="5"/>
        <v>14968888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27126</v>
      </c>
      <c r="E170" s="2">
        <v>1042149</v>
      </c>
      <c r="F170" s="2">
        <v>853659</v>
      </c>
      <c r="G170" s="2">
        <v>9167535</v>
      </c>
      <c r="H170" s="2">
        <v>1563700</v>
      </c>
      <c r="I170" s="2">
        <v>65911</v>
      </c>
      <c r="J170" s="2">
        <v>245941</v>
      </c>
      <c r="K170" s="2">
        <v>180377</v>
      </c>
      <c r="L170" s="2">
        <v>4490</v>
      </c>
      <c r="M170" s="2">
        <v>-85216</v>
      </c>
      <c r="N170" s="2">
        <v>680347</v>
      </c>
      <c r="O170" s="2">
        <v>187213</v>
      </c>
      <c r="P170" s="2">
        <v>313302</v>
      </c>
      <c r="Q170" s="2">
        <f t="shared" si="5"/>
        <v>14246534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24337</v>
      </c>
      <c r="E171" s="2">
        <v>947890</v>
      </c>
      <c r="F171" s="2">
        <v>895991</v>
      </c>
      <c r="G171" s="2">
        <v>6836287</v>
      </c>
      <c r="H171" s="2">
        <v>1526210</v>
      </c>
      <c r="I171" s="2">
        <v>67553</v>
      </c>
      <c r="J171" s="2">
        <v>228583</v>
      </c>
      <c r="K171" s="2">
        <v>106789</v>
      </c>
      <c r="L171" s="2">
        <v>2700</v>
      </c>
      <c r="M171" s="2">
        <v>-86686</v>
      </c>
      <c r="N171" s="2">
        <v>893179</v>
      </c>
      <c r="O171" s="2">
        <v>618765</v>
      </c>
      <c r="P171" s="2">
        <v>241942</v>
      </c>
      <c r="Q171" s="2">
        <f t="shared" si="5"/>
        <v>12303540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26729</v>
      </c>
      <c r="E172" s="2">
        <v>1042560</v>
      </c>
      <c r="F172" s="2">
        <v>899498</v>
      </c>
      <c r="G172" s="2">
        <v>7940783</v>
      </c>
      <c r="H172" s="2">
        <v>1694001</v>
      </c>
      <c r="I172" s="2">
        <v>58368</v>
      </c>
      <c r="J172" s="2">
        <v>237696</v>
      </c>
      <c r="K172" s="2">
        <v>108941</v>
      </c>
      <c r="L172" s="2">
        <v>2583</v>
      </c>
      <c r="M172" s="2">
        <v>-36263</v>
      </c>
      <c r="N172" s="2">
        <v>1256467</v>
      </c>
      <c r="O172" s="2">
        <v>825983</v>
      </c>
      <c r="P172" s="2">
        <v>289185</v>
      </c>
      <c r="Q172" s="2">
        <f t="shared" si="5"/>
        <v>14346531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25540</v>
      </c>
      <c r="E173" s="2">
        <v>938949</v>
      </c>
      <c r="F173" s="2">
        <v>981912</v>
      </c>
      <c r="G173" s="2">
        <v>7620946</v>
      </c>
      <c r="H173" s="2">
        <v>1645487</v>
      </c>
      <c r="I173" s="2">
        <v>60099</v>
      </c>
      <c r="J173" s="2">
        <v>209761</v>
      </c>
      <c r="K173" s="2">
        <v>103172</v>
      </c>
      <c r="L173" s="2">
        <v>4496</v>
      </c>
      <c r="M173" s="2">
        <v>31701</v>
      </c>
      <c r="N173" s="2">
        <v>1419383</v>
      </c>
      <c r="O173" s="2">
        <v>1261791</v>
      </c>
      <c r="P173" s="2">
        <v>265441</v>
      </c>
      <c r="Q173" s="2">
        <f t="shared" si="5"/>
        <v>14568678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26761</v>
      </c>
      <c r="E174" s="2">
        <v>1056139</v>
      </c>
      <c r="F174" s="2">
        <v>1254515</v>
      </c>
      <c r="G174" s="2">
        <v>7420209</v>
      </c>
      <c r="H174" s="2">
        <v>1696424</v>
      </c>
      <c r="I174" s="2">
        <v>73291</v>
      </c>
      <c r="J174" s="2">
        <v>228445</v>
      </c>
      <c r="K174" s="2">
        <v>126447</v>
      </c>
      <c r="L174" s="2">
        <v>19992</v>
      </c>
      <c r="M174" s="2">
        <v>79391</v>
      </c>
      <c r="N174" s="2">
        <v>1464232</v>
      </c>
      <c r="O174" s="2">
        <v>1681171</v>
      </c>
      <c r="P174" s="2">
        <v>307997</v>
      </c>
      <c r="Q174" s="2">
        <f t="shared" si="5"/>
        <v>15435014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24949</v>
      </c>
      <c r="E175" s="2">
        <v>1022281</v>
      </c>
      <c r="F175" s="2">
        <v>1544899</v>
      </c>
      <c r="G175" s="2">
        <v>10440548</v>
      </c>
      <c r="H175" s="2">
        <v>1639554</v>
      </c>
      <c r="I175" s="2">
        <v>54009</v>
      </c>
      <c r="J175" s="2">
        <v>257527</v>
      </c>
      <c r="K175" s="2">
        <v>138601</v>
      </c>
      <c r="L175" s="2">
        <v>17663</v>
      </c>
      <c r="M175" s="2">
        <v>80404</v>
      </c>
      <c r="N175" s="2">
        <v>1515096</v>
      </c>
      <c r="O175" s="2">
        <v>1668428</v>
      </c>
      <c r="P175" s="2">
        <v>322692</v>
      </c>
      <c r="Q175" s="2">
        <f t="shared" si="5"/>
        <v>18726651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24993</v>
      </c>
      <c r="E176" s="2">
        <v>1048061</v>
      </c>
      <c r="F176" s="2">
        <v>1908298</v>
      </c>
      <c r="G176" s="2">
        <v>11766082</v>
      </c>
      <c r="H176" s="2">
        <v>1681722</v>
      </c>
      <c r="I176" s="2">
        <v>75115</v>
      </c>
      <c r="J176" s="2">
        <v>262466</v>
      </c>
      <c r="K176" s="2">
        <v>158042</v>
      </c>
      <c r="L176" s="2">
        <v>5083</v>
      </c>
      <c r="M176" s="2">
        <v>80543</v>
      </c>
      <c r="N176" s="2">
        <v>1580634</v>
      </c>
      <c r="O176" s="2">
        <v>1445232</v>
      </c>
      <c r="P176" s="2">
        <v>334626</v>
      </c>
      <c r="Q176" s="2">
        <f t="shared" si="5"/>
        <v>20370897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25250</v>
      </c>
      <c r="E177" s="2">
        <v>1039439</v>
      </c>
      <c r="F177" s="2">
        <v>1689517</v>
      </c>
      <c r="G177" s="2">
        <v>12398556</v>
      </c>
      <c r="H177" s="2">
        <v>1666228</v>
      </c>
      <c r="I177" s="2">
        <v>73435</v>
      </c>
      <c r="J177" s="2">
        <v>253032</v>
      </c>
      <c r="K177" s="2">
        <v>146870</v>
      </c>
      <c r="L177" s="2">
        <v>5324</v>
      </c>
      <c r="M177" s="2">
        <v>76119</v>
      </c>
      <c r="N177" s="2">
        <v>1611991</v>
      </c>
      <c r="O177" s="2">
        <v>1523143</v>
      </c>
      <c r="P177" s="2">
        <v>342529</v>
      </c>
      <c r="Q177" s="2">
        <f t="shared" si="5"/>
        <v>20851433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22199</v>
      </c>
      <c r="E178" s="2">
        <v>873538</v>
      </c>
      <c r="F178" s="2">
        <v>1375129</v>
      </c>
      <c r="G178" s="2">
        <v>12315967</v>
      </c>
      <c r="H178" s="2">
        <v>1533642</v>
      </c>
      <c r="I178" s="2">
        <v>70997</v>
      </c>
      <c r="J178" s="2">
        <v>247709</v>
      </c>
      <c r="K178" s="2">
        <v>127588</v>
      </c>
      <c r="L178" s="2">
        <v>7196</v>
      </c>
      <c r="M178" s="2">
        <v>1347</v>
      </c>
      <c r="N178" s="2">
        <v>1335612</v>
      </c>
      <c r="O178" s="2">
        <v>815398</v>
      </c>
      <c r="P178" s="2">
        <v>307696</v>
      </c>
      <c r="Q178" s="2">
        <f t="shared" si="5"/>
        <v>19034018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15638</v>
      </c>
      <c r="E179" s="2">
        <v>974039</v>
      </c>
      <c r="F179" s="2">
        <v>904975</v>
      </c>
      <c r="G179" s="2">
        <v>11947083</v>
      </c>
      <c r="H179" s="2">
        <v>904616</v>
      </c>
      <c r="I179" s="2">
        <v>69545</v>
      </c>
      <c r="J179" s="2">
        <v>241162</v>
      </c>
      <c r="K179" s="2">
        <v>98317</v>
      </c>
      <c r="L179" s="2">
        <v>5995</v>
      </c>
      <c r="M179" s="2">
        <v>11542</v>
      </c>
      <c r="N179" s="2">
        <v>1130985</v>
      </c>
      <c r="O179" s="2">
        <v>666583</v>
      </c>
      <c r="P179" s="2">
        <v>259810</v>
      </c>
      <c r="Q179" s="2">
        <f t="shared" si="5"/>
        <v>17230290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23578</v>
      </c>
      <c r="E180" s="2">
        <v>935085</v>
      </c>
      <c r="F180" s="2">
        <v>639632</v>
      </c>
      <c r="G180" s="2">
        <v>8829909</v>
      </c>
      <c r="H180" s="2">
        <v>1370238</v>
      </c>
      <c r="I180" s="2">
        <v>68772</v>
      </c>
      <c r="J180" s="2">
        <v>219831</v>
      </c>
      <c r="K180" s="2">
        <v>109797</v>
      </c>
      <c r="L180" s="2">
        <v>3293</v>
      </c>
      <c r="M180" s="2">
        <v>-27345</v>
      </c>
      <c r="N180" s="2">
        <v>1050187</v>
      </c>
      <c r="O180" s="2">
        <v>618933</v>
      </c>
      <c r="P180" s="2">
        <v>284082</v>
      </c>
      <c r="Q180" s="2">
        <f t="shared" si="5"/>
        <v>14125992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30773</v>
      </c>
      <c r="E181" s="2">
        <v>963004</v>
      </c>
      <c r="F181" s="2">
        <v>860474</v>
      </c>
      <c r="G181" s="2">
        <v>9455702</v>
      </c>
      <c r="H181" s="2">
        <v>1583563</v>
      </c>
      <c r="I181" s="2">
        <v>74621</v>
      </c>
      <c r="J181" s="2">
        <v>251577</v>
      </c>
      <c r="K181" s="2">
        <v>143697</v>
      </c>
      <c r="L181" s="2">
        <v>5700</v>
      </c>
      <c r="M181" s="2">
        <v>-12887</v>
      </c>
      <c r="N181" s="2">
        <v>876271</v>
      </c>
      <c r="O181" s="2">
        <v>916918</v>
      </c>
      <c r="P181" s="2">
        <v>314862</v>
      </c>
      <c r="Q181" s="2">
        <f t="shared" si="5"/>
        <v>15464275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29285</v>
      </c>
      <c r="E182" s="2">
        <v>1027898</v>
      </c>
      <c r="F182" s="2">
        <v>1090269</v>
      </c>
      <c r="G182" s="2">
        <v>8918847</v>
      </c>
      <c r="H182" s="2">
        <v>1690198</v>
      </c>
      <c r="I182" s="2">
        <v>66807</v>
      </c>
      <c r="J182" s="2">
        <v>253532</v>
      </c>
      <c r="K182" s="2">
        <v>155733</v>
      </c>
      <c r="L182" s="2">
        <v>3336</v>
      </c>
      <c r="M182" s="2">
        <v>-98440</v>
      </c>
      <c r="N182" s="2">
        <v>770435</v>
      </c>
      <c r="O182" s="2">
        <v>721428</v>
      </c>
      <c r="P182" s="2">
        <v>265118</v>
      </c>
      <c r="Q182" s="2">
        <f t="shared" si="5"/>
        <v>14894446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26317</v>
      </c>
      <c r="E183" s="2">
        <v>961895</v>
      </c>
      <c r="F183" s="2">
        <v>1555582</v>
      </c>
      <c r="G183" s="2">
        <v>6909823</v>
      </c>
      <c r="H183" s="2">
        <v>1582510</v>
      </c>
      <c r="I183" s="2">
        <v>53454</v>
      </c>
      <c r="J183" s="2">
        <v>226191</v>
      </c>
      <c r="K183" s="2">
        <v>131726</v>
      </c>
      <c r="L183" s="2">
        <v>2721</v>
      </c>
      <c r="M183" s="2">
        <v>-88550</v>
      </c>
      <c r="N183" s="2">
        <v>1263786</v>
      </c>
      <c r="O183" s="2">
        <v>576874</v>
      </c>
      <c r="P183" s="2">
        <v>272569</v>
      </c>
      <c r="Q183" s="2">
        <f t="shared" si="5"/>
        <v>13474898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28332</v>
      </c>
      <c r="E184" s="2">
        <v>1029934</v>
      </c>
      <c r="F184" s="2">
        <v>2789565</v>
      </c>
      <c r="G184" s="2">
        <v>5433372</v>
      </c>
      <c r="H184" s="2">
        <v>1694947</v>
      </c>
      <c r="I184" s="2">
        <v>53773</v>
      </c>
      <c r="J184" s="2">
        <v>231793</v>
      </c>
      <c r="K184" s="2">
        <v>113838</v>
      </c>
      <c r="L184" s="2">
        <v>3157</v>
      </c>
      <c r="M184" s="2">
        <v>-53180</v>
      </c>
      <c r="N184" s="2">
        <v>1392797</v>
      </c>
      <c r="O184" s="2">
        <v>1333334</v>
      </c>
      <c r="P184" s="2">
        <v>278203</v>
      </c>
      <c r="Q184" s="2">
        <f t="shared" si="5"/>
        <v>14329865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25842</v>
      </c>
      <c r="E185" s="2">
        <v>945759</v>
      </c>
      <c r="F185" s="2">
        <v>2764269</v>
      </c>
      <c r="G185" s="2">
        <v>5585283</v>
      </c>
      <c r="H185" s="2">
        <v>1635303</v>
      </c>
      <c r="I185" s="2">
        <v>56697</v>
      </c>
      <c r="J185" s="2">
        <v>227842</v>
      </c>
      <c r="K185" s="2">
        <v>127796</v>
      </c>
      <c r="L185" s="2">
        <v>3357</v>
      </c>
      <c r="M185" s="2">
        <v>-21612</v>
      </c>
      <c r="N185" s="2">
        <v>1592961</v>
      </c>
      <c r="O185" s="2">
        <v>1337289</v>
      </c>
      <c r="P185" s="2">
        <v>235002</v>
      </c>
      <c r="Q185" s="2">
        <f t="shared" si="5"/>
        <v>14515788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27322</v>
      </c>
      <c r="E186" s="2">
        <v>1059718</v>
      </c>
      <c r="F186" s="2">
        <v>3172234</v>
      </c>
      <c r="G186" s="2">
        <v>6110945</v>
      </c>
      <c r="H186" s="2">
        <v>846524</v>
      </c>
      <c r="I186" s="2">
        <v>67407</v>
      </c>
      <c r="J186" s="2">
        <v>254955</v>
      </c>
      <c r="K186" s="2">
        <v>126416</v>
      </c>
      <c r="L186" s="2">
        <v>19811</v>
      </c>
      <c r="M186" s="2">
        <v>113303</v>
      </c>
      <c r="N186" s="2">
        <v>1950600</v>
      </c>
      <c r="O186" s="2">
        <v>1601599</v>
      </c>
      <c r="P186" s="2">
        <v>235146</v>
      </c>
      <c r="Q186" s="2">
        <f t="shared" si="5"/>
        <v>15585980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24629</v>
      </c>
      <c r="E187" s="2">
        <v>998060</v>
      </c>
      <c r="F187" s="2">
        <v>3276818</v>
      </c>
      <c r="G187" s="2">
        <v>8961807</v>
      </c>
      <c r="H187" s="2">
        <v>1526133</v>
      </c>
      <c r="I187" s="2">
        <v>70198</v>
      </c>
      <c r="J187" s="2">
        <v>241034</v>
      </c>
      <c r="K187" s="2">
        <v>119656</v>
      </c>
      <c r="L187" s="2">
        <v>14041</v>
      </c>
      <c r="M187" s="2">
        <v>159231</v>
      </c>
      <c r="N187" s="2">
        <v>1879799</v>
      </c>
      <c r="O187" s="2">
        <v>1651292</v>
      </c>
      <c r="P187" s="2">
        <v>262649</v>
      </c>
      <c r="Q187" s="2">
        <f t="shared" si="5"/>
        <v>19185347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26092</v>
      </c>
      <c r="E188" s="2">
        <v>1056845</v>
      </c>
      <c r="F188" s="2">
        <v>3422018</v>
      </c>
      <c r="G188" s="2">
        <v>10421165</v>
      </c>
      <c r="H188" s="2">
        <v>1695468</v>
      </c>
      <c r="I188" s="2">
        <v>74402</v>
      </c>
      <c r="J188" s="2">
        <v>250371</v>
      </c>
      <c r="K188" s="2">
        <v>120744</v>
      </c>
      <c r="L188" s="2">
        <v>16427</v>
      </c>
      <c r="M188" s="2">
        <v>46578</v>
      </c>
      <c r="N188" s="2">
        <v>2206376</v>
      </c>
      <c r="O188" s="2">
        <v>1700180</v>
      </c>
      <c r="P188" s="2">
        <v>295586</v>
      </c>
      <c r="Q188" s="2">
        <f t="shared" si="5"/>
        <v>21332252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23586</v>
      </c>
      <c r="E189" s="2">
        <v>1064926</v>
      </c>
      <c r="F189" s="2">
        <v>2866192</v>
      </c>
      <c r="G189" s="2">
        <v>11364349</v>
      </c>
      <c r="H189" s="2">
        <v>1685863</v>
      </c>
      <c r="I189" s="2">
        <v>71129</v>
      </c>
      <c r="J189" s="2">
        <v>244375</v>
      </c>
      <c r="K189" s="2">
        <v>113374</v>
      </c>
      <c r="L189" s="2">
        <v>5052</v>
      </c>
      <c r="M189" s="2">
        <v>-53675</v>
      </c>
      <c r="N189" s="2">
        <v>2131863</v>
      </c>
      <c r="O189" s="2">
        <v>1450311</v>
      </c>
      <c r="P189" s="2">
        <v>300208</v>
      </c>
      <c r="Q189" s="2">
        <f t="shared" si="5"/>
        <v>21267553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27256</v>
      </c>
      <c r="E190" s="2">
        <v>1055063</v>
      </c>
      <c r="F190" s="2">
        <v>2296588</v>
      </c>
      <c r="G190" s="2">
        <v>9344524</v>
      </c>
      <c r="H190" s="2">
        <v>1630606</v>
      </c>
      <c r="I190" s="2">
        <v>73431</v>
      </c>
      <c r="J190" s="2">
        <v>237768</v>
      </c>
      <c r="K190" s="2">
        <v>106158</v>
      </c>
      <c r="L190" s="2">
        <v>10907</v>
      </c>
      <c r="M190" s="2">
        <v>7259</v>
      </c>
      <c r="N190" s="2">
        <v>1885299</v>
      </c>
      <c r="O190" s="2">
        <v>999972</v>
      </c>
      <c r="P190" s="2">
        <v>266877</v>
      </c>
      <c r="Q190" s="2">
        <f t="shared" si="5"/>
        <v>17941708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26634</v>
      </c>
      <c r="E191" s="2">
        <v>1062886</v>
      </c>
      <c r="F191" s="2">
        <v>1731427</v>
      </c>
      <c r="G191" s="2">
        <v>9093286</v>
      </c>
      <c r="H191" s="2">
        <v>1604631</v>
      </c>
      <c r="I191" s="2">
        <v>71360</v>
      </c>
      <c r="J191" s="2">
        <v>236968</v>
      </c>
      <c r="K191" s="2">
        <v>112230</v>
      </c>
      <c r="L191" s="2">
        <v>5662</v>
      </c>
      <c r="M191" s="2">
        <v>11664</v>
      </c>
      <c r="N191" s="2">
        <v>1586873</v>
      </c>
      <c r="O191" s="2">
        <v>962766</v>
      </c>
      <c r="P191" s="2">
        <v>260360</v>
      </c>
      <c r="Q191" s="2">
        <f t="shared" si="5"/>
        <v>16766747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25360</v>
      </c>
      <c r="E192" s="2">
        <v>1064113</v>
      </c>
      <c r="F192" s="2">
        <v>1673784</v>
      </c>
      <c r="G192" s="2">
        <v>7493650</v>
      </c>
      <c r="H192" s="2">
        <v>1622046</v>
      </c>
      <c r="I192" s="2">
        <v>70373</v>
      </c>
      <c r="J192" s="2">
        <v>235983</v>
      </c>
      <c r="K192" s="2">
        <v>109449</v>
      </c>
      <c r="L192" s="2">
        <v>2783</v>
      </c>
      <c r="M192" s="2">
        <v>-119841</v>
      </c>
      <c r="N192" s="2">
        <v>1327372</v>
      </c>
      <c r="O192" s="2">
        <v>564064</v>
      </c>
      <c r="P192" s="2">
        <v>234299</v>
      </c>
      <c r="Q192" s="2">
        <f t="shared" si="5"/>
        <v>14303435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28221</v>
      </c>
      <c r="E193" s="2">
        <v>1141750</v>
      </c>
      <c r="F193" s="2">
        <v>2305769</v>
      </c>
      <c r="G193" s="2">
        <v>7893930</v>
      </c>
      <c r="H193" s="2">
        <v>1693349</v>
      </c>
      <c r="I193" s="2">
        <v>72034</v>
      </c>
      <c r="J193" s="2">
        <v>248716</v>
      </c>
      <c r="K193" s="2">
        <v>101508</v>
      </c>
      <c r="L193" s="2">
        <v>5299</v>
      </c>
      <c r="M193" s="2">
        <v>-162086</v>
      </c>
      <c r="N193" s="2">
        <v>1042235</v>
      </c>
      <c r="O193" s="2">
        <v>799000</v>
      </c>
      <c r="P193" s="2">
        <v>270380</v>
      </c>
      <c r="Q193" s="2">
        <f t="shared" si="5"/>
        <v>15440105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26516</v>
      </c>
      <c r="E194" s="2">
        <v>1024961</v>
      </c>
      <c r="F194" s="2">
        <v>3863131</v>
      </c>
      <c r="G194" s="2">
        <v>7807022</v>
      </c>
      <c r="H194" s="2">
        <v>1645132</v>
      </c>
      <c r="I194" s="2">
        <v>67639</v>
      </c>
      <c r="J194" s="2">
        <v>227958</v>
      </c>
      <c r="K194" s="2">
        <v>77314</v>
      </c>
      <c r="L194" s="2">
        <v>3912</v>
      </c>
      <c r="M194" s="2">
        <v>192666</v>
      </c>
      <c r="N194" s="2">
        <v>960826</v>
      </c>
      <c r="O194" s="2">
        <v>1283551</v>
      </c>
      <c r="P194" s="2">
        <v>264076</v>
      </c>
      <c r="Q194" s="2">
        <f t="shared" si="5"/>
        <v>17444704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24752</v>
      </c>
      <c r="E195" s="2">
        <v>903275</v>
      </c>
      <c r="F195" s="2">
        <v>3560959</v>
      </c>
      <c r="G195" s="2">
        <v>5682196</v>
      </c>
      <c r="H195" s="2">
        <v>1526365</v>
      </c>
      <c r="I195" s="2">
        <v>64808</v>
      </c>
      <c r="J195" s="2">
        <v>203526</v>
      </c>
      <c r="K195" s="2">
        <v>98872</v>
      </c>
      <c r="L195" s="2">
        <v>7229</v>
      </c>
      <c r="M195" s="2">
        <v>-82698</v>
      </c>
      <c r="N195" s="2">
        <v>1098741</v>
      </c>
      <c r="O195" s="2">
        <v>1185526</v>
      </c>
      <c r="P195" s="2">
        <v>257128</v>
      </c>
      <c r="Q195" s="2">
        <f t="shared" ref="Q195:Q229" si="7">SUM(D195:P195)</f>
        <v>14530679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27062</v>
      </c>
      <c r="E196" s="2">
        <v>998330</v>
      </c>
      <c r="F196" s="2">
        <v>4514636</v>
      </c>
      <c r="G196" s="2">
        <v>4745813</v>
      </c>
      <c r="H196" s="2">
        <v>1569141</v>
      </c>
      <c r="I196" s="2">
        <v>69788</v>
      </c>
      <c r="J196" s="2">
        <v>226839</v>
      </c>
      <c r="K196" s="2">
        <v>118254</v>
      </c>
      <c r="L196" s="2">
        <v>3446</v>
      </c>
      <c r="M196" s="2">
        <v>-50835</v>
      </c>
      <c r="N196" s="2">
        <v>1988242</v>
      </c>
      <c r="O196" s="2">
        <v>1428979</v>
      </c>
      <c r="P196" s="2">
        <v>279712</v>
      </c>
      <c r="Q196" s="2">
        <f t="shared" si="7"/>
        <v>15919407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19338</v>
      </c>
      <c r="E197" s="2">
        <v>983080</v>
      </c>
      <c r="F197" s="2">
        <v>4420195</v>
      </c>
      <c r="G197" s="2">
        <v>4225097</v>
      </c>
      <c r="H197" s="2">
        <v>1412868</v>
      </c>
      <c r="I197" s="2">
        <v>77337</v>
      </c>
      <c r="J197" s="2">
        <v>208144</v>
      </c>
      <c r="K197" s="2">
        <v>129818</v>
      </c>
      <c r="L197" s="2">
        <v>3503</v>
      </c>
      <c r="M197" s="2">
        <v>-9016</v>
      </c>
      <c r="N197" s="2">
        <v>2119432</v>
      </c>
      <c r="O197" s="2">
        <v>1458144</v>
      </c>
      <c r="P197" s="2">
        <v>260060</v>
      </c>
      <c r="Q197" s="2">
        <f t="shared" si="7"/>
        <v>15308000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14415</v>
      </c>
      <c r="E198" s="2">
        <v>949077</v>
      </c>
      <c r="F198" s="2">
        <v>4969416</v>
      </c>
      <c r="G198" s="2">
        <v>5244502</v>
      </c>
      <c r="H198" s="2">
        <v>840135</v>
      </c>
      <c r="I198" s="2">
        <v>69171</v>
      </c>
      <c r="J198" s="2">
        <v>217743</v>
      </c>
      <c r="K198" s="2">
        <v>136721</v>
      </c>
      <c r="L198" s="2">
        <v>3296</v>
      </c>
      <c r="M198" s="2">
        <v>66093</v>
      </c>
      <c r="N198" s="2">
        <v>2548385</v>
      </c>
      <c r="O198" s="2">
        <v>1417321</v>
      </c>
      <c r="P198" s="2">
        <v>273621</v>
      </c>
      <c r="Q198" s="2">
        <f t="shared" si="7"/>
        <v>16749896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26829</v>
      </c>
      <c r="E199" s="2">
        <v>938035</v>
      </c>
      <c r="F199" s="2">
        <v>4505841</v>
      </c>
      <c r="G199" s="2">
        <v>7172726</v>
      </c>
      <c r="H199" s="2">
        <v>959831</v>
      </c>
      <c r="I199" s="2">
        <v>77801</v>
      </c>
      <c r="J199" s="2">
        <v>210788</v>
      </c>
      <c r="K199" s="2">
        <v>117787</v>
      </c>
      <c r="L199" s="2">
        <v>3286</v>
      </c>
      <c r="M199" s="2">
        <v>38328</v>
      </c>
      <c r="N199" s="2">
        <v>2788921</v>
      </c>
      <c r="O199" s="2">
        <v>1115606</v>
      </c>
      <c r="P199" s="2">
        <v>292086</v>
      </c>
      <c r="Q199" s="2">
        <f t="shared" si="7"/>
        <v>18247865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23126</v>
      </c>
      <c r="E200" s="2">
        <v>1001199</v>
      </c>
      <c r="F200" s="2">
        <v>4383901</v>
      </c>
      <c r="G200" s="2">
        <v>9633597</v>
      </c>
      <c r="H200" s="2">
        <v>1648012</v>
      </c>
      <c r="I200" s="2">
        <v>81468</v>
      </c>
      <c r="J200" s="2">
        <v>213305</v>
      </c>
      <c r="K200" s="2">
        <v>110527</v>
      </c>
      <c r="L200" s="2">
        <v>3413</v>
      </c>
      <c r="M200" s="2">
        <v>79494</v>
      </c>
      <c r="N200" s="2">
        <v>2418351</v>
      </c>
      <c r="O200" s="2">
        <v>995359</v>
      </c>
      <c r="P200" s="2">
        <v>303437</v>
      </c>
      <c r="Q200" s="2">
        <f t="shared" si="7"/>
        <v>20895189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24787</v>
      </c>
      <c r="E201" s="2">
        <v>993664</v>
      </c>
      <c r="F201" s="2">
        <v>3919992</v>
      </c>
      <c r="G201" s="2">
        <v>11070205</v>
      </c>
      <c r="H201" s="2">
        <v>1682881</v>
      </c>
      <c r="I201" s="2">
        <v>82194</v>
      </c>
      <c r="J201" s="2">
        <v>215967</v>
      </c>
      <c r="K201" s="2">
        <v>124683</v>
      </c>
      <c r="L201" s="2">
        <v>3283</v>
      </c>
      <c r="M201" s="2">
        <v>107797</v>
      </c>
      <c r="N201" s="2">
        <v>2346419</v>
      </c>
      <c r="O201" s="2">
        <v>992872</v>
      </c>
      <c r="P201" s="2">
        <v>303582</v>
      </c>
      <c r="Q201" s="2">
        <f t="shared" si="7"/>
        <v>21868326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25576</v>
      </c>
      <c r="E202" s="2">
        <v>971826</v>
      </c>
      <c r="F202" s="2">
        <v>2871670</v>
      </c>
      <c r="G202" s="2">
        <v>8998541</v>
      </c>
      <c r="H202" s="2">
        <v>1623061</v>
      </c>
      <c r="I202" s="2">
        <v>69493</v>
      </c>
      <c r="J202" s="2">
        <v>203951</v>
      </c>
      <c r="K202" s="2">
        <v>131726</v>
      </c>
      <c r="L202" s="2">
        <v>4746</v>
      </c>
      <c r="M202" s="2">
        <v>34022</v>
      </c>
      <c r="N202" s="2">
        <v>2234050</v>
      </c>
      <c r="O202" s="2">
        <v>984777</v>
      </c>
      <c r="P202" s="2">
        <v>255789</v>
      </c>
      <c r="Q202" s="2">
        <f t="shared" si="7"/>
        <v>18409228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25834</v>
      </c>
      <c r="E203" s="2">
        <v>900738</v>
      </c>
      <c r="F203" s="2">
        <v>2037000</v>
      </c>
      <c r="G203" s="2">
        <v>8376688</v>
      </c>
      <c r="H203" s="2">
        <v>1683557</v>
      </c>
      <c r="I203" s="2">
        <v>49415</v>
      </c>
      <c r="J203" s="2">
        <v>204303</v>
      </c>
      <c r="K203" s="2">
        <v>127671</v>
      </c>
      <c r="L203" s="2">
        <v>3588</v>
      </c>
      <c r="M203" s="2">
        <v>89567</v>
      </c>
      <c r="N203" s="2">
        <v>2059145</v>
      </c>
      <c r="O203" s="2">
        <v>1161088</v>
      </c>
      <c r="P203" s="2">
        <v>289517</v>
      </c>
      <c r="Q203" s="2">
        <f t="shared" si="7"/>
        <v>17008111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25513</v>
      </c>
      <c r="E204" s="2">
        <v>963251</v>
      </c>
      <c r="F204" s="2">
        <v>1789172</v>
      </c>
      <c r="G204" s="2">
        <v>7255636</v>
      </c>
      <c r="H204" s="2">
        <v>1628939</v>
      </c>
      <c r="I204" s="2">
        <v>61403</v>
      </c>
      <c r="J204" s="2">
        <v>213605</v>
      </c>
      <c r="K204" s="2">
        <v>127651</v>
      </c>
      <c r="L204" s="2">
        <v>2907</v>
      </c>
      <c r="M204" s="2">
        <v>-2582</v>
      </c>
      <c r="N204" s="2">
        <v>1275990</v>
      </c>
      <c r="O204" s="2">
        <v>1038311</v>
      </c>
      <c r="P204" s="2">
        <v>276040</v>
      </c>
      <c r="Q204" s="2">
        <f t="shared" si="7"/>
        <v>14655836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27344</v>
      </c>
      <c r="E205" s="2">
        <v>996146</v>
      </c>
      <c r="F205" s="2">
        <v>1857171</v>
      </c>
      <c r="G205" s="2">
        <v>7694281</v>
      </c>
      <c r="H205" s="2">
        <v>1681157</v>
      </c>
      <c r="I205" s="2">
        <v>67273</v>
      </c>
      <c r="J205" s="2">
        <v>226688</v>
      </c>
      <c r="K205" s="2">
        <v>117683</v>
      </c>
      <c r="L205" s="2">
        <v>3199</v>
      </c>
      <c r="M205" s="2">
        <v>-55382</v>
      </c>
      <c r="N205" s="2">
        <v>1261667</v>
      </c>
      <c r="O205" s="2">
        <v>909191</v>
      </c>
      <c r="P205" s="2">
        <v>283217</v>
      </c>
      <c r="Q205" s="2">
        <f t="shared" si="7"/>
        <v>15069635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26835</v>
      </c>
      <c r="E206" s="2">
        <v>1008060</v>
      </c>
      <c r="F206" s="2">
        <v>1561647</v>
      </c>
      <c r="G206" s="2">
        <v>7109493</v>
      </c>
      <c r="H206" s="2">
        <v>1666162</v>
      </c>
      <c r="I206" s="2">
        <v>64532</v>
      </c>
      <c r="J206" s="2">
        <v>246457</v>
      </c>
      <c r="K206" s="2">
        <v>119201</v>
      </c>
      <c r="L206" s="2">
        <v>2971</v>
      </c>
      <c r="M206" s="2">
        <v>-49559</v>
      </c>
      <c r="N206" s="2">
        <v>1371219</v>
      </c>
      <c r="O206" s="2">
        <v>1062168</v>
      </c>
      <c r="P206" s="2">
        <v>272749</v>
      </c>
      <c r="Q206" s="2">
        <f t="shared" si="7"/>
        <v>14461935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24424</v>
      </c>
      <c r="E207" s="2">
        <v>952574</v>
      </c>
      <c r="F207" s="2">
        <v>1155466</v>
      </c>
      <c r="G207" s="2">
        <v>6229330</v>
      </c>
      <c r="H207" s="2">
        <v>982658</v>
      </c>
      <c r="I207" s="2">
        <v>50772</v>
      </c>
      <c r="J207" s="2">
        <v>227791</v>
      </c>
      <c r="K207" s="2">
        <v>143185</v>
      </c>
      <c r="L207" s="2">
        <v>9127</v>
      </c>
      <c r="M207" s="2">
        <v>54641</v>
      </c>
      <c r="N207" s="2">
        <v>1751972</v>
      </c>
      <c r="O207" s="2">
        <v>1066889</v>
      </c>
      <c r="P207" s="2">
        <v>240977</v>
      </c>
      <c r="Q207" s="2">
        <f t="shared" si="7"/>
        <v>12889806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23482</v>
      </c>
      <c r="E208" s="2">
        <v>1016804</v>
      </c>
      <c r="F208" s="2">
        <v>1797002</v>
      </c>
      <c r="G208" s="2">
        <v>6511432</v>
      </c>
      <c r="H208" s="2">
        <v>1046927</v>
      </c>
      <c r="I208" s="2">
        <v>72674</v>
      </c>
      <c r="J208" s="2">
        <v>245131</v>
      </c>
      <c r="K208" s="2">
        <v>123069</v>
      </c>
      <c r="L208" s="2">
        <v>3247</v>
      </c>
      <c r="M208" s="2">
        <v>-125698</v>
      </c>
      <c r="N208" s="2">
        <v>2105201</v>
      </c>
      <c r="O208" s="2">
        <v>1352650</v>
      </c>
      <c r="P208" s="2">
        <v>246271</v>
      </c>
      <c r="Q208" s="2">
        <f t="shared" si="7"/>
        <v>14418192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21831</v>
      </c>
      <c r="E209" s="2">
        <v>890808</v>
      </c>
      <c r="F209" s="2">
        <v>3147868</v>
      </c>
      <c r="G209" s="2">
        <v>4852971</v>
      </c>
      <c r="H209" s="2">
        <v>1546437</v>
      </c>
      <c r="I209" s="2">
        <v>83487</v>
      </c>
      <c r="J209" s="2">
        <v>220385</v>
      </c>
      <c r="K209" s="2">
        <v>115125</v>
      </c>
      <c r="L209" s="2">
        <v>2786</v>
      </c>
      <c r="M209" s="2">
        <v>-44964</v>
      </c>
      <c r="N209" s="2">
        <v>2553126</v>
      </c>
      <c r="O209" s="2">
        <v>1429597</v>
      </c>
      <c r="P209" s="2">
        <v>220929</v>
      </c>
      <c r="Q209" s="2">
        <f t="shared" si="7"/>
        <v>15040386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24360</v>
      </c>
      <c r="E210" s="2">
        <v>1039847</v>
      </c>
      <c r="F210" s="2">
        <v>3105172</v>
      </c>
      <c r="G210" s="2">
        <v>4539825</v>
      </c>
      <c r="H210" s="2">
        <v>1682785</v>
      </c>
      <c r="I210" s="2">
        <v>78849</v>
      </c>
      <c r="J210" s="2">
        <v>217448</v>
      </c>
      <c r="K210" s="2">
        <v>141913</v>
      </c>
      <c r="L210" s="2">
        <v>6335</v>
      </c>
      <c r="M210" s="2">
        <v>17542</v>
      </c>
      <c r="N210" s="2">
        <v>2970775</v>
      </c>
      <c r="O210" s="2">
        <v>1501364</v>
      </c>
      <c r="P210" s="2">
        <v>265528</v>
      </c>
      <c r="Q210" s="2">
        <f t="shared" si="7"/>
        <v>15591743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24244</v>
      </c>
      <c r="E211" s="2">
        <v>998894</v>
      </c>
      <c r="F211" s="2">
        <v>2879661</v>
      </c>
      <c r="G211" s="2">
        <v>6527077</v>
      </c>
      <c r="H211" s="2">
        <v>1637307</v>
      </c>
      <c r="I211" s="2">
        <v>78180</v>
      </c>
      <c r="J211" s="2">
        <v>226622</v>
      </c>
      <c r="K211" s="2">
        <v>132359</v>
      </c>
      <c r="L211" s="2">
        <v>4669</v>
      </c>
      <c r="M211" s="2">
        <v>110448</v>
      </c>
      <c r="N211" s="2">
        <v>3144661</v>
      </c>
      <c r="O211" s="2">
        <v>1395301</v>
      </c>
      <c r="P211" s="2">
        <v>264467</v>
      </c>
      <c r="Q211" s="2">
        <f t="shared" si="7"/>
        <v>17423890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23367</v>
      </c>
      <c r="E212" s="2">
        <v>1040590</v>
      </c>
      <c r="F212" s="2">
        <v>3172986</v>
      </c>
      <c r="G212" s="2">
        <v>11721076</v>
      </c>
      <c r="H212" s="2">
        <v>1686430</v>
      </c>
      <c r="I212" s="2">
        <v>74217</v>
      </c>
      <c r="J212" s="2">
        <v>223976</v>
      </c>
      <c r="K212" s="2">
        <v>125167</v>
      </c>
      <c r="L212" s="2">
        <v>23125</v>
      </c>
      <c r="M212" s="2">
        <v>87452</v>
      </c>
      <c r="N212" s="2">
        <v>2766850</v>
      </c>
      <c r="O212" s="2">
        <v>965299</v>
      </c>
      <c r="P212" s="2">
        <v>268195</v>
      </c>
      <c r="Q212" s="2">
        <f t="shared" si="7"/>
        <v>22178730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25383</v>
      </c>
      <c r="E213" s="2">
        <v>1035935</v>
      </c>
      <c r="F213" s="2">
        <v>2809552</v>
      </c>
      <c r="G213" s="2">
        <v>10713732</v>
      </c>
      <c r="H213" s="2">
        <v>1620869</v>
      </c>
      <c r="I213" s="2">
        <v>75867</v>
      </c>
      <c r="J213" s="2">
        <v>230074</v>
      </c>
      <c r="K213" s="2">
        <v>123668</v>
      </c>
      <c r="L213" s="2">
        <v>3769</v>
      </c>
      <c r="M213" s="2">
        <v>-27764</v>
      </c>
      <c r="N213" s="2">
        <v>2771349</v>
      </c>
      <c r="O213" s="2">
        <v>1169277</v>
      </c>
      <c r="P213" s="2">
        <v>260522</v>
      </c>
      <c r="Q213" s="2">
        <f t="shared" si="7"/>
        <v>20812233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24395</v>
      </c>
      <c r="E214" s="2">
        <v>1003762</v>
      </c>
      <c r="F214" s="2">
        <v>2266047</v>
      </c>
      <c r="G214" s="2">
        <v>8336167</v>
      </c>
      <c r="H214" s="2">
        <v>1614534</v>
      </c>
      <c r="I214" s="2">
        <v>68496</v>
      </c>
      <c r="J214" s="2">
        <v>215359</v>
      </c>
      <c r="K214" s="2">
        <v>117095</v>
      </c>
      <c r="L214" s="2">
        <v>3033</v>
      </c>
      <c r="M214" s="2">
        <v>5318</v>
      </c>
      <c r="N214" s="2">
        <v>2618901</v>
      </c>
      <c r="O214" s="2">
        <v>769773</v>
      </c>
      <c r="P214" s="2">
        <v>243434</v>
      </c>
      <c r="Q214" s="2">
        <f t="shared" si="7"/>
        <v>17286314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19586</v>
      </c>
      <c r="E215" s="2">
        <v>965885</v>
      </c>
      <c r="F215" s="2">
        <v>1426828</v>
      </c>
      <c r="G215" s="2">
        <v>9226214</v>
      </c>
      <c r="H215" s="2">
        <v>1667833</v>
      </c>
      <c r="I215" s="2">
        <v>69268</v>
      </c>
      <c r="J215" s="2">
        <v>228478</v>
      </c>
      <c r="K215" s="2">
        <v>108509</v>
      </c>
      <c r="L215" s="2">
        <v>3625</v>
      </c>
      <c r="M215" s="2">
        <v>-40571</v>
      </c>
      <c r="N215" s="2">
        <v>2081561</v>
      </c>
      <c r="O215" s="2">
        <v>1000079</v>
      </c>
      <c r="P215" s="2">
        <v>250194</v>
      </c>
      <c r="Q215" s="2">
        <f t="shared" si="7"/>
        <v>17007489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20646</v>
      </c>
      <c r="E216" s="2">
        <v>1001574</v>
      </c>
      <c r="F216" s="2">
        <v>1150205</v>
      </c>
      <c r="G216" s="2">
        <v>8220125</v>
      </c>
      <c r="H216" s="2">
        <v>1573910</v>
      </c>
      <c r="I216" s="2">
        <v>68656</v>
      </c>
      <c r="J216" s="2">
        <v>229071</v>
      </c>
      <c r="K216" s="2">
        <v>105059</v>
      </c>
      <c r="L216" s="2">
        <v>2804</v>
      </c>
      <c r="M216" s="2">
        <v>15581</v>
      </c>
      <c r="N216" s="2">
        <v>1565148</v>
      </c>
      <c r="O216" s="2">
        <v>967547</v>
      </c>
      <c r="P216" s="2">
        <v>244602</v>
      </c>
      <c r="Q216" s="2">
        <f t="shared" si="7"/>
        <v>15164928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22777</v>
      </c>
      <c r="E217" s="2">
        <v>1072035</v>
      </c>
      <c r="F217" s="2">
        <v>1425110</v>
      </c>
      <c r="G217" s="2">
        <v>8214762</v>
      </c>
      <c r="H217" s="2">
        <v>1487667</v>
      </c>
      <c r="I217" s="2">
        <v>67398</v>
      </c>
      <c r="J217" s="2">
        <v>232673</v>
      </c>
      <c r="K217" s="2">
        <v>100810</v>
      </c>
      <c r="L217" s="2">
        <v>4153</v>
      </c>
      <c r="M217" s="2">
        <v>-151000</v>
      </c>
      <c r="N217" s="2">
        <v>1250225</v>
      </c>
      <c r="O217" s="2">
        <v>970114</v>
      </c>
      <c r="P217" s="2">
        <v>254520</v>
      </c>
      <c r="Q217" s="2">
        <f t="shared" si="7"/>
        <v>14951244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26100</v>
      </c>
      <c r="E218" s="2">
        <v>1013095</v>
      </c>
      <c r="F218" s="2">
        <v>1533263</v>
      </c>
      <c r="G218" s="2">
        <v>7429299</v>
      </c>
      <c r="H218" s="2">
        <v>1681619</v>
      </c>
      <c r="I218" s="2">
        <v>68302</v>
      </c>
      <c r="J218" s="2">
        <v>226668</v>
      </c>
      <c r="K218" s="2">
        <v>91426</v>
      </c>
      <c r="L218" s="2">
        <v>3181</v>
      </c>
      <c r="M218" s="2">
        <v>-102481</v>
      </c>
      <c r="N218" s="2">
        <v>1366910</v>
      </c>
      <c r="O218" s="2">
        <v>1044327</v>
      </c>
      <c r="P218" s="2">
        <v>295342</v>
      </c>
      <c r="Q218" s="2">
        <f t="shared" si="7"/>
        <v>14677051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23494</v>
      </c>
      <c r="E219" s="2">
        <v>933109</v>
      </c>
      <c r="F219" s="2">
        <v>2275149</v>
      </c>
      <c r="G219" s="2">
        <v>6953644</v>
      </c>
      <c r="H219" s="2">
        <v>987002</v>
      </c>
      <c r="I219" s="2">
        <v>53741</v>
      </c>
      <c r="J219" s="2">
        <v>201878</v>
      </c>
      <c r="K219" s="2">
        <v>97012</v>
      </c>
      <c r="L219" s="2">
        <v>4436</v>
      </c>
      <c r="M219" s="2">
        <v>-86798</v>
      </c>
      <c r="N219" s="2">
        <v>1511190</v>
      </c>
      <c r="O219" s="2">
        <v>1242950</v>
      </c>
      <c r="P219" s="2">
        <v>263458</v>
      </c>
      <c r="Q219" s="2">
        <f t="shared" si="7"/>
        <v>14460265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25233</v>
      </c>
      <c r="E220" s="2">
        <v>1027861</v>
      </c>
      <c r="F220" s="2">
        <v>4462120</v>
      </c>
      <c r="G220" s="2">
        <v>6012092</v>
      </c>
      <c r="H220" s="2">
        <v>1132805</v>
      </c>
      <c r="I220" s="2">
        <v>62796</v>
      </c>
      <c r="J220" s="2">
        <v>223215</v>
      </c>
      <c r="K220" s="2">
        <v>133685</v>
      </c>
      <c r="L220" s="2">
        <v>3380</v>
      </c>
      <c r="M220" s="2">
        <v>-54890</v>
      </c>
      <c r="N220" s="2">
        <v>2306545</v>
      </c>
      <c r="O220" s="2">
        <v>1314186</v>
      </c>
      <c r="P220" s="2">
        <v>252012</v>
      </c>
      <c r="Q220" s="2">
        <f t="shared" si="7"/>
        <v>16901040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24487</v>
      </c>
      <c r="E221" s="2">
        <v>900073</v>
      </c>
      <c r="F221" s="2">
        <v>4816929</v>
      </c>
      <c r="G221" s="2">
        <v>4274214</v>
      </c>
      <c r="H221" s="2">
        <v>1551843</v>
      </c>
      <c r="I221" s="2">
        <v>57774</v>
      </c>
      <c r="J221" s="2">
        <v>193811</v>
      </c>
      <c r="K221" s="2">
        <v>122882</v>
      </c>
      <c r="L221" s="2">
        <v>9549</v>
      </c>
      <c r="M221" s="2">
        <v>90859</v>
      </c>
      <c r="N221" s="2">
        <v>2696991</v>
      </c>
      <c r="O221" s="2">
        <v>1485053</v>
      </c>
      <c r="P221" s="2">
        <v>243047</v>
      </c>
      <c r="Q221" s="2">
        <f t="shared" si="7"/>
        <v>16467512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21586</v>
      </c>
      <c r="E222" s="2">
        <v>967741</v>
      </c>
      <c r="F222" s="2">
        <v>4842372</v>
      </c>
      <c r="G222" s="2">
        <v>3729620</v>
      </c>
      <c r="H222" s="2">
        <v>1692739</v>
      </c>
      <c r="I222" s="2">
        <v>51950</v>
      </c>
      <c r="J222" s="2">
        <v>193475</v>
      </c>
      <c r="K222" s="2">
        <v>156435</v>
      </c>
      <c r="L222" s="2">
        <v>3037</v>
      </c>
      <c r="M222" s="2">
        <v>9604</v>
      </c>
      <c r="N222" s="2">
        <v>2818116</v>
      </c>
      <c r="O222" s="2">
        <v>1620549</v>
      </c>
      <c r="P222" s="2">
        <v>275328</v>
      </c>
      <c r="Q222" s="2">
        <f t="shared" si="7"/>
        <v>16382552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22712</v>
      </c>
      <c r="E223" s="2">
        <v>985834</v>
      </c>
      <c r="F223" s="2">
        <v>4850825</v>
      </c>
      <c r="G223" s="2">
        <v>5049291</v>
      </c>
      <c r="H223" s="2">
        <v>1632855</v>
      </c>
      <c r="I223" s="2">
        <v>65001</v>
      </c>
      <c r="J223" s="2">
        <v>204027</v>
      </c>
      <c r="K223" s="2">
        <v>126386</v>
      </c>
      <c r="L223" s="2">
        <v>3122</v>
      </c>
      <c r="M223" s="2">
        <v>50376</v>
      </c>
      <c r="N223" s="2">
        <v>3297023</v>
      </c>
      <c r="O223" s="2">
        <v>1225064</v>
      </c>
      <c r="P223" s="2">
        <v>282561</v>
      </c>
      <c r="Q223" s="2">
        <f t="shared" si="7"/>
        <v>17795077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1846</v>
      </c>
      <c r="E224" s="2">
        <v>1021686</v>
      </c>
      <c r="F224" s="2">
        <v>4471259</v>
      </c>
      <c r="G224" s="2">
        <v>8221558</v>
      </c>
      <c r="H224" s="2">
        <v>1687150</v>
      </c>
      <c r="I224" s="2">
        <v>68209</v>
      </c>
      <c r="J224" s="2">
        <v>219744</v>
      </c>
      <c r="K224" s="2">
        <v>166065</v>
      </c>
      <c r="L224" s="2">
        <v>3365</v>
      </c>
      <c r="M224" s="2">
        <v>40001</v>
      </c>
      <c r="N224" s="2">
        <v>3334078</v>
      </c>
      <c r="O224" s="2">
        <v>1309775</v>
      </c>
      <c r="P224" s="2">
        <v>288711</v>
      </c>
      <c r="Q224" s="2">
        <f t="shared" si="7"/>
        <v>20833447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0</v>
      </c>
      <c r="E225" s="2">
        <v>1025999</v>
      </c>
      <c r="F225" s="2">
        <v>3958253</v>
      </c>
      <c r="G225" s="2">
        <v>9783877</v>
      </c>
      <c r="H225" s="2">
        <v>1677931</v>
      </c>
      <c r="I225" s="2">
        <v>76381</v>
      </c>
      <c r="J225" s="2">
        <v>224017</v>
      </c>
      <c r="K225" s="2">
        <v>119191</v>
      </c>
      <c r="L225" s="2">
        <v>4035</v>
      </c>
      <c r="M225" s="2">
        <v>94718</v>
      </c>
      <c r="N225" s="2">
        <v>3267365</v>
      </c>
      <c r="O225" s="2">
        <v>1201475</v>
      </c>
      <c r="P225" s="2">
        <v>296315</v>
      </c>
      <c r="Q225" s="2">
        <f t="shared" si="7"/>
        <v>21729557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13832</v>
      </c>
      <c r="E226" s="2">
        <v>1006814</v>
      </c>
      <c r="F226" s="2">
        <v>2916842</v>
      </c>
      <c r="G226" s="2">
        <v>8473837</v>
      </c>
      <c r="H226" s="2">
        <v>1369770</v>
      </c>
      <c r="I226" s="2">
        <v>60592</v>
      </c>
      <c r="J226" s="2">
        <v>210429</v>
      </c>
      <c r="K226" s="2">
        <v>124664</v>
      </c>
      <c r="L226" s="2">
        <v>3242</v>
      </c>
      <c r="M226" s="2">
        <v>-1800</v>
      </c>
      <c r="N226" s="2">
        <v>2711057</v>
      </c>
      <c r="O226" s="2">
        <v>1202744</v>
      </c>
      <c r="P226" s="2">
        <v>275983</v>
      </c>
      <c r="Q226" s="2">
        <f t="shared" si="7"/>
        <v>18368006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27265</v>
      </c>
      <c r="E227" s="2">
        <v>887976</v>
      </c>
      <c r="F227" s="2">
        <v>2221124</v>
      </c>
      <c r="G227" s="2">
        <v>8515822</v>
      </c>
      <c r="H227" s="2">
        <v>839895</v>
      </c>
      <c r="I227" s="2">
        <v>73603</v>
      </c>
      <c r="J227" s="2">
        <v>211851</v>
      </c>
      <c r="K227" s="2">
        <v>125855</v>
      </c>
      <c r="L227" s="2">
        <v>7486</v>
      </c>
      <c r="M227" s="2">
        <v>79211</v>
      </c>
      <c r="N227" s="2">
        <v>2477580</v>
      </c>
      <c r="O227" s="2">
        <v>1204923</v>
      </c>
      <c r="P227" s="2">
        <v>255381</v>
      </c>
      <c r="Q227" s="2">
        <f t="shared" si="7"/>
        <v>16927972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26439</v>
      </c>
      <c r="E228" s="2">
        <v>742614</v>
      </c>
      <c r="F228" s="2">
        <v>1682497</v>
      </c>
      <c r="G228" s="2">
        <v>8519893</v>
      </c>
      <c r="H228" s="2">
        <v>800964</v>
      </c>
      <c r="I228" s="2">
        <v>61565</v>
      </c>
      <c r="J228" s="2">
        <v>207145</v>
      </c>
      <c r="K228" s="2">
        <v>109753</v>
      </c>
      <c r="L228" s="2">
        <v>3305</v>
      </c>
      <c r="M228" s="2">
        <v>-42628</v>
      </c>
      <c r="N228" s="2">
        <v>1646564</v>
      </c>
      <c r="O228" s="2">
        <v>1063208</v>
      </c>
      <c r="P228" s="2">
        <v>244410</v>
      </c>
      <c r="Q228" s="2">
        <f t="shared" si="7"/>
        <v>15065729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27462</v>
      </c>
      <c r="E229" s="2">
        <v>893724</v>
      </c>
      <c r="F229" s="2">
        <v>2020601</v>
      </c>
      <c r="G229" s="2">
        <v>8571950</v>
      </c>
      <c r="H229" s="2">
        <v>1110811</v>
      </c>
      <c r="I229" s="2">
        <v>64474</v>
      </c>
      <c r="J229" s="2">
        <v>224088</v>
      </c>
      <c r="K229" s="2">
        <v>102916</v>
      </c>
      <c r="L229" s="2">
        <v>3966</v>
      </c>
      <c r="M229" s="2">
        <v>-106787</v>
      </c>
      <c r="N229" s="2">
        <v>1186833</v>
      </c>
      <c r="O229" s="2">
        <v>1056200</v>
      </c>
      <c r="P229" s="2">
        <v>268941</v>
      </c>
      <c r="Q229" s="2">
        <f t="shared" si="7"/>
        <v>15425179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5" spans="1:17" x14ac:dyDescent="0.2">
      <c r="D245" s="2"/>
      <c r="E245" s="2"/>
      <c r="F245" s="2"/>
    </row>
    <row r="246" spans="1:17" x14ac:dyDescent="0.2">
      <c r="D246" s="2"/>
      <c r="E246" s="2"/>
      <c r="F246" s="2"/>
    </row>
    <row r="247" spans="1:17" x14ac:dyDescent="0.2">
      <c r="B247">
        <v>2001</v>
      </c>
      <c r="C247">
        <v>8760</v>
      </c>
      <c r="D247" s="2">
        <f>SUMIF($B$2:$B$241,$B247,D$2:D$241)/$C247</f>
        <v>254.89166666666668</v>
      </c>
      <c r="E247" s="2">
        <f t="shared" ref="E247:Q262" si="8">SUMIF($B$2:$B$241,$B247,E$2:E$241)/$C247</f>
        <v>1390.5586757990868</v>
      </c>
      <c r="F247" s="2">
        <f t="shared" si="8"/>
        <v>2915.7276255707761</v>
      </c>
      <c r="G247" s="2">
        <f t="shared" si="8"/>
        <v>12777.656392694063</v>
      </c>
      <c r="H247" s="2">
        <f t="shared" si="8"/>
        <v>3792.1826484018266</v>
      </c>
      <c r="I247" s="2">
        <f t="shared" si="8"/>
        <v>23.326141552511416</v>
      </c>
      <c r="J247" s="2">
        <f t="shared" si="8"/>
        <v>237.73253424657534</v>
      </c>
      <c r="K247" s="2">
        <f t="shared" si="8"/>
        <v>129.05239726027398</v>
      </c>
      <c r="L247" s="2">
        <f t="shared" si="8"/>
        <v>348.73207762557075</v>
      </c>
      <c r="M247" s="2">
        <f t="shared" si="8"/>
        <v>-39.918835616438358</v>
      </c>
      <c r="N247" s="2">
        <f t="shared" si="8"/>
        <v>61.903082191780825</v>
      </c>
      <c r="O247" s="2">
        <f t="shared" si="8"/>
        <v>399.51347031963468</v>
      </c>
      <c r="P247" s="2">
        <f t="shared" si="8"/>
        <v>379.42659817351597</v>
      </c>
      <c r="Q247" s="2">
        <f>SUMIF($B$2:$B$241,$B247,Q$2:Q$241)/$C247</f>
        <v>22670.784474885844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265.73150684931505</v>
      </c>
      <c r="E248" s="2">
        <f t="shared" si="8"/>
        <v>1492.4219178082192</v>
      </c>
      <c r="F248" s="2">
        <f t="shared" si="8"/>
        <v>3554.8662100456622</v>
      </c>
      <c r="G248" s="2">
        <f t="shared" si="8"/>
        <v>10231.055251141552</v>
      </c>
      <c r="H248" s="2">
        <f t="shared" si="8"/>
        <v>3921.5</v>
      </c>
      <c r="I248" s="2">
        <f t="shared" si="8"/>
        <v>45.44611872146119</v>
      </c>
      <c r="J248" s="2">
        <f t="shared" si="8"/>
        <v>230.4519406392694</v>
      </c>
      <c r="K248" s="2">
        <f t="shared" si="8"/>
        <v>141.55856164383562</v>
      </c>
      <c r="L248" s="2">
        <f t="shared" si="8"/>
        <v>223.86598173515981</v>
      </c>
      <c r="M248" s="2">
        <f t="shared" si="8"/>
        <v>-27.511073059360729</v>
      </c>
      <c r="N248" s="2">
        <f t="shared" si="8"/>
        <v>63.284474885844752</v>
      </c>
      <c r="O248" s="2">
        <f t="shared" si="8"/>
        <v>434.09189497716898</v>
      </c>
      <c r="P248" s="2">
        <f t="shared" si="8"/>
        <v>451.77968036529683</v>
      </c>
      <c r="Q248" s="2">
        <f t="shared" si="8"/>
        <v>21028.542465753424</v>
      </c>
    </row>
    <row r="249" spans="1:17" x14ac:dyDescent="0.2">
      <c r="B249">
        <v>2003</v>
      </c>
      <c r="C249">
        <v>8760</v>
      </c>
      <c r="D249" s="2">
        <f t="shared" si="9"/>
        <v>265.55981735159816</v>
      </c>
      <c r="E249" s="2">
        <f t="shared" si="8"/>
        <v>1481.9361872146119</v>
      </c>
      <c r="F249" s="2">
        <f t="shared" si="8"/>
        <v>4151.9067351598178</v>
      </c>
      <c r="G249" s="2">
        <f t="shared" si="8"/>
        <v>10437.463584474886</v>
      </c>
      <c r="H249" s="2">
        <f t="shared" si="8"/>
        <v>4063.2179223744292</v>
      </c>
      <c r="I249" s="2">
        <f t="shared" si="8"/>
        <v>32.134018264840179</v>
      </c>
      <c r="J249" s="2">
        <f t="shared" si="8"/>
        <v>257.33801369863016</v>
      </c>
      <c r="K249" s="2">
        <f t="shared" si="8"/>
        <v>200.80079908675799</v>
      </c>
      <c r="L249" s="2">
        <f t="shared" si="8"/>
        <v>273.08778538812783</v>
      </c>
      <c r="M249" s="2">
        <f t="shared" si="8"/>
        <v>-104.1453196347032</v>
      </c>
      <c r="N249" s="2">
        <f t="shared" si="8"/>
        <v>60.913926940639271</v>
      </c>
      <c r="O249" s="2">
        <f t="shared" si="8"/>
        <v>444.6837899543379</v>
      </c>
      <c r="P249" s="2">
        <f t="shared" si="8"/>
        <v>442.92682648401825</v>
      </c>
      <c r="Q249" s="2">
        <f t="shared" si="8"/>
        <v>22007.824086757992</v>
      </c>
    </row>
    <row r="250" spans="1:17" x14ac:dyDescent="0.2">
      <c r="B250">
        <v>2004</v>
      </c>
      <c r="C250">
        <v>8784</v>
      </c>
      <c r="D250" s="2">
        <f t="shared" si="9"/>
        <v>254.75956284153006</v>
      </c>
      <c r="E250" s="2">
        <f t="shared" si="8"/>
        <v>1491.9520719489981</v>
      </c>
      <c r="F250" s="2">
        <f t="shared" si="8"/>
        <v>3886.7177823315119</v>
      </c>
      <c r="G250" s="2">
        <f t="shared" si="8"/>
        <v>11409.635018214936</v>
      </c>
      <c r="H250" s="2">
        <f t="shared" si="8"/>
        <v>3445.7977003642986</v>
      </c>
      <c r="I250" s="2">
        <f t="shared" si="8"/>
        <v>48.7893897996357</v>
      </c>
      <c r="J250" s="2">
        <f t="shared" si="8"/>
        <v>246.12044626593806</v>
      </c>
      <c r="K250" s="2">
        <f t="shared" si="8"/>
        <v>235.19637978142077</v>
      </c>
      <c r="L250" s="2">
        <f t="shared" si="8"/>
        <v>257.6160063752277</v>
      </c>
      <c r="M250" s="2">
        <f t="shared" si="8"/>
        <v>-92.990778688524586</v>
      </c>
      <c r="N250" s="2">
        <f t="shared" si="8"/>
        <v>64.992030965391621</v>
      </c>
      <c r="O250" s="2">
        <f t="shared" si="8"/>
        <v>490.19535519125685</v>
      </c>
      <c r="P250" s="2">
        <f t="shared" si="8"/>
        <v>435.66757741347908</v>
      </c>
      <c r="Q250" s="2">
        <f t="shared" si="8"/>
        <v>22174.448542805101</v>
      </c>
    </row>
    <row r="251" spans="1:17" x14ac:dyDescent="0.2">
      <c r="B251">
        <v>2005</v>
      </c>
      <c r="C251">
        <v>8760</v>
      </c>
      <c r="D251" s="2">
        <f t="shared" si="9"/>
        <v>243.76438356164383</v>
      </c>
      <c r="E251" s="2">
        <f t="shared" si="8"/>
        <v>1486.6027397260275</v>
      </c>
      <c r="F251" s="2">
        <f t="shared" si="8"/>
        <v>4524.1855022831051</v>
      </c>
      <c r="G251" s="2">
        <f t="shared" si="8"/>
        <v>10656.832191780823</v>
      </c>
      <c r="H251" s="2">
        <f t="shared" si="8"/>
        <v>4127.2714611872143</v>
      </c>
      <c r="I251" s="2">
        <f t="shared" si="8"/>
        <v>47.889041095890413</v>
      </c>
      <c r="J251" s="2">
        <f t="shared" si="8"/>
        <v>253.8271689497717</v>
      </c>
      <c r="K251" s="2">
        <f t="shared" si="8"/>
        <v>260.22648401826484</v>
      </c>
      <c r="L251" s="2">
        <f t="shared" si="8"/>
        <v>290.37636986301368</v>
      </c>
      <c r="M251" s="2">
        <f t="shared" si="8"/>
        <v>13.675000000000001</v>
      </c>
      <c r="N251" s="2">
        <f t="shared" si="8"/>
        <v>61.268607305936072</v>
      </c>
      <c r="O251" s="2">
        <f t="shared" si="8"/>
        <v>486.5558219178082</v>
      </c>
      <c r="P251" s="2">
        <f t="shared" si="8"/>
        <v>412.00228310502285</v>
      </c>
      <c r="Q251" s="2">
        <f t="shared" si="8"/>
        <v>22864.477054794519</v>
      </c>
    </row>
    <row r="252" spans="1:17" x14ac:dyDescent="0.2">
      <c r="B252">
        <v>2006</v>
      </c>
      <c r="C252">
        <v>8760</v>
      </c>
      <c r="D252" s="2">
        <f t="shared" si="9"/>
        <v>255.17602739726027</v>
      </c>
      <c r="E252" s="2">
        <f t="shared" si="8"/>
        <v>1463.6339041095891</v>
      </c>
      <c r="F252" s="2">
        <f t="shared" si="8"/>
        <v>5484.8606164383564</v>
      </c>
      <c r="G252" s="2">
        <f t="shared" si="8"/>
        <v>12065.196004566211</v>
      </c>
      <c r="H252" s="2">
        <f t="shared" si="8"/>
        <v>3648.2444063926941</v>
      </c>
      <c r="I252" s="2">
        <f t="shared" si="8"/>
        <v>52.976826484018268</v>
      </c>
      <c r="J252" s="2">
        <f t="shared" si="8"/>
        <v>261.92865296803654</v>
      </c>
      <c r="K252" s="2">
        <f t="shared" si="8"/>
        <v>230.87271689497717</v>
      </c>
      <c r="L252" s="2">
        <f t="shared" si="8"/>
        <v>270.33961187214612</v>
      </c>
      <c r="M252" s="2">
        <f t="shared" si="8"/>
        <v>10.974543378995433</v>
      </c>
      <c r="N252" s="2">
        <f t="shared" si="8"/>
        <v>56.457990867579909</v>
      </c>
      <c r="O252" s="2">
        <f t="shared" si="8"/>
        <v>557.39726027397262</v>
      </c>
      <c r="P252" s="2">
        <f t="shared" si="8"/>
        <v>390.64988584474884</v>
      </c>
      <c r="Q252" s="2">
        <f t="shared" si="8"/>
        <v>24748.708447488585</v>
      </c>
    </row>
    <row r="253" spans="1:17" x14ac:dyDescent="0.2">
      <c r="B253">
        <v>2007</v>
      </c>
      <c r="C253">
        <v>8760</v>
      </c>
      <c r="D253" s="2">
        <f t="shared" si="9"/>
        <v>262.36358447488584</v>
      </c>
      <c r="E253" s="2">
        <f t="shared" si="8"/>
        <v>1482.9579908675798</v>
      </c>
      <c r="F253" s="2">
        <f t="shared" si="8"/>
        <v>3119.6062785388126</v>
      </c>
      <c r="G253" s="2">
        <f t="shared" si="8"/>
        <v>13207.816210045663</v>
      </c>
      <c r="H253" s="2">
        <f t="shared" si="8"/>
        <v>4085.9006849315069</v>
      </c>
      <c r="I253" s="2">
        <f t="shared" si="8"/>
        <v>48.110388127853881</v>
      </c>
      <c r="J253" s="2">
        <f t="shared" si="8"/>
        <v>263.15399543378993</v>
      </c>
      <c r="K253" s="2">
        <f t="shared" si="8"/>
        <v>207.54646118721462</v>
      </c>
      <c r="L253" s="2">
        <f t="shared" si="8"/>
        <v>266.43515981735158</v>
      </c>
      <c r="M253" s="2">
        <f t="shared" si="8"/>
        <v>35.362899543378994</v>
      </c>
      <c r="N253" s="2">
        <f t="shared" si="8"/>
        <v>63.580936073059362</v>
      </c>
      <c r="O253" s="2">
        <f t="shared" si="8"/>
        <v>637.54954337899539</v>
      </c>
      <c r="P253" s="2">
        <f t="shared" si="8"/>
        <v>388.97442922374427</v>
      </c>
      <c r="Q253" s="2">
        <f t="shared" si="8"/>
        <v>24069.358561643836</v>
      </c>
    </row>
    <row r="254" spans="1:17" x14ac:dyDescent="0.2">
      <c r="B254">
        <v>2008</v>
      </c>
      <c r="C254">
        <v>8784</v>
      </c>
      <c r="D254" s="2">
        <f t="shared" si="9"/>
        <v>259.60837887067396</v>
      </c>
      <c r="E254" s="2">
        <f t="shared" si="8"/>
        <v>1466.6437841530055</v>
      </c>
      <c r="F254" s="2">
        <f t="shared" si="8"/>
        <v>2746.790869763206</v>
      </c>
      <c r="G254" s="2">
        <f t="shared" si="8"/>
        <v>13660.261612021857</v>
      </c>
      <c r="H254" s="2">
        <f t="shared" si="8"/>
        <v>3697.8997040072859</v>
      </c>
      <c r="I254" s="2">
        <f t="shared" si="8"/>
        <v>64.926343351548269</v>
      </c>
      <c r="J254" s="2">
        <f t="shared" si="8"/>
        <v>268.89196265938068</v>
      </c>
      <c r="K254" s="2">
        <f t="shared" si="8"/>
        <v>191.81033697632057</v>
      </c>
      <c r="L254" s="2">
        <f t="shared" si="8"/>
        <v>198.26832877959927</v>
      </c>
      <c r="M254" s="2">
        <f t="shared" si="8"/>
        <v>36.573656648451731</v>
      </c>
      <c r="N254" s="2">
        <f t="shared" si="8"/>
        <v>76.329804189435336</v>
      </c>
      <c r="O254" s="2">
        <f t="shared" si="8"/>
        <v>613.04121129326052</v>
      </c>
      <c r="P254" s="2">
        <f t="shared" si="8"/>
        <v>396.57957650273227</v>
      </c>
      <c r="Q254" s="2">
        <f t="shared" si="8"/>
        <v>23677.625569216758</v>
      </c>
    </row>
    <row r="255" spans="1:17" x14ac:dyDescent="0.2">
      <c r="B255">
        <v>2009</v>
      </c>
      <c r="C255">
        <v>8760</v>
      </c>
      <c r="D255" s="2">
        <f t="shared" si="9"/>
        <v>234.01221461187214</v>
      </c>
      <c r="E255" s="2">
        <f t="shared" si="8"/>
        <v>1467.2126712328768</v>
      </c>
      <c r="F255" s="2">
        <f t="shared" si="8"/>
        <v>3183.5658675799086</v>
      </c>
      <c r="G255" s="2">
        <f t="shared" si="8"/>
        <v>12952.449086757992</v>
      </c>
      <c r="H255" s="2">
        <f t="shared" si="8"/>
        <v>3626.0050228310502</v>
      </c>
      <c r="I255" s="2">
        <f t="shared" si="8"/>
        <v>85.92317351598173</v>
      </c>
      <c r="J255" s="2">
        <f t="shared" si="8"/>
        <v>281.69657534246574</v>
      </c>
      <c r="K255" s="2">
        <f t="shared" si="8"/>
        <v>185.25627853881278</v>
      </c>
      <c r="L255" s="2">
        <f t="shared" si="8"/>
        <v>176.12408675799088</v>
      </c>
      <c r="M255" s="2">
        <f t="shared" si="8"/>
        <v>17.448515981735159</v>
      </c>
      <c r="N255" s="2">
        <f t="shared" si="8"/>
        <v>73.902968036529685</v>
      </c>
      <c r="O255" s="2">
        <f t="shared" si="8"/>
        <v>666.64554794520552</v>
      </c>
      <c r="P255" s="2">
        <f t="shared" si="8"/>
        <v>426.02933789954341</v>
      </c>
      <c r="Q255" s="2">
        <f t="shared" si="8"/>
        <v>23376.271347031965</v>
      </c>
    </row>
    <row r="256" spans="1:17" x14ac:dyDescent="0.2">
      <c r="B256">
        <v>2010</v>
      </c>
      <c r="C256">
        <v>8760</v>
      </c>
      <c r="D256" s="2">
        <f t="shared" si="9"/>
        <v>239.75114155251143</v>
      </c>
      <c r="E256" s="2">
        <f t="shared" si="8"/>
        <v>1438.3674657534248</v>
      </c>
      <c r="F256" s="2">
        <f t="shared" si="8"/>
        <v>3816.3092465753425</v>
      </c>
      <c r="G256" s="2">
        <f t="shared" si="8"/>
        <v>12274.236643835617</v>
      </c>
      <c r="H256" s="2">
        <f t="shared" si="8"/>
        <v>3675.8855022831049</v>
      </c>
      <c r="I256" s="2">
        <f t="shared" si="8"/>
        <v>95.781735159817345</v>
      </c>
      <c r="J256" s="2">
        <f t="shared" si="8"/>
        <v>279.76963470319635</v>
      </c>
      <c r="K256" s="2">
        <f t="shared" si="8"/>
        <v>193.4519406392694</v>
      </c>
      <c r="L256" s="2">
        <f t="shared" si="8"/>
        <v>120.92351598173516</v>
      </c>
      <c r="M256" s="2">
        <f t="shared" si="8"/>
        <v>-19.550799086757991</v>
      </c>
      <c r="N256" s="2">
        <f t="shared" si="8"/>
        <v>87.823287671232876</v>
      </c>
      <c r="O256" s="2">
        <f t="shared" si="8"/>
        <v>693.90753424657532</v>
      </c>
      <c r="P256" s="2">
        <f t="shared" si="8"/>
        <v>405.35125570776256</v>
      </c>
      <c r="Q256" s="2">
        <f t="shared" si="8"/>
        <v>23302.008105022833</v>
      </c>
    </row>
    <row r="257" spans="2:40" x14ac:dyDescent="0.2">
      <c r="B257">
        <v>2011</v>
      </c>
      <c r="C257">
        <v>8760</v>
      </c>
      <c r="D257" s="2">
        <f t="shared" si="9"/>
        <v>226.27659817351599</v>
      </c>
      <c r="E257" s="2">
        <f t="shared" si="8"/>
        <v>1432.9204337899544</v>
      </c>
      <c r="F257" s="2">
        <f t="shared" si="8"/>
        <v>4858.1583333333338</v>
      </c>
      <c r="G257" s="2">
        <f t="shared" si="8"/>
        <v>10156.830022831051</v>
      </c>
      <c r="H257" s="2">
        <f t="shared" si="8"/>
        <v>4185.3021689497718</v>
      </c>
      <c r="I257" s="2">
        <f t="shared" si="8"/>
        <v>104.67203196347032</v>
      </c>
      <c r="J257" s="2">
        <f t="shared" si="8"/>
        <v>295.05616438356162</v>
      </c>
      <c r="K257" s="2">
        <f t="shared" si="8"/>
        <v>190.29543378995433</v>
      </c>
      <c r="L257" s="2">
        <f t="shared" si="8"/>
        <v>103.94657534246575</v>
      </c>
      <c r="M257" s="2">
        <f t="shared" si="8"/>
        <v>-10.136301369863014</v>
      </c>
      <c r="N257" s="2">
        <f t="shared" si="8"/>
        <v>101.46449771689498</v>
      </c>
      <c r="O257" s="2">
        <f t="shared" si="8"/>
        <v>884.91289954337901</v>
      </c>
      <c r="P257" s="2">
        <f t="shared" si="8"/>
        <v>393.22853881278542</v>
      </c>
      <c r="Q257" s="2">
        <f t="shared" si="8"/>
        <v>22922.927397260275</v>
      </c>
    </row>
    <row r="258" spans="2:40" x14ac:dyDescent="0.2">
      <c r="B258">
        <v>2012</v>
      </c>
      <c r="C258">
        <v>8784</v>
      </c>
      <c r="D258" s="2">
        <f t="shared" si="9"/>
        <v>156.54417122040073</v>
      </c>
      <c r="E258" s="2">
        <f t="shared" si="8"/>
        <v>1425.2048041894354</v>
      </c>
      <c r="F258" s="2">
        <f t="shared" si="8"/>
        <v>3055.2561475409834</v>
      </c>
      <c r="G258" s="2">
        <f t="shared" si="8"/>
        <v>13623.443647540984</v>
      </c>
      <c r="H258" s="2">
        <f t="shared" si="8"/>
        <v>2106.945355191257</v>
      </c>
      <c r="I258" s="2">
        <f t="shared" si="8"/>
        <v>92.74658469945355</v>
      </c>
      <c r="J258" s="2">
        <f t="shared" si="8"/>
        <v>286.17042349726773</v>
      </c>
      <c r="K258" s="2">
        <f t="shared" si="8"/>
        <v>168.96220400728598</v>
      </c>
      <c r="L258" s="2">
        <f t="shared" si="8"/>
        <v>32.994307832422585</v>
      </c>
      <c r="M258" s="2">
        <f t="shared" si="8"/>
        <v>65.443761384335161</v>
      </c>
      <c r="N258" s="2">
        <f t="shared" si="8"/>
        <v>157.36566484517303</v>
      </c>
      <c r="O258" s="2">
        <f t="shared" si="8"/>
        <v>1110.4540072859745</v>
      </c>
      <c r="P258" s="2">
        <f t="shared" si="8"/>
        <v>432.33117030965394</v>
      </c>
      <c r="Q258" s="2">
        <f t="shared" si="8"/>
        <v>22713.862249544625</v>
      </c>
    </row>
    <row r="259" spans="2:40" x14ac:dyDescent="0.2">
      <c r="B259">
        <v>2013</v>
      </c>
      <c r="C259">
        <v>8760</v>
      </c>
      <c r="D259" s="2">
        <f t="shared" si="9"/>
        <v>93.969406392694069</v>
      </c>
      <c r="E259" s="2">
        <f t="shared" si="8"/>
        <v>1404.8594748858447</v>
      </c>
      <c r="F259" s="2">
        <f t="shared" si="8"/>
        <v>2711.7122146118722</v>
      </c>
      <c r="G259" s="2">
        <f t="shared" si="8"/>
        <v>13644.16210045662</v>
      </c>
      <c r="H259" s="2">
        <f t="shared" si="8"/>
        <v>2044.7423515981736</v>
      </c>
      <c r="I259" s="2">
        <f t="shared" si="8"/>
        <v>93.155821917808225</v>
      </c>
      <c r="J259" s="2">
        <f t="shared" si="8"/>
        <v>324.56666666666666</v>
      </c>
      <c r="K259" s="2">
        <f t="shared" si="8"/>
        <v>160.47043378995434</v>
      </c>
      <c r="L259" s="2">
        <f t="shared" si="8"/>
        <v>7.8603881278538816</v>
      </c>
      <c r="M259" s="2">
        <f t="shared" si="8"/>
        <v>22.407534246575342</v>
      </c>
      <c r="N259" s="2">
        <f t="shared" si="8"/>
        <v>435.35650684931505</v>
      </c>
      <c r="O259" s="2">
        <f t="shared" si="8"/>
        <v>1463.7054794520548</v>
      </c>
      <c r="P259" s="2">
        <f t="shared" si="8"/>
        <v>432.88504566210048</v>
      </c>
      <c r="Q259" s="2">
        <f t="shared" si="8"/>
        <v>22839.853424657533</v>
      </c>
    </row>
    <row r="260" spans="2:40" x14ac:dyDescent="0.2">
      <c r="B260">
        <v>2014</v>
      </c>
      <c r="C260">
        <v>8760</v>
      </c>
      <c r="D260" s="2">
        <f t="shared" si="9"/>
        <v>90.892922374429219</v>
      </c>
      <c r="E260" s="2">
        <f t="shared" si="8"/>
        <v>1437.749200913242</v>
      </c>
      <c r="F260" s="2">
        <f t="shared" si="8"/>
        <v>1873.2043378995434</v>
      </c>
      <c r="G260" s="2">
        <f t="shared" si="8"/>
        <v>13500.832990867581</v>
      </c>
      <c r="H260" s="2">
        <f t="shared" si="8"/>
        <v>1939.0385844748857</v>
      </c>
      <c r="I260" s="2">
        <f t="shared" si="8"/>
        <v>92.709246575342462</v>
      </c>
      <c r="J260" s="2">
        <f t="shared" si="8"/>
        <v>326.49577625570777</v>
      </c>
      <c r="K260" s="2">
        <f t="shared" si="8"/>
        <v>146.78972602739725</v>
      </c>
      <c r="L260" s="2">
        <f t="shared" si="8"/>
        <v>7.3728310502283101</v>
      </c>
      <c r="M260" s="2">
        <f t="shared" si="8"/>
        <v>-15.971232876712328</v>
      </c>
      <c r="N260" s="2">
        <f t="shared" si="8"/>
        <v>1129.1037671232878</v>
      </c>
      <c r="O260" s="2">
        <f t="shared" si="8"/>
        <v>1572.5994292237442</v>
      </c>
      <c r="P260" s="2">
        <f t="shared" si="8"/>
        <v>468.21712328767126</v>
      </c>
      <c r="Q260" s="2">
        <f t="shared" si="8"/>
        <v>22569.034703196347</v>
      </c>
    </row>
    <row r="261" spans="2:40" x14ac:dyDescent="0.2">
      <c r="B261">
        <v>2015</v>
      </c>
      <c r="C261">
        <v>8760</v>
      </c>
      <c r="D261" s="2">
        <f t="shared" si="9"/>
        <v>34.003767123287673</v>
      </c>
      <c r="E261" s="2">
        <f t="shared" si="8"/>
        <v>1356.5221461187214</v>
      </c>
      <c r="F261" s="2">
        <f t="shared" si="8"/>
        <v>1576.3126712328767</v>
      </c>
      <c r="G261" s="2">
        <f t="shared" si="8"/>
        <v>13257.946004566211</v>
      </c>
      <c r="H261" s="2">
        <f t="shared" si="8"/>
        <v>2112.4868721461189</v>
      </c>
      <c r="I261" s="2">
        <f t="shared" si="8"/>
        <v>92.661643835616445</v>
      </c>
      <c r="J261" s="2">
        <f t="shared" si="8"/>
        <v>329.1929223744292</v>
      </c>
      <c r="K261" s="2">
        <f t="shared" si="8"/>
        <v>176.7851598173516</v>
      </c>
      <c r="L261" s="2">
        <f t="shared" si="8"/>
        <v>9.6478310502283104</v>
      </c>
      <c r="M261" s="2">
        <f t="shared" si="8"/>
        <v>12.859589041095891</v>
      </c>
      <c r="N261" s="2">
        <f t="shared" si="8"/>
        <v>1691.1397260273973</v>
      </c>
      <c r="O261" s="2">
        <f t="shared" si="8"/>
        <v>1396.0682648401826</v>
      </c>
      <c r="P261" s="2">
        <f t="shared" si="8"/>
        <v>409.15114155251143</v>
      </c>
      <c r="Q261" s="2">
        <f t="shared" si="8"/>
        <v>22454.777739726029</v>
      </c>
    </row>
    <row r="262" spans="2:40" x14ac:dyDescent="0.2">
      <c r="B262">
        <v>2016</v>
      </c>
      <c r="C262">
        <v>8784</v>
      </c>
      <c r="D262" s="2">
        <f t="shared" si="9"/>
        <v>36.301912568306008</v>
      </c>
      <c r="E262" s="2">
        <f t="shared" si="8"/>
        <v>1419.4953324225864</v>
      </c>
      <c r="F262" s="2">
        <f t="shared" si="8"/>
        <v>3295.1405965391623</v>
      </c>
      <c r="G262" s="2">
        <f t="shared" si="8"/>
        <v>11103.253756830602</v>
      </c>
      <c r="H262" s="2">
        <f t="shared" si="8"/>
        <v>2152.502049180328</v>
      </c>
      <c r="I262" s="2">
        <f t="shared" si="8"/>
        <v>91.195924408014577</v>
      </c>
      <c r="J262" s="2">
        <f t="shared" si="8"/>
        <v>328.95355191256829</v>
      </c>
      <c r="K262" s="2">
        <f t="shared" si="8"/>
        <v>163.77823315118397</v>
      </c>
      <c r="L262" s="2">
        <f t="shared" si="8"/>
        <v>10.536543715846994</v>
      </c>
      <c r="M262" s="2">
        <f t="shared" si="8"/>
        <v>-29.525159380692166</v>
      </c>
      <c r="N262" s="2">
        <f t="shared" si="8"/>
        <v>2166.4840619307834</v>
      </c>
      <c r="O262" s="2">
        <f t="shared" si="8"/>
        <v>1559.4386384335155</v>
      </c>
      <c r="P262" s="2">
        <f t="shared" si="8"/>
        <v>361.61168032786884</v>
      </c>
      <c r="Q262" s="2">
        <f t="shared" si="8"/>
        <v>22659.167122040071</v>
      </c>
    </row>
    <row r="263" spans="2:40" x14ac:dyDescent="0.2">
      <c r="B263">
        <v>2017</v>
      </c>
      <c r="C263">
        <v>8760</v>
      </c>
      <c r="D263" s="2">
        <f t="shared" si="9"/>
        <v>33.229680365296801</v>
      </c>
      <c r="E263" s="2">
        <f t="shared" si="9"/>
        <v>1326.8929223744292</v>
      </c>
      <c r="F263" s="2">
        <f t="shared" si="9"/>
        <v>4873.639726027397</v>
      </c>
      <c r="G263" s="2">
        <f t="shared" si="9"/>
        <v>10034.966210045663</v>
      </c>
      <c r="H263" s="2">
        <f t="shared" si="9"/>
        <v>2043.5021689497717</v>
      </c>
      <c r="I263" s="2">
        <f t="shared" si="9"/>
        <v>95.638127853881272</v>
      </c>
      <c r="J263" s="2">
        <f t="shared" si="9"/>
        <v>293.70057077625569</v>
      </c>
      <c r="K263" s="2">
        <f t="shared" si="9"/>
        <v>161.95285388127854</v>
      </c>
      <c r="L263" s="2">
        <f t="shared" si="9"/>
        <v>5.2292237442922378</v>
      </c>
      <c r="M263" s="2">
        <f t="shared" si="9"/>
        <v>46.513013698630139</v>
      </c>
      <c r="N263" s="2">
        <f t="shared" si="9"/>
        <v>2637.0055936073059</v>
      </c>
      <c r="O263" s="2">
        <f t="shared" si="9"/>
        <v>1594.8316210045662</v>
      </c>
      <c r="P263" s="2">
        <f t="shared" si="9"/>
        <v>381.08047945205482</v>
      </c>
      <c r="Q263" s="2">
        <f t="shared" si="9"/>
        <v>23528.182191780823</v>
      </c>
      <c r="S263" t="s">
        <v>425</v>
      </c>
    </row>
    <row r="264" spans="2:40" x14ac:dyDescent="0.2">
      <c r="B264">
        <v>2018</v>
      </c>
      <c r="C264">
        <v>8760</v>
      </c>
      <c r="D264" s="2">
        <f t="shared" ref="D264:Q265" si="10">SUMIF($B$2:$B$241,$B264,D$2:D$241)/$C264</f>
        <v>32.115296803652967</v>
      </c>
      <c r="E264" s="2">
        <f t="shared" si="10"/>
        <v>1372.9187214611873</v>
      </c>
      <c r="F264" s="2">
        <f t="shared" si="10"/>
        <v>2956.3406392694064</v>
      </c>
      <c r="G264" s="2">
        <f t="shared" si="10"/>
        <v>10525.365753424658</v>
      </c>
      <c r="H264" s="2">
        <f t="shared" si="10"/>
        <v>2079.1688356164382</v>
      </c>
      <c r="I264" s="2">
        <f t="shared" si="10"/>
        <v>97.305479452054797</v>
      </c>
      <c r="J264" s="2">
        <f t="shared" si="10"/>
        <v>313.18093607305934</v>
      </c>
      <c r="K264" s="2">
        <f t="shared" si="10"/>
        <v>166.11415525114154</v>
      </c>
      <c r="L264" s="2">
        <f t="shared" si="10"/>
        <v>7.9502283105022835</v>
      </c>
      <c r="M264" s="2">
        <f t="shared" si="10"/>
        <v>-16.960502283105022</v>
      </c>
      <c r="N264" s="2">
        <f t="shared" si="10"/>
        <v>3076.596803652968</v>
      </c>
      <c r="O264" s="2">
        <f t="shared" si="10"/>
        <v>1558.2257990867579</v>
      </c>
      <c r="P264" s="2">
        <f t="shared" si="10"/>
        <v>346.16301369863015</v>
      </c>
      <c r="Q264" s="2">
        <f t="shared" si="10"/>
        <v>22514.485159817352</v>
      </c>
      <c r="S264" s="2">
        <v>29135.19086757991</v>
      </c>
      <c r="T264" s="4">
        <f>(E264+F264+H264+I264+J264+K264+M264+N264+O264+P264)/S264</f>
        <v>0.41012444145594423</v>
      </c>
    </row>
    <row r="265" spans="2:40" x14ac:dyDescent="0.2">
      <c r="B265">
        <v>2019</v>
      </c>
      <c r="C265">
        <v>8760</v>
      </c>
      <c r="D265" s="2">
        <f t="shared" si="10"/>
        <v>27.449315068493149</v>
      </c>
      <c r="E265" s="2">
        <f t="shared" si="10"/>
        <v>1302.1148401826483</v>
      </c>
      <c r="F265" s="2">
        <f>SUMIF($B$2:$B$241,$B265,F$2:F$241)/$C265</f>
        <v>4572.0586757990868</v>
      </c>
      <c r="G265" s="2">
        <f t="shared" si="10"/>
        <v>9764.2804794520544</v>
      </c>
      <c r="H265" s="2">
        <f t="shared" si="10"/>
        <v>1845.3634703196346</v>
      </c>
      <c r="I265" s="2">
        <f t="shared" si="10"/>
        <v>87.258904109589039</v>
      </c>
      <c r="J265" s="2">
        <f t="shared" si="10"/>
        <v>289.99406392694061</v>
      </c>
      <c r="K265" s="2">
        <f t="shared" si="10"/>
        <v>168.52397260273972</v>
      </c>
      <c r="L265" s="2">
        <f t="shared" si="10"/>
        <v>5.9479452054794519</v>
      </c>
      <c r="M265" s="2">
        <f t="shared" si="10"/>
        <v>-3.4948630136986303</v>
      </c>
      <c r="N265" s="2">
        <f t="shared" si="10"/>
        <v>3267.1520547945206</v>
      </c>
      <c r="O265" s="2">
        <f t="shared" si="10"/>
        <v>1708.9559360730593</v>
      </c>
      <c r="P265" s="2">
        <f t="shared" si="10"/>
        <v>370.03299086757988</v>
      </c>
      <c r="Q265" s="2">
        <f t="shared" si="10"/>
        <v>23405.637785388128</v>
      </c>
      <c r="S265" s="2">
        <v>29127.791444146151</v>
      </c>
      <c r="T265" s="4">
        <f t="shared" ref="T265:T290" si="11">(E265+F265+H265+I265+J265+K265+M265+N265+O265+P265)/S265</f>
        <v>0.46718131966015947</v>
      </c>
    </row>
    <row r="266" spans="2:40" s="13" customFormat="1" x14ac:dyDescent="0.2">
      <c r="B266" s="13">
        <v>2020</v>
      </c>
      <c r="C266" s="11">
        <v>8784</v>
      </c>
      <c r="S266" s="14">
        <v>29120.393899933548</v>
      </c>
      <c r="T266" s="4"/>
      <c r="W266" s="14" t="s">
        <v>68</v>
      </c>
      <c r="X266" s="14" t="s">
        <v>69</v>
      </c>
      <c r="Y266" s="14" t="s">
        <v>70</v>
      </c>
      <c r="Z266" s="14" t="s">
        <v>71</v>
      </c>
      <c r="AA266" s="14" t="s">
        <v>72</v>
      </c>
      <c r="AB266" s="14" t="s">
        <v>73</v>
      </c>
      <c r="AC266" s="14" t="s">
        <v>74</v>
      </c>
      <c r="AD266" s="14" t="s">
        <v>75</v>
      </c>
      <c r="AE266" s="14" t="s">
        <v>76</v>
      </c>
      <c r="AF266" s="14" t="s">
        <v>77</v>
      </c>
      <c r="AG266" s="14" t="s">
        <v>78</v>
      </c>
      <c r="AH266" s="14" t="s">
        <v>79</v>
      </c>
      <c r="AI266" s="14" t="s">
        <v>80</v>
      </c>
      <c r="AJ266" s="14" t="s">
        <v>81</v>
      </c>
      <c r="AK266" s="14" t="s">
        <v>82</v>
      </c>
      <c r="AL266" s="14" t="s">
        <v>83</v>
      </c>
      <c r="AM266" s="14" t="s">
        <v>84</v>
      </c>
      <c r="AN266" s="14" t="s">
        <v>85</v>
      </c>
    </row>
    <row r="267" spans="2:40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6"/>
      <c r="N267" s="2"/>
      <c r="O267" s="2"/>
      <c r="P267" s="2"/>
      <c r="Q267" s="2"/>
      <c r="R267" s="2"/>
      <c r="S267" s="2">
        <v>29112.998234464842</v>
      </c>
      <c r="T267" s="4">
        <f t="shared" si="11"/>
        <v>0</v>
      </c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">
      <c r="B268">
        <v>2022</v>
      </c>
      <c r="C268">
        <v>2022</v>
      </c>
      <c r="D268" s="2">
        <f t="shared" ref="D268:D291" si="12">AF268</f>
        <v>25.715969999999999</v>
      </c>
      <c r="E268" s="2">
        <f t="shared" ref="E268:E291" si="13">AG268</f>
        <v>1352.596</v>
      </c>
      <c r="F268" s="2">
        <f t="shared" ref="F268:F291" si="14">Y268</f>
        <v>3486.3470000000002</v>
      </c>
      <c r="G268" s="2">
        <f t="shared" ref="G268:G291" si="15">W268+AD268+AH268</f>
        <v>9491.0723499999986</v>
      </c>
      <c r="H268" s="2">
        <f t="shared" ref="H268:H291" si="16">AI268</f>
        <v>2179.4140000000002</v>
      </c>
      <c r="I268" s="2">
        <f t="shared" ref="I268:I291" si="17">AE268+X268</f>
        <v>63.582525000000004</v>
      </c>
      <c r="J268" s="2"/>
      <c r="K268" s="2"/>
      <c r="L268" s="2"/>
      <c r="M268" s="6">
        <f t="shared" ref="M268:M291" si="18">AL268+AM268</f>
        <v>-11.723039</v>
      </c>
      <c r="N268" s="2">
        <f t="shared" ref="N268:N291" si="19">AB268+AA268+AK268</f>
        <v>5035.2695000000003</v>
      </c>
      <c r="O268" s="2">
        <f t="shared" ref="O268:O291" si="20">AN268</f>
        <v>2262.1950000000002</v>
      </c>
      <c r="P268" s="2">
        <f t="shared" ref="P268:P291" si="21">AJ268</f>
        <v>783.29719999999998</v>
      </c>
      <c r="Q268" s="2">
        <f t="shared" ref="Q268:Q291" si="22">SUM(D268:P268)</f>
        <v>24667.766506</v>
      </c>
      <c r="R268" s="2"/>
      <c r="S268" s="2">
        <v>29105.604447262889</v>
      </c>
      <c r="T268" s="4">
        <f t="shared" si="11"/>
        <v>0.52055191684654423</v>
      </c>
      <c r="U268" s="2"/>
      <c r="V268" s="2"/>
      <c r="W268" s="2">
        <f>VLOOKUP(W$266,AURORA!$C$3:$AC$460,$B268-2020,FALSE)</f>
        <v>9217.7459999999992</v>
      </c>
      <c r="X268" s="2">
        <f>VLOOKUP(X$266,AURORA!$C$3:$AC$460,$B268-2020,FALSE)</f>
        <v>54.682670000000002</v>
      </c>
      <c r="Y268" s="2">
        <f>VLOOKUP(Y$266,AURORA!$C$3:$AC$460,$B268-2020,FALSE)</f>
        <v>3486.3470000000002</v>
      </c>
      <c r="Z268" s="2">
        <f>VLOOKUP(Z$266,AURORA!$C$3:$AC$460,$B268-2020,FALSE)</f>
        <v>0.50768599999999997</v>
      </c>
      <c r="AA268" s="2">
        <f>VLOOKUP(AA$266,AURORA!$C$3:$AC$460,$B268-2020,FALSE)</f>
        <v>1789.4870000000001</v>
      </c>
      <c r="AB268" s="2">
        <f>VLOOKUP(AB$266,AURORA!$C$3:$AC$460,$B268-2020,FALSE)</f>
        <v>2910.6419999999998</v>
      </c>
      <c r="AC268" s="2">
        <f>VLOOKUP(AC$266,AURORA!$C$3:$AC$460,$B268-2020,FALSE)</f>
        <v>0.19231419999999999</v>
      </c>
      <c r="AD268" s="2">
        <f>VLOOKUP(AD$266,AURORA!$C$3:$AC$460,$B268-2020,FALSE)</f>
        <v>190.7199</v>
      </c>
      <c r="AE268" s="2">
        <f>VLOOKUP(AE$266,AURORA!$C$3:$AC$460,$B268-2020,FALSE)</f>
        <v>8.8998550000000005</v>
      </c>
      <c r="AF268" s="2">
        <f>VLOOKUP(AF$266,AURORA!$C$3:$AC$460,$B268-2020,FALSE)</f>
        <v>25.715969999999999</v>
      </c>
      <c r="AG268" s="2">
        <f>VLOOKUP(AG$266,AURORA!$C$3:$AC$460,$B268-2020,FALSE)</f>
        <v>1352.596</v>
      </c>
      <c r="AH268" s="2">
        <f>VLOOKUP(AH$266,AURORA!$C$3:$AC$460,$B268-2020,FALSE)</f>
        <v>82.606449999999995</v>
      </c>
      <c r="AI268" s="2">
        <f>VLOOKUP(AI$266,AURORA!$C$3:$AC$460,$B268-2020,FALSE)</f>
        <v>2179.4140000000002</v>
      </c>
      <c r="AJ268" s="2">
        <f>VLOOKUP(AJ$266,AURORA!$C$3:$AC$460,$B268-2020,FALSE)</f>
        <v>783.29719999999998</v>
      </c>
      <c r="AK268" s="2">
        <f>VLOOKUP(AK$266,AURORA!$C$3:$AC$460,$B268-2020,FALSE)</f>
        <v>335.14049999999997</v>
      </c>
      <c r="AL268" s="2">
        <f>VLOOKUP(AL$266,AURORA!$C$3:$AC$460,$B268-2020,FALSE)</f>
        <v>-1.0437989999999999</v>
      </c>
      <c r="AM268" s="2">
        <f>VLOOKUP(AM$266,AURORA!$C$3:$AC$460,$B268-2020,FALSE)</f>
        <v>-10.67924</v>
      </c>
      <c r="AN268" s="2">
        <f>VLOOKUP(AN$266,AURORA!$C$3:$AC$460,$B268-2020,FALSE)</f>
        <v>2262.1950000000002</v>
      </c>
    </row>
    <row r="269" spans="2:40" x14ac:dyDescent="0.2">
      <c r="B269">
        <v>2023</v>
      </c>
      <c r="C269">
        <v>2023</v>
      </c>
      <c r="D269" s="2">
        <f t="shared" si="12"/>
        <v>25.748249999999999</v>
      </c>
      <c r="E269" s="2">
        <f t="shared" si="13"/>
        <v>1387.759</v>
      </c>
      <c r="F269" s="2">
        <f t="shared" si="14"/>
        <v>3488.377</v>
      </c>
      <c r="G269" s="2">
        <f t="shared" si="15"/>
        <v>9813.5616699999991</v>
      </c>
      <c r="H269" s="2">
        <f t="shared" si="16"/>
        <v>1989.758</v>
      </c>
      <c r="I269" s="2">
        <f t="shared" si="17"/>
        <v>63.026448000000002</v>
      </c>
      <c r="J269" s="2"/>
      <c r="K269" s="2"/>
      <c r="L269" s="2"/>
      <c r="M269" s="6">
        <f t="shared" si="18"/>
        <v>-18.514362999999999</v>
      </c>
      <c r="N269" s="2">
        <f t="shared" si="19"/>
        <v>5698.6468000000004</v>
      </c>
      <c r="O269" s="2">
        <f t="shared" si="20"/>
        <v>2352.13</v>
      </c>
      <c r="P269" s="2">
        <f t="shared" si="21"/>
        <v>774.27120000000002</v>
      </c>
      <c r="Q269" s="2">
        <f t="shared" si="22"/>
        <v>25574.764005000005</v>
      </c>
      <c r="R269" s="2"/>
      <c r="S269" s="2">
        <v>29098.212537850672</v>
      </c>
      <c r="T269" s="4">
        <f t="shared" si="11"/>
        <v>0.54077047050678717</v>
      </c>
      <c r="U269" s="2"/>
      <c r="V269" s="2"/>
      <c r="W269" s="2">
        <f>VLOOKUP(W$266,AURORA!$C$3:$AC$460,$B269-2020,FALSE)</f>
        <v>9517.991</v>
      </c>
      <c r="X269" s="2">
        <f>VLOOKUP(X$266,AURORA!$C$3:$AC$460,$B269-2020,FALSE)</f>
        <v>54.252949999999998</v>
      </c>
      <c r="Y269" s="2">
        <f>VLOOKUP(Y$266,AURORA!$C$3:$AC$460,$B269-2020,FALSE)</f>
        <v>3488.377</v>
      </c>
      <c r="Z269" s="2">
        <f>VLOOKUP(Z$266,AURORA!$C$3:$AC$460,$B269-2020,FALSE)</f>
        <v>0.76971460000000003</v>
      </c>
      <c r="AA269" s="2">
        <f>VLOOKUP(AA$266,AURORA!$C$3:$AC$460,$B269-2020,FALSE)</f>
        <v>2456.308</v>
      </c>
      <c r="AB269" s="2">
        <f>VLOOKUP(AB$266,AURORA!$C$3:$AC$460,$B269-2020,FALSE)</f>
        <v>2908.924</v>
      </c>
      <c r="AC269" s="2">
        <f>VLOOKUP(AC$266,AURORA!$C$3:$AC$460,$B269-2020,FALSE)</f>
        <v>0</v>
      </c>
      <c r="AD269" s="2">
        <f>VLOOKUP(AD$266,AURORA!$C$3:$AC$460,$B269-2020,FALSE)</f>
        <v>218.04640000000001</v>
      </c>
      <c r="AE269" s="2">
        <f>VLOOKUP(AE$266,AURORA!$C$3:$AC$460,$B269-2020,FALSE)</f>
        <v>8.773498</v>
      </c>
      <c r="AF269" s="2">
        <f>VLOOKUP(AF$266,AURORA!$C$3:$AC$460,$B269-2020,FALSE)</f>
        <v>25.748249999999999</v>
      </c>
      <c r="AG269" s="2">
        <f>VLOOKUP(AG$266,AURORA!$C$3:$AC$460,$B269-2020,FALSE)</f>
        <v>1387.759</v>
      </c>
      <c r="AH269" s="2">
        <f>VLOOKUP(AH$266,AURORA!$C$3:$AC$460,$B269-2020,FALSE)</f>
        <v>77.524270000000001</v>
      </c>
      <c r="AI269" s="2">
        <f>VLOOKUP(AI$266,AURORA!$C$3:$AC$460,$B269-2020,FALSE)</f>
        <v>1989.758</v>
      </c>
      <c r="AJ269" s="2">
        <f>VLOOKUP(AJ$266,AURORA!$C$3:$AC$460,$B269-2020,FALSE)</f>
        <v>774.27120000000002</v>
      </c>
      <c r="AK269" s="2">
        <f>VLOOKUP(AK$266,AURORA!$C$3:$AC$460,$B269-2020,FALSE)</f>
        <v>333.41480000000001</v>
      </c>
      <c r="AL269" s="2">
        <f>VLOOKUP(AL$266,AURORA!$C$3:$AC$460,$B269-2020,FALSE)</f>
        <v>-1.038573</v>
      </c>
      <c r="AM269" s="2">
        <f>VLOOKUP(AM$266,AURORA!$C$3:$AC$460,$B269-2020,FALSE)</f>
        <v>-17.47579</v>
      </c>
      <c r="AN269" s="2">
        <f>VLOOKUP(AN$266,AURORA!$C$3:$AC$460,$B269-2020,FALSE)</f>
        <v>2352.13</v>
      </c>
    </row>
    <row r="270" spans="2:40" x14ac:dyDescent="0.2">
      <c r="B270">
        <v>2024</v>
      </c>
      <c r="C270">
        <v>2024</v>
      </c>
      <c r="D270" s="2">
        <f t="shared" si="12"/>
        <v>25.136379999999999</v>
      </c>
      <c r="E270" s="2">
        <f t="shared" si="13"/>
        <v>1415.8389999999999</v>
      </c>
      <c r="F270" s="2">
        <f t="shared" si="14"/>
        <v>3489.6950000000002</v>
      </c>
      <c r="G270" s="2">
        <f t="shared" si="15"/>
        <v>9109.6050100000011</v>
      </c>
      <c r="H270" s="2">
        <f t="shared" si="16"/>
        <v>1870.3869999999999</v>
      </c>
      <c r="I270" s="2">
        <f t="shared" si="17"/>
        <v>61.385158000000004</v>
      </c>
      <c r="J270" s="2"/>
      <c r="K270" s="2"/>
      <c r="L270" s="2"/>
      <c r="M270" s="6">
        <f t="shared" si="18"/>
        <v>-50.158709000000002</v>
      </c>
      <c r="N270" s="2">
        <f t="shared" si="19"/>
        <v>6177.7928000000002</v>
      </c>
      <c r="O270" s="2">
        <f t="shared" si="20"/>
        <v>2426.2139999999999</v>
      </c>
      <c r="P270" s="2">
        <f t="shared" si="21"/>
        <v>673.45209999999997</v>
      </c>
      <c r="Q270" s="2">
        <f t="shared" si="22"/>
        <v>25199.347739000001</v>
      </c>
      <c r="R270" s="2"/>
      <c r="S270" s="2">
        <v>29090.822505751286</v>
      </c>
      <c r="T270" s="4">
        <f t="shared" si="11"/>
        <v>0.55222248686244635</v>
      </c>
      <c r="U270" s="2"/>
      <c r="V270" s="2"/>
      <c r="W270" s="2">
        <f>VLOOKUP(W$266,AURORA!$C$3:$AC$460,$B270-2020,FALSE)</f>
        <v>8724.4130000000005</v>
      </c>
      <c r="X270" s="2">
        <f>VLOOKUP(X$266,AURORA!$C$3:$AC$460,$B270-2020,FALSE)</f>
        <v>52.959330000000001</v>
      </c>
      <c r="Y270" s="2">
        <f>VLOOKUP(Y$266,AURORA!$C$3:$AC$460,$B270-2020,FALSE)</f>
        <v>3489.6950000000002</v>
      </c>
      <c r="Z270" s="2">
        <f>VLOOKUP(Z$266,AURORA!$C$3:$AC$460,$B270-2020,FALSE)</f>
        <v>1.603513</v>
      </c>
      <c r="AA270" s="2">
        <f>VLOOKUP(AA$266,AURORA!$C$3:$AC$460,$B270-2020,FALSE)</f>
        <v>2942.6489999999999</v>
      </c>
      <c r="AB270" s="2">
        <f>VLOOKUP(AB$266,AURORA!$C$3:$AC$460,$B270-2020,FALSE)</f>
        <v>2906.6570000000002</v>
      </c>
      <c r="AC270" s="2">
        <f>VLOOKUP(AC$266,AURORA!$C$3:$AC$460,$B270-2020,FALSE)</f>
        <v>1.6812460000000001E-2</v>
      </c>
      <c r="AD270" s="2">
        <f>VLOOKUP(AD$266,AURORA!$C$3:$AC$460,$B270-2020,FALSE)</f>
        <v>318.32729999999998</v>
      </c>
      <c r="AE270" s="2">
        <f>VLOOKUP(AE$266,AURORA!$C$3:$AC$460,$B270-2020,FALSE)</f>
        <v>8.4258279999999992</v>
      </c>
      <c r="AF270" s="2">
        <f>VLOOKUP(AF$266,AURORA!$C$3:$AC$460,$B270-2020,FALSE)</f>
        <v>25.136379999999999</v>
      </c>
      <c r="AG270" s="2">
        <f>VLOOKUP(AG$266,AURORA!$C$3:$AC$460,$B270-2020,FALSE)</f>
        <v>1415.8389999999999</v>
      </c>
      <c r="AH270" s="2">
        <f>VLOOKUP(AH$266,AURORA!$C$3:$AC$460,$B270-2020,FALSE)</f>
        <v>66.864710000000002</v>
      </c>
      <c r="AI270" s="2">
        <f>VLOOKUP(AI$266,AURORA!$C$3:$AC$460,$B270-2020,FALSE)</f>
        <v>1870.3869999999999</v>
      </c>
      <c r="AJ270" s="2">
        <f>VLOOKUP(AJ$266,AURORA!$C$3:$AC$460,$B270-2020,FALSE)</f>
        <v>673.45209999999997</v>
      </c>
      <c r="AK270" s="2">
        <f>VLOOKUP(AK$266,AURORA!$C$3:$AC$460,$B270-2020,FALSE)</f>
        <v>328.48680000000002</v>
      </c>
      <c r="AL270" s="2">
        <f>VLOOKUP(AL$266,AURORA!$C$3:$AC$460,$B270-2020,FALSE)</f>
        <v>-2.2891490000000001</v>
      </c>
      <c r="AM270" s="2">
        <f>VLOOKUP(AM$266,AURORA!$C$3:$AC$460,$B270-2020,FALSE)</f>
        <v>-47.86956</v>
      </c>
      <c r="AN270" s="2">
        <f>VLOOKUP(AN$266,AURORA!$C$3:$AC$460,$B270-2020,FALSE)</f>
        <v>2426.2139999999999</v>
      </c>
    </row>
    <row r="271" spans="2:40" x14ac:dyDescent="0.2">
      <c r="B271">
        <v>2025</v>
      </c>
      <c r="C271">
        <v>2025</v>
      </c>
      <c r="D271" s="2">
        <f t="shared" si="12"/>
        <v>24.967379999999999</v>
      </c>
      <c r="E271" s="2">
        <f t="shared" si="13"/>
        <v>1447.6379999999999</v>
      </c>
      <c r="F271" s="2">
        <f t="shared" si="14"/>
        <v>3496.1579999999999</v>
      </c>
      <c r="G271" s="2">
        <f t="shared" si="15"/>
        <v>9265.7775799999999</v>
      </c>
      <c r="H271" s="2">
        <f t="shared" si="16"/>
        <v>703.66049999999996</v>
      </c>
      <c r="I271" s="2">
        <f t="shared" si="17"/>
        <v>60.595785000000006</v>
      </c>
      <c r="J271" s="2"/>
      <c r="K271" s="2"/>
      <c r="L271" s="2"/>
      <c r="M271" s="6">
        <f t="shared" si="18"/>
        <v>-87.079289000000003</v>
      </c>
      <c r="N271" s="2">
        <f t="shared" si="19"/>
        <v>6669.4831999999997</v>
      </c>
      <c r="O271" s="2">
        <f t="shared" si="20"/>
        <v>2491.953</v>
      </c>
      <c r="P271" s="2">
        <f t="shared" si="21"/>
        <v>595.3655</v>
      </c>
      <c r="Q271" s="2">
        <f t="shared" si="22"/>
        <v>24668.519656</v>
      </c>
      <c r="R271" s="2"/>
      <c r="S271" s="2">
        <v>29083.434350487958</v>
      </c>
      <c r="T271" s="4">
        <f t="shared" si="11"/>
        <v>0.52874686361591927</v>
      </c>
      <c r="U271" s="2"/>
      <c r="V271" s="2"/>
      <c r="W271" s="2">
        <f>VLOOKUP(W$266,AURORA!$C$3:$AC$460,$B271-2020,FALSE)</f>
        <v>8806.1880000000001</v>
      </c>
      <c r="X271" s="2">
        <f>VLOOKUP(X$266,AURORA!$C$3:$AC$460,$B271-2020,FALSE)</f>
        <v>52.383380000000002</v>
      </c>
      <c r="Y271" s="2">
        <f>VLOOKUP(Y$266,AURORA!$C$3:$AC$460,$B271-2020,FALSE)</f>
        <v>3496.1579999999999</v>
      </c>
      <c r="Z271" s="2">
        <f>VLOOKUP(Z$266,AURORA!$C$3:$AC$460,$B271-2020,FALSE)</f>
        <v>3.462666</v>
      </c>
      <c r="AA271" s="2">
        <f>VLOOKUP(AA$266,AURORA!$C$3:$AC$460,$B271-2020,FALSE)</f>
        <v>3432.87</v>
      </c>
      <c r="AB271" s="2">
        <f>VLOOKUP(AB$266,AURORA!$C$3:$AC$460,$B271-2020,FALSE)</f>
        <v>2908.0569999999998</v>
      </c>
      <c r="AC271" s="2">
        <f>VLOOKUP(AC$266,AURORA!$C$3:$AC$460,$B271-2020,FALSE)</f>
        <v>0.10958039999999999</v>
      </c>
      <c r="AD271" s="2">
        <f>VLOOKUP(AD$266,AURORA!$C$3:$AC$460,$B271-2020,FALSE)</f>
        <v>405.86970000000002</v>
      </c>
      <c r="AE271" s="2">
        <f>VLOOKUP(AE$266,AURORA!$C$3:$AC$460,$B271-2020,FALSE)</f>
        <v>8.2124050000000004</v>
      </c>
      <c r="AF271" s="2">
        <f>VLOOKUP(AF$266,AURORA!$C$3:$AC$460,$B271-2020,FALSE)</f>
        <v>24.967379999999999</v>
      </c>
      <c r="AG271" s="2">
        <f>VLOOKUP(AG$266,AURORA!$C$3:$AC$460,$B271-2020,FALSE)</f>
        <v>1447.6379999999999</v>
      </c>
      <c r="AH271" s="2">
        <f>VLOOKUP(AH$266,AURORA!$C$3:$AC$460,$B271-2020,FALSE)</f>
        <v>53.719880000000003</v>
      </c>
      <c r="AI271" s="2">
        <f>VLOOKUP(AI$266,AURORA!$C$3:$AC$460,$B271-2020,FALSE)</f>
        <v>703.66049999999996</v>
      </c>
      <c r="AJ271" s="2">
        <f>VLOOKUP(AJ$266,AURORA!$C$3:$AC$460,$B271-2020,FALSE)</f>
        <v>595.3655</v>
      </c>
      <c r="AK271" s="2">
        <f>VLOOKUP(AK$266,AURORA!$C$3:$AC$460,$B271-2020,FALSE)</f>
        <v>328.55619999999999</v>
      </c>
      <c r="AL271" s="2">
        <f>VLOOKUP(AL$266,AURORA!$C$3:$AC$460,$B271-2020,FALSE)</f>
        <v>-3.3034590000000001</v>
      </c>
      <c r="AM271" s="2">
        <f>VLOOKUP(AM$266,AURORA!$C$3:$AC$460,$B271-2020,FALSE)</f>
        <v>-83.775829999999999</v>
      </c>
      <c r="AN271" s="2">
        <f>VLOOKUP(AN$266,AURORA!$C$3:$AC$460,$B271-2020,FALSE)</f>
        <v>2491.953</v>
      </c>
    </row>
    <row r="272" spans="2:40" x14ac:dyDescent="0.2">
      <c r="B272">
        <v>2026</v>
      </c>
      <c r="C272">
        <v>2026</v>
      </c>
      <c r="D272" s="2">
        <f t="shared" si="12"/>
        <v>25.263000000000002</v>
      </c>
      <c r="E272" s="2">
        <f t="shared" si="13"/>
        <v>1473.258</v>
      </c>
      <c r="F272" s="2">
        <f t="shared" si="14"/>
        <v>3478.8719999999998</v>
      </c>
      <c r="G272" s="2">
        <f t="shared" si="15"/>
        <v>9352.795900000001</v>
      </c>
      <c r="H272" s="2">
        <f t="shared" si="16"/>
        <v>0</v>
      </c>
      <c r="I272" s="2">
        <f t="shared" si="17"/>
        <v>61.215576999999996</v>
      </c>
      <c r="J272" s="2"/>
      <c r="K272" s="2"/>
      <c r="L272" s="2"/>
      <c r="M272" s="6">
        <f t="shared" si="18"/>
        <v>-73.160516999999999</v>
      </c>
      <c r="N272" s="2">
        <f t="shared" si="19"/>
        <v>6996.6016</v>
      </c>
      <c r="O272" s="2">
        <f t="shared" si="20"/>
        <v>2630.721</v>
      </c>
      <c r="P272" s="2">
        <f t="shared" si="21"/>
        <v>615.45709999999997</v>
      </c>
      <c r="Q272" s="2">
        <f t="shared" si="22"/>
        <v>24561.023660000003</v>
      </c>
      <c r="R272" s="2"/>
      <c r="S272" s="2">
        <v>29076.048071584028</v>
      </c>
      <c r="T272" s="4">
        <f t="shared" si="11"/>
        <v>0.52218116859004249</v>
      </c>
      <c r="U272" s="2"/>
      <c r="V272" s="2"/>
      <c r="W272" s="2">
        <f>VLOOKUP(W$266,AURORA!$C$3:$AC$460,$B272-2020,FALSE)</f>
        <v>8775.2800000000007</v>
      </c>
      <c r="X272" s="2">
        <f>VLOOKUP(X$266,AURORA!$C$3:$AC$460,$B272-2020,FALSE)</f>
        <v>52.853459999999998</v>
      </c>
      <c r="Y272" s="2">
        <f>VLOOKUP(Y$266,AURORA!$C$3:$AC$460,$B272-2020,FALSE)</f>
        <v>3478.8719999999998</v>
      </c>
      <c r="Z272" s="2">
        <f>VLOOKUP(Z$266,AURORA!$C$3:$AC$460,$B272-2020,FALSE)</f>
        <v>5.8619180000000002</v>
      </c>
      <c r="AA272" s="2">
        <f>VLOOKUP(AA$266,AURORA!$C$3:$AC$460,$B272-2020,FALSE)</f>
        <v>3759.4879999999998</v>
      </c>
      <c r="AB272" s="2">
        <f>VLOOKUP(AB$266,AURORA!$C$3:$AC$460,$B272-2020,FALSE)</f>
        <v>2910.0309999999999</v>
      </c>
      <c r="AC272" s="2">
        <f>VLOOKUP(AC$266,AURORA!$C$3:$AC$460,$B272-2020,FALSE)</f>
        <v>0.14329739999999999</v>
      </c>
      <c r="AD272" s="2">
        <f>VLOOKUP(AD$266,AURORA!$C$3:$AC$460,$B272-2020,FALSE)</f>
        <v>554.69539999999995</v>
      </c>
      <c r="AE272" s="2">
        <f>VLOOKUP(AE$266,AURORA!$C$3:$AC$460,$B272-2020,FALSE)</f>
        <v>8.3621169999999996</v>
      </c>
      <c r="AF272" s="2">
        <f>VLOOKUP(AF$266,AURORA!$C$3:$AC$460,$B272-2020,FALSE)</f>
        <v>25.263000000000002</v>
      </c>
      <c r="AG272" s="2">
        <f>VLOOKUP(AG$266,AURORA!$C$3:$AC$460,$B272-2020,FALSE)</f>
        <v>1473.258</v>
      </c>
      <c r="AH272" s="2">
        <f>VLOOKUP(AH$266,AURORA!$C$3:$AC$460,$B272-2020,FALSE)</f>
        <v>22.820499999999999</v>
      </c>
      <c r="AI272" s="2">
        <f>VLOOKUP(AI$266,AURORA!$C$3:$AC$460,$B272-2020,FALSE)</f>
        <v>0</v>
      </c>
      <c r="AJ272" s="2">
        <f>VLOOKUP(AJ$266,AURORA!$C$3:$AC$460,$B272-2020,FALSE)</f>
        <v>615.45709999999997</v>
      </c>
      <c r="AK272" s="2">
        <f>VLOOKUP(AK$266,AURORA!$C$3:$AC$460,$B272-2020,FALSE)</f>
        <v>327.08260000000001</v>
      </c>
      <c r="AL272" s="2">
        <f>VLOOKUP(AL$266,AURORA!$C$3:$AC$460,$B272-2020,FALSE)</f>
        <v>-3.3410470000000001</v>
      </c>
      <c r="AM272" s="2">
        <f>VLOOKUP(AM$266,AURORA!$C$3:$AC$460,$B272-2020,FALSE)</f>
        <v>-69.819469999999995</v>
      </c>
      <c r="AN272" s="2">
        <f>VLOOKUP(AN$266,AURORA!$C$3:$AC$460,$B272-2020,FALSE)</f>
        <v>2630.721</v>
      </c>
    </row>
    <row r="273" spans="2:40" x14ac:dyDescent="0.2">
      <c r="B273">
        <v>2027</v>
      </c>
      <c r="C273">
        <v>2027</v>
      </c>
      <c r="D273" s="2">
        <f t="shared" si="12"/>
        <v>24.903700000000001</v>
      </c>
      <c r="E273" s="2">
        <f t="shared" si="13"/>
        <v>1508.079</v>
      </c>
      <c r="F273" s="2">
        <f t="shared" si="14"/>
        <v>3482.5940000000001</v>
      </c>
      <c r="G273" s="2">
        <f t="shared" si="15"/>
        <v>8822.9125100000001</v>
      </c>
      <c r="H273" s="2">
        <f t="shared" si="16"/>
        <v>0</v>
      </c>
      <c r="I273" s="2">
        <f t="shared" si="17"/>
        <v>60.397328999999999</v>
      </c>
      <c r="J273" s="2"/>
      <c r="K273" s="2"/>
      <c r="L273" s="2"/>
      <c r="M273" s="6">
        <f t="shared" si="18"/>
        <v>-119.73945400000001</v>
      </c>
      <c r="N273" s="2">
        <f t="shared" si="19"/>
        <v>7283.8444</v>
      </c>
      <c r="O273" s="2">
        <f t="shared" si="20"/>
        <v>2745.13</v>
      </c>
      <c r="P273" s="2">
        <f t="shared" si="21"/>
        <v>615.23320000000001</v>
      </c>
      <c r="Q273" s="2">
        <f t="shared" si="22"/>
        <v>24423.354684999998</v>
      </c>
      <c r="R273" s="2"/>
      <c r="S273" s="2">
        <v>29068.663668562956</v>
      </c>
      <c r="T273" s="4">
        <f t="shared" si="11"/>
        <v>0.53581886847604088</v>
      </c>
      <c r="U273" s="2"/>
      <c r="V273" s="2"/>
      <c r="W273" s="2">
        <f>VLOOKUP(W$266,AURORA!$C$3:$AC$460,$B273-2020,FALSE)</f>
        <v>8337.2000000000007</v>
      </c>
      <c r="X273" s="2">
        <f>VLOOKUP(X$266,AURORA!$C$3:$AC$460,$B273-2020,FALSE)</f>
        <v>52.20861</v>
      </c>
      <c r="Y273" s="2">
        <f>VLOOKUP(Y$266,AURORA!$C$3:$AC$460,$B273-2020,FALSE)</f>
        <v>3482.5940000000001</v>
      </c>
      <c r="Z273" s="2">
        <f>VLOOKUP(Z$266,AURORA!$C$3:$AC$460,$B273-2020,FALSE)</f>
        <v>4.8533480000000004</v>
      </c>
      <c r="AA273" s="2">
        <f>VLOOKUP(AA$266,AURORA!$C$3:$AC$460,$B273-2020,FALSE)</f>
        <v>4043.9160000000002</v>
      </c>
      <c r="AB273" s="2">
        <f>VLOOKUP(AB$266,AURORA!$C$3:$AC$460,$B273-2020,FALSE)</f>
        <v>2912.049</v>
      </c>
      <c r="AC273" s="2">
        <f>VLOOKUP(AC$266,AURORA!$C$3:$AC$460,$B273-2020,FALSE)</f>
        <v>0.2643122</v>
      </c>
      <c r="AD273" s="2">
        <f>VLOOKUP(AD$266,AURORA!$C$3:$AC$460,$B273-2020,FALSE)</f>
        <v>466.69600000000003</v>
      </c>
      <c r="AE273" s="2">
        <f>VLOOKUP(AE$266,AURORA!$C$3:$AC$460,$B273-2020,FALSE)</f>
        <v>8.1887190000000007</v>
      </c>
      <c r="AF273" s="2">
        <f>VLOOKUP(AF$266,AURORA!$C$3:$AC$460,$B273-2020,FALSE)</f>
        <v>24.903700000000001</v>
      </c>
      <c r="AG273" s="2">
        <f>VLOOKUP(AG$266,AURORA!$C$3:$AC$460,$B273-2020,FALSE)</f>
        <v>1508.079</v>
      </c>
      <c r="AH273" s="2">
        <f>VLOOKUP(AH$266,AURORA!$C$3:$AC$460,$B273-2020,FALSE)</f>
        <v>19.01651</v>
      </c>
      <c r="AI273" s="2">
        <f>VLOOKUP(AI$266,AURORA!$C$3:$AC$460,$B273-2020,FALSE)</f>
        <v>0</v>
      </c>
      <c r="AJ273" s="2">
        <f>VLOOKUP(AJ$266,AURORA!$C$3:$AC$460,$B273-2020,FALSE)</f>
        <v>615.23320000000001</v>
      </c>
      <c r="AK273" s="2">
        <f>VLOOKUP(AK$266,AURORA!$C$3:$AC$460,$B273-2020,FALSE)</f>
        <v>327.87939999999998</v>
      </c>
      <c r="AL273" s="2">
        <f>VLOOKUP(AL$266,AURORA!$C$3:$AC$460,$B273-2020,FALSE)</f>
        <v>-3.9267539999999999</v>
      </c>
      <c r="AM273" s="2">
        <f>VLOOKUP(AM$266,AURORA!$C$3:$AC$460,$B273-2020,FALSE)</f>
        <v>-115.81270000000001</v>
      </c>
      <c r="AN273" s="2">
        <f>VLOOKUP(AN$266,AURORA!$C$3:$AC$460,$B273-2020,FALSE)</f>
        <v>2745.13</v>
      </c>
    </row>
    <row r="274" spans="2:40" x14ac:dyDescent="0.2">
      <c r="B274">
        <v>2028</v>
      </c>
      <c r="C274">
        <v>2028</v>
      </c>
      <c r="D274" s="2">
        <f t="shared" si="12"/>
        <v>24.78389</v>
      </c>
      <c r="E274" s="2">
        <f t="shared" si="13"/>
        <v>1536.798</v>
      </c>
      <c r="F274" s="2">
        <f t="shared" si="14"/>
        <v>3486.95</v>
      </c>
      <c r="G274" s="2">
        <f t="shared" si="15"/>
        <v>8065.9247200000009</v>
      </c>
      <c r="H274" s="2">
        <f t="shared" si="16"/>
        <v>0</v>
      </c>
      <c r="I274" s="2">
        <f t="shared" si="17"/>
        <v>60.112409</v>
      </c>
      <c r="J274" s="2"/>
      <c r="K274" s="2"/>
      <c r="L274" s="2"/>
      <c r="M274" s="6">
        <f t="shared" si="18"/>
        <v>-109.407788</v>
      </c>
      <c r="N274" s="2">
        <f t="shared" si="19"/>
        <v>7547.2305000000006</v>
      </c>
      <c r="O274" s="2">
        <f t="shared" si="20"/>
        <v>2855.4639999999999</v>
      </c>
      <c r="P274" s="2">
        <f t="shared" si="21"/>
        <v>621.01559999999995</v>
      </c>
      <c r="Q274" s="2">
        <f t="shared" si="22"/>
        <v>24088.871330999998</v>
      </c>
      <c r="R274" s="2"/>
      <c r="S274" s="2">
        <v>29061.281140948333</v>
      </c>
      <c r="T274" s="4">
        <f t="shared" si="11"/>
        <v>0.55049750365127725</v>
      </c>
      <c r="U274" s="2"/>
      <c r="V274" s="2"/>
      <c r="W274" s="2">
        <f>VLOOKUP(W$266,AURORA!$C$3:$AC$460,$B274-2020,FALSE)</f>
        <v>7551.6490000000003</v>
      </c>
      <c r="X274" s="2">
        <f>VLOOKUP(X$266,AURORA!$C$3:$AC$460,$B274-2020,FALSE)</f>
        <v>51.981549999999999</v>
      </c>
      <c r="Y274" s="2">
        <f>VLOOKUP(Y$266,AURORA!$C$3:$AC$460,$B274-2020,FALSE)</f>
        <v>3486.95</v>
      </c>
      <c r="Z274" s="2">
        <f>VLOOKUP(Z$266,AURORA!$C$3:$AC$460,$B274-2020,FALSE)</f>
        <v>4.3232160000000004</v>
      </c>
      <c r="AA274" s="2">
        <f>VLOOKUP(AA$266,AURORA!$C$3:$AC$460,$B274-2020,FALSE)</f>
        <v>4317.1220000000003</v>
      </c>
      <c r="AB274" s="2">
        <f>VLOOKUP(AB$266,AURORA!$C$3:$AC$460,$B274-2020,FALSE)</f>
        <v>2905.81</v>
      </c>
      <c r="AC274" s="2">
        <f>VLOOKUP(AC$266,AURORA!$C$3:$AC$460,$B274-2020,FALSE)</f>
        <v>0.12235749999999999</v>
      </c>
      <c r="AD274" s="2">
        <f>VLOOKUP(AD$266,AURORA!$C$3:$AC$460,$B274-2020,FALSE)</f>
        <v>497.21190000000001</v>
      </c>
      <c r="AE274" s="2">
        <f>VLOOKUP(AE$266,AURORA!$C$3:$AC$460,$B274-2020,FALSE)</f>
        <v>8.1308589999999992</v>
      </c>
      <c r="AF274" s="2">
        <f>VLOOKUP(AF$266,AURORA!$C$3:$AC$460,$B274-2020,FALSE)</f>
        <v>24.78389</v>
      </c>
      <c r="AG274" s="2">
        <f>VLOOKUP(AG$266,AURORA!$C$3:$AC$460,$B274-2020,FALSE)</f>
        <v>1536.798</v>
      </c>
      <c r="AH274" s="2">
        <f>VLOOKUP(AH$266,AURORA!$C$3:$AC$460,$B274-2020,FALSE)</f>
        <v>17.06382</v>
      </c>
      <c r="AI274" s="2">
        <f>VLOOKUP(AI$266,AURORA!$C$3:$AC$460,$B274-2020,FALSE)</f>
        <v>0</v>
      </c>
      <c r="AJ274" s="2">
        <f>VLOOKUP(AJ$266,AURORA!$C$3:$AC$460,$B274-2020,FALSE)</f>
        <v>621.01559999999995</v>
      </c>
      <c r="AK274" s="2">
        <f>VLOOKUP(AK$266,AURORA!$C$3:$AC$460,$B274-2020,FALSE)</f>
        <v>324.29849999999999</v>
      </c>
      <c r="AL274" s="2">
        <f>VLOOKUP(AL$266,AURORA!$C$3:$AC$460,$B274-2020,FALSE)</f>
        <v>-3.944388</v>
      </c>
      <c r="AM274" s="2">
        <f>VLOOKUP(AM$266,AURORA!$C$3:$AC$460,$B274-2020,FALSE)</f>
        <v>-105.46339999999999</v>
      </c>
      <c r="AN274" s="2">
        <f>VLOOKUP(AN$266,AURORA!$C$3:$AC$460,$B274-2020,FALSE)</f>
        <v>2855.4639999999999</v>
      </c>
    </row>
    <row r="275" spans="2:40" x14ac:dyDescent="0.2">
      <c r="B275">
        <v>2029</v>
      </c>
      <c r="C275">
        <v>2029</v>
      </c>
      <c r="D275" s="2">
        <f t="shared" si="12"/>
        <v>24.543620000000001</v>
      </c>
      <c r="E275" s="2">
        <f t="shared" si="13"/>
        <v>1564.819</v>
      </c>
      <c r="F275" s="2">
        <f t="shared" si="14"/>
        <v>3493.0819999999999</v>
      </c>
      <c r="G275" s="2">
        <f t="shared" si="15"/>
        <v>7542.0366599999998</v>
      </c>
      <c r="H275" s="2">
        <f t="shared" si="16"/>
        <v>0</v>
      </c>
      <c r="I275" s="2">
        <f t="shared" si="17"/>
        <v>59.590057999999999</v>
      </c>
      <c r="J275" s="2"/>
      <c r="K275" s="2"/>
      <c r="L275" s="2"/>
      <c r="M275" s="6">
        <f t="shared" si="18"/>
        <v>-121.31442200000001</v>
      </c>
      <c r="N275" s="2">
        <f t="shared" si="19"/>
        <v>7835.7334000000001</v>
      </c>
      <c r="O275" s="2">
        <f t="shared" si="20"/>
        <v>2854.7249999999999</v>
      </c>
      <c r="P275" s="2">
        <f t="shared" si="21"/>
        <v>619.67849999999999</v>
      </c>
      <c r="Q275" s="2">
        <f t="shared" si="22"/>
        <v>23872.893815999996</v>
      </c>
      <c r="R275" s="2"/>
      <c r="S275" s="2">
        <v>29053.900488263858</v>
      </c>
      <c r="T275" s="4">
        <f t="shared" si="11"/>
        <v>0.56124352537749045</v>
      </c>
      <c r="U275" s="2"/>
      <c r="V275" s="2"/>
      <c r="W275" s="2">
        <f>VLOOKUP(W$266,AURORA!$C$3:$AC$460,$B275-2020,FALSE)</f>
        <v>7063.4970000000003</v>
      </c>
      <c r="X275" s="2">
        <f>VLOOKUP(X$266,AURORA!$C$3:$AC$460,$B275-2020,FALSE)</f>
        <v>51.589759999999998</v>
      </c>
      <c r="Y275" s="2">
        <f>VLOOKUP(Y$266,AURORA!$C$3:$AC$460,$B275-2020,FALSE)</f>
        <v>3493.0819999999999</v>
      </c>
      <c r="Z275" s="2">
        <f>VLOOKUP(Z$266,AURORA!$C$3:$AC$460,$B275-2020,FALSE)</f>
        <v>3.1335120000000001</v>
      </c>
      <c r="AA275" s="2">
        <f>VLOOKUP(AA$266,AURORA!$C$3:$AC$460,$B275-2020,FALSE)</f>
        <v>4605.2020000000002</v>
      </c>
      <c r="AB275" s="2">
        <f>VLOOKUP(AB$266,AURORA!$C$3:$AC$460,$B275-2020,FALSE)</f>
        <v>2907.6790000000001</v>
      </c>
      <c r="AC275" s="2">
        <f>VLOOKUP(AC$266,AURORA!$C$3:$AC$460,$B275-2020,FALSE)</f>
        <v>8.1449639999999993E-3</v>
      </c>
      <c r="AD275" s="2">
        <f>VLOOKUP(AD$266,AURORA!$C$3:$AC$460,$B275-2020,FALSE)</f>
        <v>462.23090000000002</v>
      </c>
      <c r="AE275" s="2">
        <f>VLOOKUP(AE$266,AURORA!$C$3:$AC$460,$B275-2020,FALSE)</f>
        <v>8.0002980000000008</v>
      </c>
      <c r="AF275" s="2">
        <f>VLOOKUP(AF$266,AURORA!$C$3:$AC$460,$B275-2020,FALSE)</f>
        <v>24.543620000000001</v>
      </c>
      <c r="AG275" s="2">
        <f>VLOOKUP(AG$266,AURORA!$C$3:$AC$460,$B275-2020,FALSE)</f>
        <v>1564.819</v>
      </c>
      <c r="AH275" s="2">
        <f>VLOOKUP(AH$266,AURORA!$C$3:$AC$460,$B275-2020,FALSE)</f>
        <v>16.308759999999999</v>
      </c>
      <c r="AI275" s="2">
        <f>VLOOKUP(AI$266,AURORA!$C$3:$AC$460,$B275-2020,FALSE)</f>
        <v>0</v>
      </c>
      <c r="AJ275" s="2">
        <f>VLOOKUP(AJ$266,AURORA!$C$3:$AC$460,$B275-2020,FALSE)</f>
        <v>619.67849999999999</v>
      </c>
      <c r="AK275" s="2">
        <f>VLOOKUP(AK$266,AURORA!$C$3:$AC$460,$B275-2020,FALSE)</f>
        <v>322.85239999999999</v>
      </c>
      <c r="AL275" s="2">
        <f>VLOOKUP(AL$266,AURORA!$C$3:$AC$460,$B275-2020,FALSE)</f>
        <v>-3.690922</v>
      </c>
      <c r="AM275" s="2">
        <f>VLOOKUP(AM$266,AURORA!$C$3:$AC$460,$B275-2020,FALSE)</f>
        <v>-117.62350000000001</v>
      </c>
      <c r="AN275" s="2">
        <f>VLOOKUP(AN$266,AURORA!$C$3:$AC$460,$B275-2020,FALSE)</f>
        <v>2854.7249999999999</v>
      </c>
    </row>
    <row r="276" spans="2:40" x14ac:dyDescent="0.2">
      <c r="B276">
        <v>2030</v>
      </c>
      <c r="C276">
        <v>2030</v>
      </c>
      <c r="D276" s="2">
        <f t="shared" si="12"/>
        <v>24.018709999999999</v>
      </c>
      <c r="E276" s="2">
        <f t="shared" si="13"/>
        <v>1590.826</v>
      </c>
      <c r="F276" s="2">
        <f t="shared" si="14"/>
        <v>3497.1410000000001</v>
      </c>
      <c r="G276" s="2">
        <f t="shared" si="15"/>
        <v>7196.5516200000002</v>
      </c>
      <c r="H276" s="2">
        <f t="shared" si="16"/>
        <v>0</v>
      </c>
      <c r="I276" s="2">
        <f t="shared" si="17"/>
        <v>58.855255</v>
      </c>
      <c r="J276" s="2"/>
      <c r="K276" s="2"/>
      <c r="L276" s="2"/>
      <c r="M276" s="6">
        <f t="shared" si="18"/>
        <v>-123.23053399999999</v>
      </c>
      <c r="N276" s="2">
        <f t="shared" si="19"/>
        <v>8111.4500000000007</v>
      </c>
      <c r="O276" s="2">
        <f t="shared" si="20"/>
        <v>2861.6550000000002</v>
      </c>
      <c r="P276" s="2">
        <f t="shared" si="21"/>
        <v>623.11699999999996</v>
      </c>
      <c r="Q276" s="2">
        <f t="shared" si="22"/>
        <v>23840.384050999997</v>
      </c>
      <c r="R276" s="2"/>
      <c r="S276" s="2">
        <v>29046.521710033365</v>
      </c>
      <c r="T276" s="4">
        <f t="shared" si="11"/>
        <v>0.57217913686577904</v>
      </c>
      <c r="U276" s="2"/>
      <c r="V276" s="2"/>
      <c r="W276" s="2">
        <f>VLOOKUP(W$266,AURORA!$C$3:$AC$460,$B276-2020,FALSE)</f>
        <v>6652.6220000000003</v>
      </c>
      <c r="X276" s="2">
        <f>VLOOKUP(X$266,AURORA!$C$3:$AC$460,$B276-2020,FALSE)</f>
        <v>51.00027</v>
      </c>
      <c r="Y276" s="2">
        <f>VLOOKUP(Y$266,AURORA!$C$3:$AC$460,$B276-2020,FALSE)</f>
        <v>3497.1410000000001</v>
      </c>
      <c r="Z276" s="2">
        <f>VLOOKUP(Z$266,AURORA!$C$3:$AC$460,$B276-2020,FALSE)</f>
        <v>4.1937300000000004</v>
      </c>
      <c r="AA276" s="2">
        <f>VLOOKUP(AA$266,AURORA!$C$3:$AC$460,$B276-2020,FALSE)</f>
        <v>4885.8760000000002</v>
      </c>
      <c r="AB276" s="2">
        <f>VLOOKUP(AB$266,AURORA!$C$3:$AC$460,$B276-2020,FALSE)</f>
        <v>2907.306</v>
      </c>
      <c r="AC276" s="2">
        <f>VLOOKUP(AC$266,AURORA!$C$3:$AC$460,$B276-2020,FALSE)</f>
        <v>2.5287779999999999E-2</v>
      </c>
      <c r="AD276" s="2">
        <f>VLOOKUP(AD$266,AURORA!$C$3:$AC$460,$B276-2020,FALSE)</f>
        <v>528.36099999999999</v>
      </c>
      <c r="AE276" s="2">
        <f>VLOOKUP(AE$266,AURORA!$C$3:$AC$460,$B276-2020,FALSE)</f>
        <v>7.8549850000000001</v>
      </c>
      <c r="AF276" s="2">
        <f>VLOOKUP(AF$266,AURORA!$C$3:$AC$460,$B276-2020,FALSE)</f>
        <v>24.018709999999999</v>
      </c>
      <c r="AG276" s="2">
        <f>VLOOKUP(AG$266,AURORA!$C$3:$AC$460,$B276-2020,FALSE)</f>
        <v>1590.826</v>
      </c>
      <c r="AH276" s="2">
        <f>VLOOKUP(AH$266,AURORA!$C$3:$AC$460,$B276-2020,FALSE)</f>
        <v>15.568619999999999</v>
      </c>
      <c r="AI276" s="2">
        <f>VLOOKUP(AI$266,AURORA!$C$3:$AC$460,$B276-2020,FALSE)</f>
        <v>0</v>
      </c>
      <c r="AJ276" s="2">
        <f>VLOOKUP(AJ$266,AURORA!$C$3:$AC$460,$B276-2020,FALSE)</f>
        <v>623.11699999999996</v>
      </c>
      <c r="AK276" s="2">
        <f>VLOOKUP(AK$266,AURORA!$C$3:$AC$460,$B276-2020,FALSE)</f>
        <v>318.26799999999997</v>
      </c>
      <c r="AL276" s="2">
        <f>VLOOKUP(AL$266,AURORA!$C$3:$AC$460,$B276-2020,FALSE)</f>
        <v>-4.1121340000000002</v>
      </c>
      <c r="AM276" s="2">
        <f>VLOOKUP(AM$266,AURORA!$C$3:$AC$460,$B276-2020,FALSE)</f>
        <v>-119.11839999999999</v>
      </c>
      <c r="AN276" s="2">
        <f>VLOOKUP(AN$266,AURORA!$C$3:$AC$460,$B276-2020,FALSE)</f>
        <v>2861.6550000000002</v>
      </c>
    </row>
    <row r="277" spans="2:40" x14ac:dyDescent="0.2">
      <c r="B277">
        <v>2031</v>
      </c>
      <c r="C277">
        <v>2031</v>
      </c>
      <c r="D277" s="2">
        <f t="shared" si="12"/>
        <v>23.898610000000001</v>
      </c>
      <c r="E277" s="2">
        <f t="shared" si="13"/>
        <v>1620.4290000000001</v>
      </c>
      <c r="F277" s="2">
        <f t="shared" si="14"/>
        <v>3504.585</v>
      </c>
      <c r="G277" s="2">
        <f t="shared" si="15"/>
        <v>6961.8418699999993</v>
      </c>
      <c r="H277" s="2">
        <f t="shared" si="16"/>
        <v>0</v>
      </c>
      <c r="I277" s="2">
        <f t="shared" si="17"/>
        <v>58.432397999999999</v>
      </c>
      <c r="J277" s="2"/>
      <c r="K277" s="2"/>
      <c r="L277" s="2"/>
      <c r="M277" s="6">
        <f t="shared" si="18"/>
        <v>-124.414252</v>
      </c>
      <c r="N277" s="2">
        <f t="shared" si="19"/>
        <v>8279.0810999999994</v>
      </c>
      <c r="O277" s="2">
        <f t="shared" si="20"/>
        <v>2961.2429999999999</v>
      </c>
      <c r="P277" s="2">
        <f t="shared" si="21"/>
        <v>619.76260000000002</v>
      </c>
      <c r="Q277" s="2">
        <f t="shared" si="22"/>
        <v>23904.859325999998</v>
      </c>
      <c r="R277" s="2"/>
      <c r="S277" s="2">
        <v>29039.144805780797</v>
      </c>
      <c r="T277" s="4">
        <f t="shared" si="11"/>
        <v>0.58263144314883286</v>
      </c>
      <c r="U277" s="2"/>
      <c r="V277" s="2"/>
      <c r="W277" s="2">
        <f>VLOOKUP(W$266,AURORA!$C$3:$AC$460,$B277-2020,FALSE)</f>
        <v>6510.8469999999998</v>
      </c>
      <c r="X277" s="2">
        <f>VLOOKUP(X$266,AURORA!$C$3:$AC$460,$B277-2020,FALSE)</f>
        <v>50.687010000000001</v>
      </c>
      <c r="Y277" s="2">
        <f>VLOOKUP(Y$266,AURORA!$C$3:$AC$460,$B277-2020,FALSE)</f>
        <v>3504.585</v>
      </c>
      <c r="Z277" s="2">
        <f>VLOOKUP(Z$266,AURORA!$C$3:$AC$460,$B277-2020,FALSE)</f>
        <v>2.6863090000000001</v>
      </c>
      <c r="AA277" s="2">
        <f>VLOOKUP(AA$266,AURORA!$C$3:$AC$460,$B277-2020,FALSE)</f>
        <v>5053.0190000000002</v>
      </c>
      <c r="AB277" s="2">
        <f>VLOOKUP(AB$266,AURORA!$C$3:$AC$460,$B277-2020,FALSE)</f>
        <v>2907.12</v>
      </c>
      <c r="AC277" s="2">
        <f>VLOOKUP(AC$266,AURORA!$C$3:$AC$460,$B277-2020,FALSE)</f>
        <v>1.440815E-2</v>
      </c>
      <c r="AD277" s="2">
        <f>VLOOKUP(AD$266,AURORA!$C$3:$AC$460,$B277-2020,FALSE)</f>
        <v>437.53190000000001</v>
      </c>
      <c r="AE277" s="2">
        <f>VLOOKUP(AE$266,AURORA!$C$3:$AC$460,$B277-2020,FALSE)</f>
        <v>7.7453880000000002</v>
      </c>
      <c r="AF277" s="2">
        <f>VLOOKUP(AF$266,AURORA!$C$3:$AC$460,$B277-2020,FALSE)</f>
        <v>23.898610000000001</v>
      </c>
      <c r="AG277" s="2">
        <f>VLOOKUP(AG$266,AURORA!$C$3:$AC$460,$B277-2020,FALSE)</f>
        <v>1620.4290000000001</v>
      </c>
      <c r="AH277" s="2">
        <f>VLOOKUP(AH$266,AURORA!$C$3:$AC$460,$B277-2020,FALSE)</f>
        <v>13.46297</v>
      </c>
      <c r="AI277" s="2">
        <f>VLOOKUP(AI$266,AURORA!$C$3:$AC$460,$B277-2020,FALSE)</f>
        <v>0</v>
      </c>
      <c r="AJ277" s="2">
        <f>VLOOKUP(AJ$266,AURORA!$C$3:$AC$460,$B277-2020,FALSE)</f>
        <v>619.76260000000002</v>
      </c>
      <c r="AK277" s="2">
        <f>VLOOKUP(AK$266,AURORA!$C$3:$AC$460,$B277-2020,FALSE)</f>
        <v>318.94209999999998</v>
      </c>
      <c r="AL277" s="2">
        <f>VLOOKUP(AL$266,AURORA!$C$3:$AC$460,$B277-2020,FALSE)</f>
        <v>-3.9716520000000002</v>
      </c>
      <c r="AM277" s="2">
        <f>VLOOKUP(AM$266,AURORA!$C$3:$AC$460,$B277-2020,FALSE)</f>
        <v>-120.4426</v>
      </c>
      <c r="AN277" s="2">
        <f>VLOOKUP(AN$266,AURORA!$C$3:$AC$460,$B277-2020,FALSE)</f>
        <v>2961.2429999999999</v>
      </c>
    </row>
    <row r="278" spans="2:40" x14ac:dyDescent="0.2">
      <c r="B278">
        <v>2032</v>
      </c>
      <c r="C278">
        <v>2032</v>
      </c>
      <c r="D278" s="2">
        <f t="shared" si="12"/>
        <v>23.871220000000001</v>
      </c>
      <c r="E278" s="2">
        <f t="shared" si="13"/>
        <v>1657.8610000000001</v>
      </c>
      <c r="F278" s="2">
        <f t="shared" si="14"/>
        <v>3508.9369999999999</v>
      </c>
      <c r="G278" s="2">
        <f t="shared" si="15"/>
        <v>6686.5859499999997</v>
      </c>
      <c r="H278" s="2">
        <f t="shared" si="16"/>
        <v>0</v>
      </c>
      <c r="I278" s="2">
        <f t="shared" si="17"/>
        <v>58.223692999999997</v>
      </c>
      <c r="J278" s="2"/>
      <c r="K278" s="2"/>
      <c r="L278" s="2"/>
      <c r="M278" s="6">
        <f t="shared" si="18"/>
        <v>-143.050139</v>
      </c>
      <c r="N278" s="2">
        <f t="shared" si="19"/>
        <v>8455.6481000000003</v>
      </c>
      <c r="O278" s="2">
        <f t="shared" si="20"/>
        <v>3049.3130000000001</v>
      </c>
      <c r="P278" s="2">
        <f t="shared" si="21"/>
        <v>619.74649999999997</v>
      </c>
      <c r="Q278" s="2">
        <f t="shared" si="22"/>
        <v>23917.136323999999</v>
      </c>
      <c r="R278" s="2"/>
      <c r="S278" s="2">
        <v>29031.769775030221</v>
      </c>
      <c r="T278" s="4">
        <f t="shared" si="11"/>
        <v>0.59268447247054157</v>
      </c>
      <c r="U278" s="2"/>
      <c r="V278" s="2"/>
      <c r="W278" s="2">
        <f>VLOOKUP(W$266,AURORA!$C$3:$AC$460,$B278-2020,FALSE)</f>
        <v>6250.3810000000003</v>
      </c>
      <c r="X278" s="2">
        <f>VLOOKUP(X$266,AURORA!$C$3:$AC$460,$B278-2020,FALSE)</f>
        <v>50.517429999999997</v>
      </c>
      <c r="Y278" s="2">
        <f>VLOOKUP(Y$266,AURORA!$C$3:$AC$460,$B278-2020,FALSE)</f>
        <v>3508.9369999999999</v>
      </c>
      <c r="Z278" s="2">
        <f>VLOOKUP(Z$266,AURORA!$C$3:$AC$460,$B278-2020,FALSE)</f>
        <v>2.2362639999999998</v>
      </c>
      <c r="AA278" s="2">
        <f>VLOOKUP(AA$266,AURORA!$C$3:$AC$460,$B278-2020,FALSE)</f>
        <v>5224.2610000000004</v>
      </c>
      <c r="AB278" s="2">
        <f>VLOOKUP(AB$266,AURORA!$C$3:$AC$460,$B278-2020,FALSE)</f>
        <v>2910.163</v>
      </c>
      <c r="AC278" s="2">
        <f>VLOOKUP(AC$266,AURORA!$C$3:$AC$460,$B278-2020,FALSE)</f>
        <v>1.39899E-2</v>
      </c>
      <c r="AD278" s="2">
        <f>VLOOKUP(AD$266,AURORA!$C$3:$AC$460,$B278-2020,FALSE)</f>
        <v>423.06330000000003</v>
      </c>
      <c r="AE278" s="2">
        <f>VLOOKUP(AE$266,AURORA!$C$3:$AC$460,$B278-2020,FALSE)</f>
        <v>7.7062629999999999</v>
      </c>
      <c r="AF278" s="2">
        <f>VLOOKUP(AF$266,AURORA!$C$3:$AC$460,$B278-2020,FALSE)</f>
        <v>23.871220000000001</v>
      </c>
      <c r="AG278" s="2">
        <f>VLOOKUP(AG$266,AURORA!$C$3:$AC$460,$B278-2020,FALSE)</f>
        <v>1657.8610000000001</v>
      </c>
      <c r="AH278" s="2">
        <f>VLOOKUP(AH$266,AURORA!$C$3:$AC$460,$B278-2020,FALSE)</f>
        <v>13.14165</v>
      </c>
      <c r="AI278" s="2">
        <f>VLOOKUP(AI$266,AURORA!$C$3:$AC$460,$B278-2020,FALSE)</f>
        <v>0</v>
      </c>
      <c r="AJ278" s="2">
        <f>VLOOKUP(AJ$266,AURORA!$C$3:$AC$460,$B278-2020,FALSE)</f>
        <v>619.74649999999997</v>
      </c>
      <c r="AK278" s="2">
        <f>VLOOKUP(AK$266,AURORA!$C$3:$AC$460,$B278-2020,FALSE)</f>
        <v>321.22410000000002</v>
      </c>
      <c r="AL278" s="2">
        <f>VLOOKUP(AL$266,AURORA!$C$3:$AC$460,$B278-2020,FALSE)</f>
        <v>-3.7038389999999999</v>
      </c>
      <c r="AM278" s="2">
        <f>VLOOKUP(AM$266,AURORA!$C$3:$AC$460,$B278-2020,FALSE)</f>
        <v>-139.34630000000001</v>
      </c>
      <c r="AN278" s="2">
        <f>VLOOKUP(AN$266,AURORA!$C$3:$AC$460,$B278-2020,FALSE)</f>
        <v>3049.3130000000001</v>
      </c>
    </row>
    <row r="279" spans="2:40" x14ac:dyDescent="0.2">
      <c r="B279">
        <v>2033</v>
      </c>
      <c r="C279">
        <v>2033</v>
      </c>
      <c r="D279" s="2">
        <f t="shared" si="12"/>
        <v>23.838709999999999</v>
      </c>
      <c r="E279" s="2">
        <f t="shared" si="13"/>
        <v>1681.1179999999999</v>
      </c>
      <c r="F279" s="2">
        <f t="shared" si="14"/>
        <v>3516.4259999999999</v>
      </c>
      <c r="G279" s="2">
        <f t="shared" si="15"/>
        <v>6645.7653199999995</v>
      </c>
      <c r="H279" s="2">
        <f t="shared" si="16"/>
        <v>0</v>
      </c>
      <c r="I279" s="2">
        <f t="shared" si="17"/>
        <v>58.151112999999995</v>
      </c>
      <c r="J279" s="2"/>
      <c r="K279" s="2"/>
      <c r="L279" s="2"/>
      <c r="M279" s="6">
        <f t="shared" si="18"/>
        <v>-141.95839599999999</v>
      </c>
      <c r="N279" s="2">
        <f t="shared" si="19"/>
        <v>8620.3567000000003</v>
      </c>
      <c r="O279" s="2">
        <f t="shared" si="20"/>
        <v>3131.6419999999998</v>
      </c>
      <c r="P279" s="2">
        <f t="shared" si="21"/>
        <v>622.44569999999999</v>
      </c>
      <c r="Q279" s="2">
        <f t="shared" si="22"/>
        <v>24157.785146999999</v>
      </c>
      <c r="R279" s="2"/>
      <c r="S279" s="2">
        <v>29024.396617305829</v>
      </c>
      <c r="T279" s="4">
        <f t="shared" si="11"/>
        <v>0.60253383894887425</v>
      </c>
      <c r="U279" s="2"/>
      <c r="V279" s="2"/>
      <c r="W279" s="2">
        <f>VLOOKUP(W$266,AURORA!$C$3:$AC$460,$B279-2020,FALSE)</f>
        <v>6259.4229999999998</v>
      </c>
      <c r="X279" s="2">
        <f>VLOOKUP(X$266,AURORA!$C$3:$AC$460,$B279-2020,FALSE)</f>
        <v>50.469909999999999</v>
      </c>
      <c r="Y279" s="2">
        <f>VLOOKUP(Y$266,AURORA!$C$3:$AC$460,$B279-2020,FALSE)</f>
        <v>3516.4259999999999</v>
      </c>
      <c r="Z279" s="2">
        <f>VLOOKUP(Z$266,AURORA!$C$3:$AC$460,$B279-2020,FALSE)</f>
        <v>1.9803649999999999</v>
      </c>
      <c r="AA279" s="2">
        <f>VLOOKUP(AA$266,AURORA!$C$3:$AC$460,$B279-2020,FALSE)</f>
        <v>5393.6040000000003</v>
      </c>
      <c r="AB279" s="2">
        <f>VLOOKUP(AB$266,AURORA!$C$3:$AC$460,$B279-2020,FALSE)</f>
        <v>2908.5859999999998</v>
      </c>
      <c r="AC279" s="2">
        <f>VLOOKUP(AC$266,AURORA!$C$3:$AC$460,$B279-2020,FALSE)</f>
        <v>3.0572459999999999E-2</v>
      </c>
      <c r="AD279" s="2">
        <f>VLOOKUP(AD$266,AURORA!$C$3:$AC$460,$B279-2020,FALSE)</f>
        <v>375.56299999999999</v>
      </c>
      <c r="AE279" s="2">
        <f>VLOOKUP(AE$266,AURORA!$C$3:$AC$460,$B279-2020,FALSE)</f>
        <v>7.681203</v>
      </c>
      <c r="AF279" s="2">
        <f>VLOOKUP(AF$266,AURORA!$C$3:$AC$460,$B279-2020,FALSE)</f>
        <v>23.838709999999999</v>
      </c>
      <c r="AG279" s="2">
        <f>VLOOKUP(AG$266,AURORA!$C$3:$AC$460,$B279-2020,FALSE)</f>
        <v>1681.1179999999999</v>
      </c>
      <c r="AH279" s="2">
        <f>VLOOKUP(AH$266,AURORA!$C$3:$AC$460,$B279-2020,FALSE)</f>
        <v>10.77932</v>
      </c>
      <c r="AI279" s="2">
        <f>VLOOKUP(AI$266,AURORA!$C$3:$AC$460,$B279-2020,FALSE)</f>
        <v>0</v>
      </c>
      <c r="AJ279" s="2">
        <f>VLOOKUP(AJ$266,AURORA!$C$3:$AC$460,$B279-2020,FALSE)</f>
        <v>622.44569999999999</v>
      </c>
      <c r="AK279" s="2">
        <f>VLOOKUP(AK$266,AURORA!$C$3:$AC$460,$B279-2020,FALSE)</f>
        <v>318.16669999999999</v>
      </c>
      <c r="AL279" s="2">
        <f>VLOOKUP(AL$266,AURORA!$C$3:$AC$460,$B279-2020,FALSE)</f>
        <v>-3.6535959999999998</v>
      </c>
      <c r="AM279" s="2">
        <f>VLOOKUP(AM$266,AURORA!$C$3:$AC$460,$B279-2020,FALSE)</f>
        <v>-138.3048</v>
      </c>
      <c r="AN279" s="2">
        <f>VLOOKUP(AN$266,AURORA!$C$3:$AC$460,$B279-2020,FALSE)</f>
        <v>3131.6419999999998</v>
      </c>
    </row>
    <row r="280" spans="2:40" x14ac:dyDescent="0.2">
      <c r="B280">
        <v>2034</v>
      </c>
      <c r="C280">
        <v>2034</v>
      </c>
      <c r="D280" s="2">
        <f t="shared" si="12"/>
        <v>23.439869999999999</v>
      </c>
      <c r="E280" s="2">
        <f t="shared" si="13"/>
        <v>1713.9190000000001</v>
      </c>
      <c r="F280" s="2">
        <f t="shared" si="14"/>
        <v>3523.1930000000002</v>
      </c>
      <c r="G280" s="2">
        <f t="shared" si="15"/>
        <v>6221.5902799999994</v>
      </c>
      <c r="H280" s="2">
        <f t="shared" si="16"/>
        <v>0</v>
      </c>
      <c r="I280" s="2">
        <f t="shared" si="17"/>
        <v>57.408031999999999</v>
      </c>
      <c r="J280" s="2"/>
      <c r="K280" s="2"/>
      <c r="L280" s="2"/>
      <c r="M280" s="6">
        <f t="shared" si="18"/>
        <v>-157.463562</v>
      </c>
      <c r="N280" s="2">
        <f t="shared" si="19"/>
        <v>8784.6869999999999</v>
      </c>
      <c r="O280" s="2">
        <f t="shared" si="20"/>
        <v>3209.3960000000002</v>
      </c>
      <c r="P280" s="2">
        <f t="shared" si="21"/>
        <v>621.39430000000004</v>
      </c>
      <c r="Q280" s="2">
        <f t="shared" si="22"/>
        <v>23997.563920000001</v>
      </c>
      <c r="R280" s="2"/>
      <c r="S280" s="2">
        <v>29017.025332131932</v>
      </c>
      <c r="T280" s="4">
        <f t="shared" si="11"/>
        <v>0.61179716276229656</v>
      </c>
      <c r="U280" s="2"/>
      <c r="V280" s="2"/>
      <c r="W280" s="2">
        <f>VLOOKUP(W$266,AURORA!$C$3:$AC$460,$B280-2020,FALSE)</f>
        <v>5827.5619999999999</v>
      </c>
      <c r="X280" s="2">
        <f>VLOOKUP(X$266,AURORA!$C$3:$AC$460,$B280-2020,FALSE)</f>
        <v>49.876559999999998</v>
      </c>
      <c r="Y280" s="2">
        <f>VLOOKUP(Y$266,AURORA!$C$3:$AC$460,$B280-2020,FALSE)</f>
        <v>3523.1930000000002</v>
      </c>
      <c r="Z280" s="2">
        <f>VLOOKUP(Z$266,AURORA!$C$3:$AC$460,$B280-2020,FALSE)</f>
        <v>2.1386539999999998</v>
      </c>
      <c r="AA280" s="2">
        <f>VLOOKUP(AA$266,AURORA!$C$3:$AC$460,$B280-2020,FALSE)</f>
        <v>5561.2539999999999</v>
      </c>
      <c r="AB280" s="2">
        <f>VLOOKUP(AB$266,AURORA!$C$3:$AC$460,$B280-2020,FALSE)</f>
        <v>2906.3009999999999</v>
      </c>
      <c r="AC280" s="2">
        <f>VLOOKUP(AC$266,AURORA!$C$3:$AC$460,$B280-2020,FALSE)</f>
        <v>2.799482E-2</v>
      </c>
      <c r="AD280" s="2">
        <f>VLOOKUP(AD$266,AURORA!$C$3:$AC$460,$B280-2020,FALSE)</f>
        <v>383.51870000000002</v>
      </c>
      <c r="AE280" s="2">
        <f>VLOOKUP(AE$266,AURORA!$C$3:$AC$460,$B280-2020,FALSE)</f>
        <v>7.5314719999999999</v>
      </c>
      <c r="AF280" s="2">
        <f>VLOOKUP(AF$266,AURORA!$C$3:$AC$460,$B280-2020,FALSE)</f>
        <v>23.439869999999999</v>
      </c>
      <c r="AG280" s="2">
        <f>VLOOKUP(AG$266,AURORA!$C$3:$AC$460,$B280-2020,FALSE)</f>
        <v>1713.9190000000001</v>
      </c>
      <c r="AH280" s="2">
        <f>VLOOKUP(AH$266,AURORA!$C$3:$AC$460,$B280-2020,FALSE)</f>
        <v>10.50958</v>
      </c>
      <c r="AI280" s="2">
        <f>VLOOKUP(AI$266,AURORA!$C$3:$AC$460,$B280-2020,FALSE)</f>
        <v>0</v>
      </c>
      <c r="AJ280" s="2">
        <f>VLOOKUP(AJ$266,AURORA!$C$3:$AC$460,$B280-2020,FALSE)</f>
        <v>621.39430000000004</v>
      </c>
      <c r="AK280" s="2">
        <f>VLOOKUP(AK$266,AURORA!$C$3:$AC$460,$B280-2020,FALSE)</f>
        <v>317.13200000000001</v>
      </c>
      <c r="AL280" s="2">
        <f>VLOOKUP(AL$266,AURORA!$C$3:$AC$460,$B280-2020,FALSE)</f>
        <v>-3.6728619999999998</v>
      </c>
      <c r="AM280" s="2">
        <f>VLOOKUP(AM$266,AURORA!$C$3:$AC$460,$B280-2020,FALSE)</f>
        <v>-153.79069999999999</v>
      </c>
      <c r="AN280" s="2">
        <f>VLOOKUP(AN$266,AURORA!$C$3:$AC$460,$B280-2020,FALSE)</f>
        <v>3209.3960000000002</v>
      </c>
    </row>
    <row r="281" spans="2:40" x14ac:dyDescent="0.2">
      <c r="B281">
        <v>2035</v>
      </c>
      <c r="C281">
        <v>2035</v>
      </c>
      <c r="D281" s="2">
        <f t="shared" si="12"/>
        <v>23.086359999999999</v>
      </c>
      <c r="E281" s="2">
        <f t="shared" si="13"/>
        <v>1741.326</v>
      </c>
      <c r="F281" s="2">
        <f t="shared" si="14"/>
        <v>3535.7109999999998</v>
      </c>
      <c r="G281" s="2">
        <f t="shared" si="15"/>
        <v>5910.5429200000008</v>
      </c>
      <c r="H281" s="2">
        <f t="shared" si="16"/>
        <v>0</v>
      </c>
      <c r="I281" s="2">
        <f t="shared" si="17"/>
        <v>56.772379000000001</v>
      </c>
      <c r="J281" s="2"/>
      <c r="K281" s="2"/>
      <c r="L281" s="2"/>
      <c r="M281" s="6">
        <f t="shared" si="18"/>
        <v>-171.30479</v>
      </c>
      <c r="N281" s="2">
        <f t="shared" si="19"/>
        <v>8950.1269000000011</v>
      </c>
      <c r="O281" s="2">
        <f t="shared" si="20"/>
        <v>3295.576</v>
      </c>
      <c r="P281" s="2">
        <f t="shared" si="21"/>
        <v>628.68219999999997</v>
      </c>
      <c r="Q281" s="2">
        <f t="shared" si="22"/>
        <v>23970.518969000001</v>
      </c>
      <c r="R281" s="2"/>
      <c r="S281" s="2">
        <v>29009.655919032961</v>
      </c>
      <c r="T281" s="4">
        <f t="shared" si="11"/>
        <v>0.62175469227700031</v>
      </c>
      <c r="U281" s="2"/>
      <c r="V281" s="2"/>
      <c r="W281" s="2">
        <f>VLOOKUP(W$266,AURORA!$C$3:$AC$460,$B281-2020,FALSE)</f>
        <v>5425.5550000000003</v>
      </c>
      <c r="X281" s="2">
        <f>VLOOKUP(X$266,AURORA!$C$3:$AC$460,$B281-2020,FALSE)</f>
        <v>49.368690000000001</v>
      </c>
      <c r="Y281" s="2">
        <f>VLOOKUP(Y$266,AURORA!$C$3:$AC$460,$B281-2020,FALSE)</f>
        <v>3535.7109999999998</v>
      </c>
      <c r="Z281" s="2">
        <f>VLOOKUP(Z$266,AURORA!$C$3:$AC$460,$B281-2020,FALSE)</f>
        <v>2.9563030000000001</v>
      </c>
      <c r="AA281" s="2">
        <f>VLOOKUP(AA$266,AURORA!$C$3:$AC$460,$B281-2020,FALSE)</f>
        <v>5732.6350000000002</v>
      </c>
      <c r="AB281" s="2">
        <f>VLOOKUP(AB$266,AURORA!$C$3:$AC$460,$B281-2020,FALSE)</f>
        <v>2904.1979999999999</v>
      </c>
      <c r="AC281" s="2">
        <f>VLOOKUP(AC$266,AURORA!$C$3:$AC$460,$B281-2020,FALSE)</f>
        <v>4.4914969999999999E-2</v>
      </c>
      <c r="AD281" s="2">
        <f>VLOOKUP(AD$266,AURORA!$C$3:$AC$460,$B281-2020,FALSE)</f>
        <v>472.52539999999999</v>
      </c>
      <c r="AE281" s="2">
        <f>VLOOKUP(AE$266,AURORA!$C$3:$AC$460,$B281-2020,FALSE)</f>
        <v>7.403689</v>
      </c>
      <c r="AF281" s="2">
        <f>VLOOKUP(AF$266,AURORA!$C$3:$AC$460,$B281-2020,FALSE)</f>
        <v>23.086359999999999</v>
      </c>
      <c r="AG281" s="2">
        <f>VLOOKUP(AG$266,AURORA!$C$3:$AC$460,$B281-2020,FALSE)</f>
        <v>1741.326</v>
      </c>
      <c r="AH281" s="2">
        <f>VLOOKUP(AH$266,AURORA!$C$3:$AC$460,$B281-2020,FALSE)</f>
        <v>12.46252</v>
      </c>
      <c r="AI281" s="2">
        <f>VLOOKUP(AI$266,AURORA!$C$3:$AC$460,$B281-2020,FALSE)</f>
        <v>0</v>
      </c>
      <c r="AJ281" s="2">
        <f>VLOOKUP(AJ$266,AURORA!$C$3:$AC$460,$B281-2020,FALSE)</f>
        <v>628.68219999999997</v>
      </c>
      <c r="AK281" s="2">
        <f>VLOOKUP(AK$266,AURORA!$C$3:$AC$460,$B281-2020,FALSE)</f>
        <v>313.29390000000001</v>
      </c>
      <c r="AL281" s="2">
        <f>VLOOKUP(AL$266,AURORA!$C$3:$AC$460,$B281-2020,FALSE)</f>
        <v>-3.8517899999999998</v>
      </c>
      <c r="AM281" s="2">
        <f>VLOOKUP(AM$266,AURORA!$C$3:$AC$460,$B281-2020,FALSE)</f>
        <v>-167.453</v>
      </c>
      <c r="AN281" s="2">
        <f>VLOOKUP(AN$266,AURORA!$C$3:$AC$460,$B281-2020,FALSE)</f>
        <v>3295.576</v>
      </c>
    </row>
    <row r="282" spans="2:40" x14ac:dyDescent="0.2">
      <c r="B282">
        <v>2036</v>
      </c>
      <c r="C282">
        <v>2036</v>
      </c>
      <c r="D282" s="2">
        <f t="shared" si="12"/>
        <v>22.829499999999999</v>
      </c>
      <c r="E282" s="2">
        <f t="shared" si="13"/>
        <v>1778.9880000000001</v>
      </c>
      <c r="F282" s="2">
        <f t="shared" si="14"/>
        <v>3545.8069999999998</v>
      </c>
      <c r="G282" s="2">
        <f t="shared" si="15"/>
        <v>5565.7980699999998</v>
      </c>
      <c r="H282" s="2">
        <f t="shared" si="16"/>
        <v>0</v>
      </c>
      <c r="I282" s="2">
        <f t="shared" si="17"/>
        <v>56.245978000000001</v>
      </c>
      <c r="J282" s="2"/>
      <c r="K282" s="2"/>
      <c r="L282" s="2"/>
      <c r="M282" s="6">
        <f t="shared" si="18"/>
        <v>-178.711343</v>
      </c>
      <c r="N282" s="2">
        <f t="shared" si="19"/>
        <v>9080.7219999999998</v>
      </c>
      <c r="O282" s="2">
        <f t="shared" si="20"/>
        <v>3675.4609999999998</v>
      </c>
      <c r="P282" s="2">
        <f t="shared" si="21"/>
        <v>627.44420000000002</v>
      </c>
      <c r="Q282" s="2">
        <f t="shared" si="22"/>
        <v>24174.584405000001</v>
      </c>
      <c r="R282" s="2"/>
      <c r="S282" s="2">
        <v>29002.288377533467</v>
      </c>
      <c r="T282" s="4">
        <f t="shared" si="11"/>
        <v>0.64084449451228664</v>
      </c>
      <c r="U282" s="2"/>
      <c r="V282" s="2"/>
      <c r="W282" s="2">
        <f>VLOOKUP(W$266,AURORA!$C$3:$AC$460,$B282-2020,FALSE)</f>
        <v>5127.1419999999998</v>
      </c>
      <c r="X282" s="2">
        <f>VLOOKUP(X$266,AURORA!$C$3:$AC$460,$B282-2020,FALSE)</f>
        <v>48.941740000000003</v>
      </c>
      <c r="Y282" s="2">
        <f>VLOOKUP(Y$266,AURORA!$C$3:$AC$460,$B282-2020,FALSE)</f>
        <v>3545.8069999999998</v>
      </c>
      <c r="Z282" s="2">
        <f>VLOOKUP(Z$266,AURORA!$C$3:$AC$460,$B282-2020,FALSE)</f>
        <v>2.3504559999999999</v>
      </c>
      <c r="AA282" s="2">
        <f>VLOOKUP(AA$266,AURORA!$C$3:$AC$460,$B282-2020,FALSE)</f>
        <v>5868.1589999999997</v>
      </c>
      <c r="AB282" s="2">
        <f>VLOOKUP(AB$266,AURORA!$C$3:$AC$460,$B282-2020,FALSE)</f>
        <v>2901.681</v>
      </c>
      <c r="AC282" s="2">
        <f>VLOOKUP(AC$266,AURORA!$C$3:$AC$460,$B282-2020,FALSE)</f>
        <v>2.5623710000000001E-2</v>
      </c>
      <c r="AD282" s="2">
        <f>VLOOKUP(AD$266,AURORA!$C$3:$AC$460,$B282-2020,FALSE)</f>
        <v>428.44569999999999</v>
      </c>
      <c r="AE282" s="2">
        <f>VLOOKUP(AE$266,AURORA!$C$3:$AC$460,$B282-2020,FALSE)</f>
        <v>7.3042379999999998</v>
      </c>
      <c r="AF282" s="2">
        <f>VLOOKUP(AF$266,AURORA!$C$3:$AC$460,$B282-2020,FALSE)</f>
        <v>22.829499999999999</v>
      </c>
      <c r="AG282" s="2">
        <f>VLOOKUP(AG$266,AURORA!$C$3:$AC$460,$B282-2020,FALSE)</f>
        <v>1778.9880000000001</v>
      </c>
      <c r="AH282" s="2">
        <f>VLOOKUP(AH$266,AURORA!$C$3:$AC$460,$B282-2020,FALSE)</f>
        <v>10.210369999999999</v>
      </c>
      <c r="AI282" s="2">
        <f>VLOOKUP(AI$266,AURORA!$C$3:$AC$460,$B282-2020,FALSE)</f>
        <v>0</v>
      </c>
      <c r="AJ282" s="2">
        <f>VLOOKUP(AJ$266,AURORA!$C$3:$AC$460,$B282-2020,FALSE)</f>
        <v>627.44420000000002</v>
      </c>
      <c r="AK282" s="2">
        <f>VLOOKUP(AK$266,AURORA!$C$3:$AC$460,$B282-2020,FALSE)</f>
        <v>310.88200000000001</v>
      </c>
      <c r="AL282" s="2">
        <f>VLOOKUP(AL$266,AURORA!$C$3:$AC$460,$B282-2020,FALSE)</f>
        <v>-3.8710429999999998</v>
      </c>
      <c r="AM282" s="2">
        <f>VLOOKUP(AM$266,AURORA!$C$3:$AC$460,$B282-2020,FALSE)</f>
        <v>-174.84030000000001</v>
      </c>
      <c r="AN282" s="2">
        <f>VLOOKUP(AN$266,AURORA!$C$3:$AC$460,$B282-2020,FALSE)</f>
        <v>3675.4609999999998</v>
      </c>
    </row>
    <row r="283" spans="2:40" x14ac:dyDescent="0.2">
      <c r="B283">
        <v>2037</v>
      </c>
      <c r="C283">
        <v>2037</v>
      </c>
      <c r="D283" s="2">
        <f t="shared" si="12"/>
        <v>22.428619999999999</v>
      </c>
      <c r="E283" s="2">
        <f t="shared" si="13"/>
        <v>1809.9469999999999</v>
      </c>
      <c r="F283" s="2">
        <f t="shared" si="14"/>
        <v>3558.7170000000001</v>
      </c>
      <c r="G283" s="2">
        <f t="shared" si="15"/>
        <v>4957.5722210000004</v>
      </c>
      <c r="H283" s="2">
        <f t="shared" si="16"/>
        <v>0</v>
      </c>
      <c r="I283" s="2">
        <f t="shared" si="17"/>
        <v>55.577495999999996</v>
      </c>
      <c r="J283" s="2"/>
      <c r="K283" s="2"/>
      <c r="L283" s="2"/>
      <c r="M283" s="6">
        <f t="shared" si="18"/>
        <v>-198.19361600000002</v>
      </c>
      <c r="N283" s="2">
        <f t="shared" si="19"/>
        <v>9225.9136000000017</v>
      </c>
      <c r="O283" s="2">
        <f t="shared" si="20"/>
        <v>4061.1570000000002</v>
      </c>
      <c r="P283" s="2">
        <f t="shared" si="21"/>
        <v>630.81399999999996</v>
      </c>
      <c r="Q283" s="2">
        <f t="shared" si="22"/>
        <v>24123.933320999997</v>
      </c>
      <c r="R283" s="2"/>
      <c r="S283" s="2">
        <v>28994.922707158119</v>
      </c>
      <c r="T283" s="4">
        <f t="shared" si="11"/>
        <v>0.660251198920211</v>
      </c>
      <c r="U283" s="2"/>
      <c r="V283" s="2"/>
      <c r="W283" s="2">
        <f>VLOOKUP(W$266,AURORA!$C$3:$AC$460,$B283-2020,FALSE)</f>
        <v>4492.3429999999998</v>
      </c>
      <c r="X283" s="2">
        <f>VLOOKUP(X$266,AURORA!$C$3:$AC$460,$B283-2020,FALSE)</f>
        <v>48.410769999999999</v>
      </c>
      <c r="Y283" s="2">
        <f>VLOOKUP(Y$266,AURORA!$C$3:$AC$460,$B283-2020,FALSE)</f>
        <v>3558.7170000000001</v>
      </c>
      <c r="Z283" s="2">
        <f>VLOOKUP(Z$266,AURORA!$C$3:$AC$460,$B283-2020,FALSE)</f>
        <v>2.0403730000000002</v>
      </c>
      <c r="AA283" s="2">
        <f>VLOOKUP(AA$266,AURORA!$C$3:$AC$460,$B283-2020,FALSE)</f>
        <v>6014.5</v>
      </c>
      <c r="AB283" s="2">
        <f>VLOOKUP(AB$266,AURORA!$C$3:$AC$460,$B283-2020,FALSE)</f>
        <v>2904.9870000000001</v>
      </c>
      <c r="AC283" s="2">
        <f>VLOOKUP(AC$266,AURORA!$C$3:$AC$460,$B283-2020,FALSE)</f>
        <v>2.150527E-2</v>
      </c>
      <c r="AD283" s="2">
        <f>VLOOKUP(AD$266,AURORA!$C$3:$AC$460,$B283-2020,FALSE)</f>
        <v>456.5967</v>
      </c>
      <c r="AE283" s="2">
        <f>VLOOKUP(AE$266,AURORA!$C$3:$AC$460,$B283-2020,FALSE)</f>
        <v>7.1667259999999997</v>
      </c>
      <c r="AF283" s="2">
        <f>VLOOKUP(AF$266,AURORA!$C$3:$AC$460,$B283-2020,FALSE)</f>
        <v>22.428619999999999</v>
      </c>
      <c r="AG283" s="2">
        <f>VLOOKUP(AG$266,AURORA!$C$3:$AC$460,$B283-2020,FALSE)</f>
        <v>1809.9469999999999</v>
      </c>
      <c r="AH283" s="2">
        <f>VLOOKUP(AH$266,AURORA!$C$3:$AC$460,$B283-2020,FALSE)</f>
        <v>8.6325210000000006</v>
      </c>
      <c r="AI283" s="2">
        <f>VLOOKUP(AI$266,AURORA!$C$3:$AC$460,$B283-2020,FALSE)</f>
        <v>0</v>
      </c>
      <c r="AJ283" s="2">
        <f>VLOOKUP(AJ$266,AURORA!$C$3:$AC$460,$B283-2020,FALSE)</f>
        <v>630.81399999999996</v>
      </c>
      <c r="AK283" s="2">
        <f>VLOOKUP(AK$266,AURORA!$C$3:$AC$460,$B283-2020,FALSE)</f>
        <v>306.42660000000001</v>
      </c>
      <c r="AL283" s="2">
        <f>VLOOKUP(AL$266,AURORA!$C$3:$AC$460,$B283-2020,FALSE)</f>
        <v>-4.0777159999999997</v>
      </c>
      <c r="AM283" s="2">
        <f>VLOOKUP(AM$266,AURORA!$C$3:$AC$460,$B283-2020,FALSE)</f>
        <v>-194.11590000000001</v>
      </c>
      <c r="AN283" s="2">
        <f>VLOOKUP(AN$266,AURORA!$C$3:$AC$460,$B283-2020,FALSE)</f>
        <v>4061.1570000000002</v>
      </c>
    </row>
    <row r="284" spans="2:40" x14ac:dyDescent="0.2">
      <c r="B284">
        <v>2038</v>
      </c>
      <c r="C284">
        <v>2038</v>
      </c>
      <c r="D284" s="2">
        <f t="shared" si="12"/>
        <v>22.26605</v>
      </c>
      <c r="E284" s="2">
        <f t="shared" si="13"/>
        <v>1843.691</v>
      </c>
      <c r="F284" s="2">
        <f t="shared" si="14"/>
        <v>3569.8820000000001</v>
      </c>
      <c r="G284" s="2">
        <f t="shared" si="15"/>
        <v>4558.0102850000003</v>
      </c>
      <c r="H284" s="2">
        <f t="shared" si="16"/>
        <v>0</v>
      </c>
      <c r="I284" s="2">
        <f t="shared" si="17"/>
        <v>55.407964999999997</v>
      </c>
      <c r="J284" s="2"/>
      <c r="K284" s="2"/>
      <c r="L284" s="2"/>
      <c r="M284" s="6">
        <f t="shared" si="18"/>
        <v>-214.03554299999999</v>
      </c>
      <c r="N284" s="2">
        <f t="shared" si="19"/>
        <v>9370.2782000000007</v>
      </c>
      <c r="O284" s="2">
        <f t="shared" si="20"/>
        <v>4415.2150000000001</v>
      </c>
      <c r="P284" s="2">
        <f t="shared" si="21"/>
        <v>630.64260000000002</v>
      </c>
      <c r="Q284" s="2">
        <f t="shared" si="22"/>
        <v>24251.357556999999</v>
      </c>
      <c r="R284" s="2"/>
      <c r="S284" s="2">
        <v>28987.558907431714</v>
      </c>
      <c r="T284" s="4">
        <f t="shared" si="11"/>
        <v>0.6786042689837124</v>
      </c>
      <c r="U284" s="2"/>
      <c r="V284" s="2"/>
      <c r="W284" s="2">
        <f>VLOOKUP(W$266,AURORA!$C$3:$AC$460,$B284-2020,FALSE)</f>
        <v>4085.1179999999999</v>
      </c>
      <c r="X284" s="2">
        <f>VLOOKUP(X$266,AURORA!$C$3:$AC$460,$B284-2020,FALSE)</f>
        <v>48.273609999999998</v>
      </c>
      <c r="Y284" s="2">
        <f>VLOOKUP(Y$266,AURORA!$C$3:$AC$460,$B284-2020,FALSE)</f>
        <v>3569.8820000000001</v>
      </c>
      <c r="Z284" s="2">
        <f>VLOOKUP(Z$266,AURORA!$C$3:$AC$460,$B284-2020,FALSE)</f>
        <v>2.0829409999999999</v>
      </c>
      <c r="AA284" s="2">
        <f>VLOOKUP(AA$266,AURORA!$C$3:$AC$460,$B284-2020,FALSE)</f>
        <v>6165.9740000000002</v>
      </c>
      <c r="AB284" s="2">
        <f>VLOOKUP(AB$266,AURORA!$C$3:$AC$460,$B284-2020,FALSE)</f>
        <v>2902.3670000000002</v>
      </c>
      <c r="AC284" s="2">
        <f>VLOOKUP(AC$266,AURORA!$C$3:$AC$460,$B284-2020,FALSE)</f>
        <v>4.8836879999999999E-2</v>
      </c>
      <c r="AD284" s="2">
        <f>VLOOKUP(AD$266,AURORA!$C$3:$AC$460,$B284-2020,FALSE)</f>
        <v>464.70929999999998</v>
      </c>
      <c r="AE284" s="2">
        <f>VLOOKUP(AE$266,AURORA!$C$3:$AC$460,$B284-2020,FALSE)</f>
        <v>7.1343550000000002</v>
      </c>
      <c r="AF284" s="2">
        <f>VLOOKUP(AF$266,AURORA!$C$3:$AC$460,$B284-2020,FALSE)</f>
        <v>22.26605</v>
      </c>
      <c r="AG284" s="2">
        <f>VLOOKUP(AG$266,AURORA!$C$3:$AC$460,$B284-2020,FALSE)</f>
        <v>1843.691</v>
      </c>
      <c r="AH284" s="2">
        <f>VLOOKUP(AH$266,AURORA!$C$3:$AC$460,$B284-2020,FALSE)</f>
        <v>8.1829850000000004</v>
      </c>
      <c r="AI284" s="2">
        <f>VLOOKUP(AI$266,AURORA!$C$3:$AC$460,$B284-2020,FALSE)</f>
        <v>0</v>
      </c>
      <c r="AJ284" s="2">
        <f>VLOOKUP(AJ$266,AURORA!$C$3:$AC$460,$B284-2020,FALSE)</f>
        <v>630.64260000000002</v>
      </c>
      <c r="AK284" s="2">
        <f>VLOOKUP(AK$266,AURORA!$C$3:$AC$460,$B284-2020,FALSE)</f>
        <v>301.93720000000002</v>
      </c>
      <c r="AL284" s="2">
        <f>VLOOKUP(AL$266,AURORA!$C$3:$AC$460,$B284-2020,FALSE)</f>
        <v>-4.1018429999999997</v>
      </c>
      <c r="AM284" s="2">
        <f>VLOOKUP(AM$266,AURORA!$C$3:$AC$460,$B284-2020,FALSE)</f>
        <v>-209.93369999999999</v>
      </c>
      <c r="AN284" s="2">
        <f>VLOOKUP(AN$266,AURORA!$C$3:$AC$460,$B284-2020,FALSE)</f>
        <v>4415.2150000000001</v>
      </c>
    </row>
    <row r="285" spans="2:40" x14ac:dyDescent="0.2">
      <c r="B285">
        <v>2039</v>
      </c>
      <c r="C285">
        <v>2039</v>
      </c>
      <c r="D285" s="2">
        <f t="shared" si="12"/>
        <v>21.852900000000002</v>
      </c>
      <c r="E285" s="2">
        <f t="shared" si="13"/>
        <v>1882.547</v>
      </c>
      <c r="F285" s="2">
        <f t="shared" si="14"/>
        <v>3580.7080000000001</v>
      </c>
      <c r="G285" s="2">
        <f t="shared" si="15"/>
        <v>4329.6960930000005</v>
      </c>
      <c r="H285" s="2">
        <f t="shared" si="16"/>
        <v>0</v>
      </c>
      <c r="I285" s="2">
        <f t="shared" si="17"/>
        <v>54.701955000000005</v>
      </c>
      <c r="J285" s="2"/>
      <c r="K285" s="2"/>
      <c r="L285" s="2"/>
      <c r="M285" s="6">
        <f t="shared" si="18"/>
        <v>-216.499312</v>
      </c>
      <c r="N285" s="2">
        <f t="shared" si="19"/>
        <v>9507.3045999999995</v>
      </c>
      <c r="O285" s="2">
        <f t="shared" si="20"/>
        <v>4492.6099999999997</v>
      </c>
      <c r="P285" s="2">
        <f t="shared" si="21"/>
        <v>632.35509999999999</v>
      </c>
      <c r="Q285" s="2">
        <f t="shared" si="22"/>
        <v>24285.276336000003</v>
      </c>
      <c r="R285" s="2"/>
      <c r="S285" s="2">
        <v>28980.196977879164</v>
      </c>
      <c r="T285" s="4">
        <f t="shared" si="11"/>
        <v>0.68783960848215042</v>
      </c>
      <c r="U285" s="2"/>
      <c r="V285" s="2"/>
      <c r="W285" s="2">
        <f>VLOOKUP(W$266,AURORA!$C$3:$AC$460,$B285-2020,FALSE)</f>
        <v>3861.692</v>
      </c>
      <c r="X285" s="2">
        <f>VLOOKUP(X$266,AURORA!$C$3:$AC$460,$B285-2020,FALSE)</f>
        <v>47.711080000000003</v>
      </c>
      <c r="Y285" s="2">
        <f>VLOOKUP(Y$266,AURORA!$C$3:$AC$460,$B285-2020,FALSE)</f>
        <v>3580.7080000000001</v>
      </c>
      <c r="Z285" s="2">
        <f>VLOOKUP(Z$266,AURORA!$C$3:$AC$460,$B285-2020,FALSE)</f>
        <v>2.4151289999999999</v>
      </c>
      <c r="AA285" s="2">
        <f>VLOOKUP(AA$266,AURORA!$C$3:$AC$460,$B285-2020,FALSE)</f>
        <v>6310.9120000000003</v>
      </c>
      <c r="AB285" s="2">
        <f>VLOOKUP(AB$266,AURORA!$C$3:$AC$460,$B285-2020,FALSE)</f>
        <v>2898.9949999999999</v>
      </c>
      <c r="AC285" s="2">
        <f>VLOOKUP(AC$266,AURORA!$C$3:$AC$460,$B285-2020,FALSE)</f>
        <v>2.7574290000000001E-2</v>
      </c>
      <c r="AD285" s="2">
        <f>VLOOKUP(AD$266,AURORA!$C$3:$AC$460,$B285-2020,FALSE)</f>
        <v>460.41640000000001</v>
      </c>
      <c r="AE285" s="2">
        <f>VLOOKUP(AE$266,AURORA!$C$3:$AC$460,$B285-2020,FALSE)</f>
        <v>6.990875</v>
      </c>
      <c r="AF285" s="2">
        <f>VLOOKUP(AF$266,AURORA!$C$3:$AC$460,$B285-2020,FALSE)</f>
        <v>21.852900000000002</v>
      </c>
      <c r="AG285" s="2">
        <f>VLOOKUP(AG$266,AURORA!$C$3:$AC$460,$B285-2020,FALSE)</f>
        <v>1882.547</v>
      </c>
      <c r="AH285" s="2">
        <f>VLOOKUP(AH$266,AURORA!$C$3:$AC$460,$B285-2020,FALSE)</f>
        <v>7.5876929999999998</v>
      </c>
      <c r="AI285" s="2">
        <f>VLOOKUP(AI$266,AURORA!$C$3:$AC$460,$B285-2020,FALSE)</f>
        <v>0</v>
      </c>
      <c r="AJ285" s="2">
        <f>VLOOKUP(AJ$266,AURORA!$C$3:$AC$460,$B285-2020,FALSE)</f>
        <v>632.35509999999999</v>
      </c>
      <c r="AK285" s="2">
        <f>VLOOKUP(AK$266,AURORA!$C$3:$AC$460,$B285-2020,FALSE)</f>
        <v>297.39760000000001</v>
      </c>
      <c r="AL285" s="2">
        <f>VLOOKUP(AL$266,AURORA!$C$3:$AC$460,$B285-2020,FALSE)</f>
        <v>-4.1941119999999996</v>
      </c>
      <c r="AM285" s="2">
        <f>VLOOKUP(AM$266,AURORA!$C$3:$AC$460,$B285-2020,FALSE)</f>
        <v>-212.30520000000001</v>
      </c>
      <c r="AN285" s="2">
        <f>VLOOKUP(AN$266,AURORA!$C$3:$AC$460,$B285-2020,FALSE)</f>
        <v>4492.6099999999997</v>
      </c>
    </row>
    <row r="286" spans="2:40" x14ac:dyDescent="0.2">
      <c r="B286">
        <v>2040</v>
      </c>
      <c r="C286">
        <v>2040</v>
      </c>
      <c r="D286" s="2">
        <f t="shared" si="12"/>
        <v>21.82451</v>
      </c>
      <c r="E286" s="2">
        <f t="shared" si="13"/>
        <v>1929.5630000000001</v>
      </c>
      <c r="F286" s="2">
        <f t="shared" si="14"/>
        <v>3592.4549999999999</v>
      </c>
      <c r="G286" s="2">
        <f t="shared" si="15"/>
        <v>4315.7535550000002</v>
      </c>
      <c r="H286" s="2">
        <f t="shared" si="16"/>
        <v>0</v>
      </c>
      <c r="I286" s="2">
        <f t="shared" si="17"/>
        <v>54.556871999999998</v>
      </c>
      <c r="J286" s="2"/>
      <c r="K286" s="2"/>
      <c r="L286" s="2"/>
      <c r="M286" s="6">
        <f t="shared" si="18"/>
        <v>-236.78005900000002</v>
      </c>
      <c r="N286" s="2">
        <f t="shared" si="19"/>
        <v>9566.599299999998</v>
      </c>
      <c r="O286" s="2">
        <f t="shared" si="20"/>
        <v>4546.7709999999997</v>
      </c>
      <c r="P286" s="2">
        <f t="shared" si="21"/>
        <v>630.39430000000004</v>
      </c>
      <c r="Q286" s="2">
        <f t="shared" si="22"/>
        <v>24421.137477999997</v>
      </c>
      <c r="R286" s="2"/>
      <c r="S286" s="2">
        <v>28972.836918025507</v>
      </c>
      <c r="T286" s="4">
        <f t="shared" si="11"/>
        <v>0.69318580951611863</v>
      </c>
      <c r="U286" s="2"/>
      <c r="V286" s="2"/>
      <c r="W286" s="2">
        <f>VLOOKUP(W$266,AURORA!$C$3:$AC$460,$B286-2020,FALSE)</f>
        <v>3875.221</v>
      </c>
      <c r="X286" s="2">
        <f>VLOOKUP(X$266,AURORA!$C$3:$AC$460,$B286-2020,FALSE)</f>
        <v>47.590150000000001</v>
      </c>
      <c r="Y286" s="2">
        <f>VLOOKUP(Y$266,AURORA!$C$3:$AC$460,$B286-2020,FALSE)</f>
        <v>3592.4549999999999</v>
      </c>
      <c r="Z286" s="2">
        <f>VLOOKUP(Z$266,AURORA!$C$3:$AC$460,$B286-2020,FALSE)</f>
        <v>1.8650040000000001</v>
      </c>
      <c r="AA286" s="2">
        <f>VLOOKUP(AA$266,AURORA!$C$3:$AC$460,$B286-2020,FALSE)</f>
        <v>6390.4939999999997</v>
      </c>
      <c r="AB286" s="2">
        <f>VLOOKUP(AB$266,AURORA!$C$3:$AC$460,$B286-2020,FALSE)</f>
        <v>2881.6419999999998</v>
      </c>
      <c r="AC286" s="2">
        <f>VLOOKUP(AC$266,AURORA!$C$3:$AC$460,$B286-2020,FALSE)</f>
        <v>0.3052436</v>
      </c>
      <c r="AD286" s="2">
        <f>VLOOKUP(AD$266,AURORA!$C$3:$AC$460,$B286-2020,FALSE)</f>
        <v>432.68549999999999</v>
      </c>
      <c r="AE286" s="2">
        <f>VLOOKUP(AE$266,AURORA!$C$3:$AC$460,$B286-2020,FALSE)</f>
        <v>6.9667219999999999</v>
      </c>
      <c r="AF286" s="2">
        <f>VLOOKUP(AF$266,AURORA!$C$3:$AC$460,$B286-2020,FALSE)</f>
        <v>21.82451</v>
      </c>
      <c r="AG286" s="2">
        <f>VLOOKUP(AG$266,AURORA!$C$3:$AC$460,$B286-2020,FALSE)</f>
        <v>1929.5630000000001</v>
      </c>
      <c r="AH286" s="2">
        <f>VLOOKUP(AH$266,AURORA!$C$3:$AC$460,$B286-2020,FALSE)</f>
        <v>7.8470550000000001</v>
      </c>
      <c r="AI286" s="2">
        <f>VLOOKUP(AI$266,AURORA!$C$3:$AC$460,$B286-2020,FALSE)</f>
        <v>0</v>
      </c>
      <c r="AJ286" s="2">
        <f>VLOOKUP(AJ$266,AURORA!$C$3:$AC$460,$B286-2020,FALSE)</f>
        <v>630.39430000000004</v>
      </c>
      <c r="AK286" s="2">
        <f>VLOOKUP(AK$266,AURORA!$C$3:$AC$460,$B286-2020,FALSE)</f>
        <v>294.4633</v>
      </c>
      <c r="AL286" s="2">
        <f>VLOOKUP(AL$266,AURORA!$C$3:$AC$460,$B286-2020,FALSE)</f>
        <v>-4.1102590000000001</v>
      </c>
      <c r="AM286" s="2">
        <f>VLOOKUP(AM$266,AURORA!$C$3:$AC$460,$B286-2020,FALSE)</f>
        <v>-232.66980000000001</v>
      </c>
      <c r="AN286" s="2">
        <f>VLOOKUP(AN$266,AURORA!$C$3:$AC$460,$B286-2020,FALSE)</f>
        <v>4546.7709999999997</v>
      </c>
    </row>
    <row r="287" spans="2:40" x14ac:dyDescent="0.2">
      <c r="B287">
        <v>2041</v>
      </c>
      <c r="C287">
        <v>2041</v>
      </c>
      <c r="D287" s="2">
        <f t="shared" si="12"/>
        <v>21.430340000000001</v>
      </c>
      <c r="E287" s="2">
        <f t="shared" si="13"/>
        <v>2001.317</v>
      </c>
      <c r="F287" s="2">
        <f t="shared" si="14"/>
        <v>3605.4059999999999</v>
      </c>
      <c r="G287" s="2">
        <f t="shared" si="15"/>
        <v>4101.5507520000001</v>
      </c>
      <c r="H287" s="2">
        <f t="shared" si="16"/>
        <v>0</v>
      </c>
      <c r="I287" s="2">
        <f t="shared" si="17"/>
        <v>53.895529000000003</v>
      </c>
      <c r="J287" s="2"/>
      <c r="K287" s="2"/>
      <c r="L287" s="2"/>
      <c r="M287" s="6">
        <f t="shared" si="18"/>
        <v>-246.03379999999999</v>
      </c>
      <c r="N287" s="2">
        <f t="shared" si="19"/>
        <v>9806.8871999999992</v>
      </c>
      <c r="O287" s="2">
        <f t="shared" si="20"/>
        <v>4737.8320000000003</v>
      </c>
      <c r="P287" s="2">
        <f t="shared" si="21"/>
        <v>629.04679999999996</v>
      </c>
      <c r="Q287" s="2">
        <f t="shared" si="22"/>
        <v>24711.331821000003</v>
      </c>
      <c r="R287" s="2"/>
      <c r="S287" s="2">
        <v>28965.478727395897</v>
      </c>
      <c r="T287" s="4">
        <f t="shared" si="11"/>
        <v>0.71078924407789235</v>
      </c>
      <c r="U287" s="2"/>
      <c r="V287" s="2"/>
      <c r="W287" s="2">
        <f>VLOOKUP(W$266,AURORA!$C$3:$AC$460,$B287-2020,FALSE)</f>
        <v>3658.4929999999999</v>
      </c>
      <c r="X287" s="2">
        <f>VLOOKUP(X$266,AURORA!$C$3:$AC$460,$B287-2020,FALSE)</f>
        <v>47.079120000000003</v>
      </c>
      <c r="Y287" s="2">
        <f>VLOOKUP(Y$266,AURORA!$C$3:$AC$460,$B287-2020,FALSE)</f>
        <v>3605.4059999999999</v>
      </c>
      <c r="Z287" s="2">
        <f>VLOOKUP(Z$266,AURORA!$C$3:$AC$460,$B287-2020,FALSE)</f>
        <v>1.234553</v>
      </c>
      <c r="AA287" s="2">
        <f>VLOOKUP(AA$266,AURORA!$C$3:$AC$460,$B287-2020,FALSE)</f>
        <v>6616.4340000000002</v>
      </c>
      <c r="AB287" s="2">
        <f>VLOOKUP(AB$266,AURORA!$C$3:$AC$460,$B287-2020,FALSE)</f>
        <v>2895.2359999999999</v>
      </c>
      <c r="AC287" s="2">
        <f>VLOOKUP(AC$266,AURORA!$C$3:$AC$460,$B287-2020,FALSE)</f>
        <v>4.5003649999999999E-2</v>
      </c>
      <c r="AD287" s="2">
        <f>VLOOKUP(AD$266,AURORA!$C$3:$AC$460,$B287-2020,FALSE)</f>
        <v>436.2604</v>
      </c>
      <c r="AE287" s="2">
        <f>VLOOKUP(AE$266,AURORA!$C$3:$AC$460,$B287-2020,FALSE)</f>
        <v>6.8164090000000002</v>
      </c>
      <c r="AF287" s="2">
        <f>VLOOKUP(AF$266,AURORA!$C$3:$AC$460,$B287-2020,FALSE)</f>
        <v>21.430340000000001</v>
      </c>
      <c r="AG287" s="2">
        <f>VLOOKUP(AG$266,AURORA!$C$3:$AC$460,$B287-2020,FALSE)</f>
        <v>2001.317</v>
      </c>
      <c r="AH287" s="2">
        <f>VLOOKUP(AH$266,AURORA!$C$3:$AC$460,$B287-2020,FALSE)</f>
        <v>6.7973520000000001</v>
      </c>
      <c r="AI287" s="2">
        <f>VLOOKUP(AI$266,AURORA!$C$3:$AC$460,$B287-2020,FALSE)</f>
        <v>0</v>
      </c>
      <c r="AJ287" s="2">
        <f>VLOOKUP(AJ$266,AURORA!$C$3:$AC$460,$B287-2020,FALSE)</f>
        <v>629.04679999999996</v>
      </c>
      <c r="AK287" s="2">
        <f>VLOOKUP(AK$266,AURORA!$C$3:$AC$460,$B287-2020,FALSE)</f>
        <v>295.21719999999999</v>
      </c>
      <c r="AL287" s="2">
        <f>VLOOKUP(AL$266,AURORA!$C$3:$AC$460,$B287-2020,FALSE)</f>
        <v>-4.3707000000000003</v>
      </c>
      <c r="AM287" s="2">
        <f>VLOOKUP(AM$266,AURORA!$C$3:$AC$460,$B287-2020,FALSE)</f>
        <v>-241.66309999999999</v>
      </c>
      <c r="AN287" s="2">
        <f>VLOOKUP(AN$266,AURORA!$C$3:$AC$460,$B287-2020,FALSE)</f>
        <v>4737.8320000000003</v>
      </c>
    </row>
    <row r="288" spans="2:40" x14ac:dyDescent="0.2">
      <c r="B288">
        <v>2042</v>
      </c>
      <c r="C288">
        <v>2042</v>
      </c>
      <c r="D288" s="2">
        <f t="shared" si="12"/>
        <v>21.13411</v>
      </c>
      <c r="E288" s="2">
        <f t="shared" si="13"/>
        <v>2047.06</v>
      </c>
      <c r="F288" s="2">
        <f t="shared" si="14"/>
        <v>3617.5859999999998</v>
      </c>
      <c r="G288" s="2">
        <f t="shared" si="15"/>
        <v>3889.5655360000001</v>
      </c>
      <c r="H288" s="2">
        <f t="shared" si="16"/>
        <v>0</v>
      </c>
      <c r="I288" s="2">
        <f t="shared" si="17"/>
        <v>53.329628</v>
      </c>
      <c r="J288" s="2"/>
      <c r="K288" s="2"/>
      <c r="L288" s="2"/>
      <c r="M288" s="6">
        <f t="shared" si="18"/>
        <v>-251.65266099999999</v>
      </c>
      <c r="N288" s="2">
        <f t="shared" si="19"/>
        <v>9930.5745999999999</v>
      </c>
      <c r="O288" s="2">
        <f t="shared" si="20"/>
        <v>4834.4579999999996</v>
      </c>
      <c r="P288" s="2">
        <f t="shared" si="21"/>
        <v>631.66219999999998</v>
      </c>
      <c r="Q288" s="2">
        <f t="shared" si="22"/>
        <v>24773.717412999998</v>
      </c>
      <c r="R288" s="2"/>
      <c r="S288" s="2">
        <v>28958.122405515609</v>
      </c>
      <c r="T288" s="4">
        <f t="shared" si="11"/>
        <v>0.72045478207614211</v>
      </c>
      <c r="U288" s="2"/>
      <c r="V288" s="2"/>
      <c r="W288" s="2">
        <f>VLOOKUP(W$266,AURORA!$C$3:$AC$460,$B288-2020,FALSE)</f>
        <v>3417.683</v>
      </c>
      <c r="X288" s="2">
        <f>VLOOKUP(X$266,AURORA!$C$3:$AC$460,$B288-2020,FALSE)</f>
        <v>46.622219999999999</v>
      </c>
      <c r="Y288" s="2">
        <f>VLOOKUP(Y$266,AURORA!$C$3:$AC$460,$B288-2020,FALSE)</f>
        <v>3617.5859999999998</v>
      </c>
      <c r="Z288" s="2">
        <f>VLOOKUP(Z$266,AURORA!$C$3:$AC$460,$B288-2020,FALSE)</f>
        <v>1.7967789999999999</v>
      </c>
      <c r="AA288" s="2">
        <f>VLOOKUP(AA$266,AURORA!$C$3:$AC$460,$B288-2020,FALSE)</f>
        <v>6748.875</v>
      </c>
      <c r="AB288" s="2">
        <f>VLOOKUP(AB$266,AURORA!$C$3:$AC$460,$B288-2020,FALSE)</f>
        <v>2891.8409999999999</v>
      </c>
      <c r="AC288" s="2">
        <f>VLOOKUP(AC$266,AURORA!$C$3:$AC$460,$B288-2020,FALSE)</f>
        <v>4.1808049999999999E-2</v>
      </c>
      <c r="AD288" s="2">
        <f>VLOOKUP(AD$266,AURORA!$C$3:$AC$460,$B288-2020,FALSE)</f>
        <v>465.09460000000001</v>
      </c>
      <c r="AE288" s="2">
        <f>VLOOKUP(AE$266,AURORA!$C$3:$AC$460,$B288-2020,FALSE)</f>
        <v>6.707408</v>
      </c>
      <c r="AF288" s="2">
        <f>VLOOKUP(AF$266,AURORA!$C$3:$AC$460,$B288-2020,FALSE)</f>
        <v>21.13411</v>
      </c>
      <c r="AG288" s="2">
        <f>VLOOKUP(AG$266,AURORA!$C$3:$AC$460,$B288-2020,FALSE)</f>
        <v>2047.06</v>
      </c>
      <c r="AH288" s="2">
        <f>VLOOKUP(AH$266,AURORA!$C$3:$AC$460,$B288-2020,FALSE)</f>
        <v>6.7879360000000002</v>
      </c>
      <c r="AI288" s="2">
        <f>VLOOKUP(AI$266,AURORA!$C$3:$AC$460,$B288-2020,FALSE)</f>
        <v>0</v>
      </c>
      <c r="AJ288" s="2">
        <f>VLOOKUP(AJ$266,AURORA!$C$3:$AC$460,$B288-2020,FALSE)</f>
        <v>631.66219999999998</v>
      </c>
      <c r="AK288" s="2">
        <f>VLOOKUP(AK$266,AURORA!$C$3:$AC$460,$B288-2020,FALSE)</f>
        <v>289.85860000000002</v>
      </c>
      <c r="AL288" s="2">
        <f>VLOOKUP(AL$266,AURORA!$C$3:$AC$460,$B288-2020,FALSE)</f>
        <v>-4.3641610000000002</v>
      </c>
      <c r="AM288" s="2">
        <f>VLOOKUP(AM$266,AURORA!$C$3:$AC$460,$B288-2020,FALSE)</f>
        <v>-247.2885</v>
      </c>
      <c r="AN288" s="2">
        <f>VLOOKUP(AN$266,AURORA!$C$3:$AC$460,$B288-2020,FALSE)</f>
        <v>4834.4579999999996</v>
      </c>
    </row>
    <row r="289" spans="2:40" x14ac:dyDescent="0.2">
      <c r="B289">
        <v>2043</v>
      </c>
      <c r="C289">
        <v>2043</v>
      </c>
      <c r="D289" s="2">
        <f t="shared" si="12"/>
        <v>20.464670000000002</v>
      </c>
      <c r="E289" s="2">
        <f t="shared" si="13"/>
        <v>2090.788</v>
      </c>
      <c r="F289" s="2">
        <f t="shared" si="14"/>
        <v>3629.7649999999999</v>
      </c>
      <c r="G289" s="2">
        <f t="shared" si="15"/>
        <v>3495.981499</v>
      </c>
      <c r="H289" s="2">
        <f t="shared" si="16"/>
        <v>0</v>
      </c>
      <c r="I289" s="2">
        <f t="shared" si="17"/>
        <v>52.333939000000001</v>
      </c>
      <c r="J289" s="2"/>
      <c r="K289" s="2"/>
      <c r="L289" s="2"/>
      <c r="M289" s="6">
        <f t="shared" si="18"/>
        <v>-259.73793499999999</v>
      </c>
      <c r="N289" s="2">
        <f t="shared" si="19"/>
        <v>10059.2526</v>
      </c>
      <c r="O289" s="2">
        <f t="shared" si="20"/>
        <v>4936.7830000000004</v>
      </c>
      <c r="P289" s="2">
        <f t="shared" si="21"/>
        <v>633.55420000000004</v>
      </c>
      <c r="Q289" s="2">
        <f t="shared" si="22"/>
        <v>24659.184972999999</v>
      </c>
      <c r="R289" s="2"/>
      <c r="S289" s="2">
        <v>28950.767951910038</v>
      </c>
      <c r="T289" s="4">
        <f t="shared" si="11"/>
        <v>0.73029975712976192</v>
      </c>
      <c r="U289" s="2"/>
      <c r="V289" s="2"/>
      <c r="W289" s="2">
        <f>VLOOKUP(W$266,AURORA!$C$3:$AC$460,$B289-2020,FALSE)</f>
        <v>2960.489</v>
      </c>
      <c r="X289" s="2">
        <f>VLOOKUP(X$266,AURORA!$C$3:$AC$460,$B289-2020,FALSE)</f>
        <v>45.831670000000003</v>
      </c>
      <c r="Y289" s="2">
        <f>VLOOKUP(Y$266,AURORA!$C$3:$AC$460,$B289-2020,FALSE)</f>
        <v>3629.7649999999999</v>
      </c>
      <c r="Z289" s="2">
        <f>VLOOKUP(Z$266,AURORA!$C$3:$AC$460,$B289-2020,FALSE)</f>
        <v>2.6271089999999999</v>
      </c>
      <c r="AA289" s="2">
        <f>VLOOKUP(AA$266,AURORA!$C$3:$AC$460,$B289-2020,FALSE)</f>
        <v>6884.6959999999999</v>
      </c>
      <c r="AB289" s="2">
        <f>VLOOKUP(AB$266,AURORA!$C$3:$AC$460,$B289-2020,FALSE)</f>
        <v>2889.9119999999998</v>
      </c>
      <c r="AC289" s="2">
        <f>VLOOKUP(AC$266,AURORA!$C$3:$AC$460,$B289-2020,FALSE)</f>
        <v>0.14559279999999999</v>
      </c>
      <c r="AD289" s="2">
        <f>VLOOKUP(AD$266,AURORA!$C$3:$AC$460,$B289-2020,FALSE)</f>
        <v>529.32489999999996</v>
      </c>
      <c r="AE289" s="2">
        <f>VLOOKUP(AE$266,AURORA!$C$3:$AC$460,$B289-2020,FALSE)</f>
        <v>6.5022690000000001</v>
      </c>
      <c r="AF289" s="2">
        <f>VLOOKUP(AF$266,AURORA!$C$3:$AC$460,$B289-2020,FALSE)</f>
        <v>20.464670000000002</v>
      </c>
      <c r="AG289" s="2">
        <f>VLOOKUP(AG$266,AURORA!$C$3:$AC$460,$B289-2020,FALSE)</f>
        <v>2090.788</v>
      </c>
      <c r="AH289" s="2">
        <f>VLOOKUP(AH$266,AURORA!$C$3:$AC$460,$B289-2020,FALSE)</f>
        <v>6.1675990000000001</v>
      </c>
      <c r="AI289" s="2">
        <f>VLOOKUP(AI$266,AURORA!$C$3:$AC$460,$B289-2020,FALSE)</f>
        <v>0</v>
      </c>
      <c r="AJ289" s="2">
        <f>VLOOKUP(AJ$266,AURORA!$C$3:$AC$460,$B289-2020,FALSE)</f>
        <v>633.55420000000004</v>
      </c>
      <c r="AK289" s="2">
        <f>VLOOKUP(AK$266,AURORA!$C$3:$AC$460,$B289-2020,FALSE)</f>
        <v>284.64460000000003</v>
      </c>
      <c r="AL289" s="2">
        <f>VLOOKUP(AL$266,AURORA!$C$3:$AC$460,$B289-2020,FALSE)</f>
        <v>-4.3259350000000003</v>
      </c>
      <c r="AM289" s="2">
        <f>VLOOKUP(AM$266,AURORA!$C$3:$AC$460,$B289-2020,FALSE)</f>
        <v>-255.41200000000001</v>
      </c>
      <c r="AN289" s="2">
        <f>VLOOKUP(AN$266,AURORA!$C$3:$AC$460,$B289-2020,FALSE)</f>
        <v>4936.7830000000004</v>
      </c>
    </row>
    <row r="290" spans="2:40" x14ac:dyDescent="0.2">
      <c r="B290">
        <v>2044</v>
      </c>
      <c r="C290">
        <v>2044</v>
      </c>
      <c r="D290" s="2">
        <f t="shared" si="12"/>
        <v>20.583870000000001</v>
      </c>
      <c r="E290" s="2">
        <f t="shared" si="13"/>
        <v>2176.2959999999998</v>
      </c>
      <c r="F290" s="2">
        <f t="shared" si="14"/>
        <v>3641.1950000000002</v>
      </c>
      <c r="G290" s="2">
        <f t="shared" si="15"/>
        <v>3656.9271679999997</v>
      </c>
      <c r="H290" s="2">
        <f t="shared" si="16"/>
        <v>0</v>
      </c>
      <c r="I290" s="2">
        <f t="shared" si="17"/>
        <v>52.466785999999999</v>
      </c>
      <c r="J290" s="2"/>
      <c r="K290" s="2"/>
      <c r="L290" s="2"/>
      <c r="M290" s="6">
        <f t="shared" si="18"/>
        <v>-260.81912999999997</v>
      </c>
      <c r="N290" s="2">
        <f t="shared" si="19"/>
        <v>10040.1934</v>
      </c>
      <c r="O290" s="2">
        <f t="shared" si="20"/>
        <v>5060.5569999999998</v>
      </c>
      <c r="P290" s="2">
        <f t="shared" si="21"/>
        <v>640.44920000000002</v>
      </c>
      <c r="Q290" s="2">
        <f t="shared" si="22"/>
        <v>25027.849294000003</v>
      </c>
      <c r="R290" s="2"/>
      <c r="S290" s="2">
        <v>28943.415366104702</v>
      </c>
      <c r="T290" s="4">
        <f t="shared" si="11"/>
        <v>0.73765787437107833</v>
      </c>
      <c r="U290" s="2"/>
      <c r="V290" s="2"/>
      <c r="W290" s="2">
        <f>VLOOKUP(W$266,AURORA!$C$3:$AC$460,$B290-2020,FALSE)</f>
        <v>3129.3069999999998</v>
      </c>
      <c r="X290" s="2">
        <f>VLOOKUP(X$266,AURORA!$C$3:$AC$460,$B290-2020,FALSE)</f>
        <v>45.938400000000001</v>
      </c>
      <c r="Y290" s="2">
        <f>VLOOKUP(Y$266,AURORA!$C$3:$AC$460,$B290-2020,FALSE)</f>
        <v>3641.1950000000002</v>
      </c>
      <c r="Z290" s="2">
        <f>VLOOKUP(Z$266,AURORA!$C$3:$AC$460,$B290-2020,FALSE)</f>
        <v>1.95278</v>
      </c>
      <c r="AA290" s="2">
        <f>VLOOKUP(AA$266,AURORA!$C$3:$AC$460,$B290-2020,FALSE)</f>
        <v>6871.7049999999999</v>
      </c>
      <c r="AB290" s="2">
        <f>VLOOKUP(AB$266,AURORA!$C$3:$AC$460,$B290-2020,FALSE)</f>
        <v>2882.8560000000002</v>
      </c>
      <c r="AC290" s="2">
        <f>VLOOKUP(AC$266,AURORA!$C$3:$AC$460,$B290-2020,FALSE)</f>
        <v>8.5456690000000002E-2</v>
      </c>
      <c r="AD290" s="2">
        <f>VLOOKUP(AD$266,AURORA!$C$3:$AC$460,$B290-2020,FALSE)</f>
        <v>520.63599999999997</v>
      </c>
      <c r="AE290" s="2">
        <f>VLOOKUP(AE$266,AURORA!$C$3:$AC$460,$B290-2020,FALSE)</f>
        <v>6.5283860000000002</v>
      </c>
      <c r="AF290" s="2">
        <f>VLOOKUP(AF$266,AURORA!$C$3:$AC$460,$B290-2020,FALSE)</f>
        <v>20.583870000000001</v>
      </c>
      <c r="AG290" s="2">
        <f>VLOOKUP(AG$266,AURORA!$C$3:$AC$460,$B290-2020,FALSE)</f>
        <v>2176.2959999999998</v>
      </c>
      <c r="AH290" s="2">
        <f>VLOOKUP(AH$266,AURORA!$C$3:$AC$460,$B290-2020,FALSE)</f>
        <v>6.9841680000000004</v>
      </c>
      <c r="AI290" s="2">
        <f>VLOOKUP(AI$266,AURORA!$C$3:$AC$460,$B290-2020,FALSE)</f>
        <v>0</v>
      </c>
      <c r="AJ290" s="2">
        <f>VLOOKUP(AJ$266,AURORA!$C$3:$AC$460,$B290-2020,FALSE)</f>
        <v>640.44920000000002</v>
      </c>
      <c r="AK290" s="2">
        <f>VLOOKUP(AK$266,AURORA!$C$3:$AC$460,$B290-2020,FALSE)</f>
        <v>285.63240000000002</v>
      </c>
      <c r="AL290" s="2">
        <f>VLOOKUP(AL$266,AURORA!$C$3:$AC$460,$B290-2020,FALSE)</f>
        <v>-4.4819300000000002</v>
      </c>
      <c r="AM290" s="2">
        <f>VLOOKUP(AM$266,AURORA!$C$3:$AC$460,$B290-2020,FALSE)</f>
        <v>-256.3372</v>
      </c>
      <c r="AN290" s="2">
        <f>VLOOKUP(AN$266,AURORA!$C$3:$AC$460,$B290-2020,FALSE)</f>
        <v>5060.5569999999998</v>
      </c>
    </row>
    <row r="291" spans="2:40" x14ac:dyDescent="0.2">
      <c r="B291">
        <v>2045</v>
      </c>
      <c r="C291">
        <v>2045</v>
      </c>
      <c r="D291" s="2">
        <f t="shared" si="12"/>
        <v>20.452010000000001</v>
      </c>
      <c r="E291" s="2">
        <f t="shared" si="13"/>
        <v>2231.1320000000001</v>
      </c>
      <c r="F291" s="2">
        <f t="shared" si="14"/>
        <v>3654.125</v>
      </c>
      <c r="G291" s="2">
        <f t="shared" si="15"/>
        <v>3276.8342619999999</v>
      </c>
      <c r="H291" s="2">
        <f t="shared" si="16"/>
        <v>0</v>
      </c>
      <c r="I291" s="2">
        <f t="shared" si="17"/>
        <v>52.252948000000004</v>
      </c>
      <c r="J291" s="2"/>
      <c r="K291" s="2"/>
      <c r="L291" s="2"/>
      <c r="M291" s="6">
        <f t="shared" si="18"/>
        <v>-267.27787899999998</v>
      </c>
      <c r="N291" s="2">
        <f t="shared" si="19"/>
        <v>10152.779900000001</v>
      </c>
      <c r="O291" s="2">
        <f t="shared" si="20"/>
        <v>5150.26</v>
      </c>
      <c r="P291" s="2">
        <f t="shared" si="21"/>
        <v>644.06410000000005</v>
      </c>
      <c r="Q291" s="2">
        <f t="shared" si="22"/>
        <v>24914.622341000006</v>
      </c>
      <c r="R291" s="2"/>
      <c r="S291" s="2">
        <v>28936.064647625237</v>
      </c>
      <c r="T291" s="4">
        <f>(E291+F291+H291+I291+J291+K291+M291+N291+O291+P291)/S291</f>
        <v>0.74707242785947126</v>
      </c>
      <c r="U291" s="2"/>
      <c r="V291" s="2"/>
      <c r="W291" s="2">
        <f>VLOOKUP(W$266,AURORA!$C$3:$AC$460,$B291-2020,FALSE)</f>
        <v>2762.6869999999999</v>
      </c>
      <c r="X291" s="2">
        <f>VLOOKUP(X$266,AURORA!$C$3:$AC$460,$B291-2020,FALSE)</f>
        <v>45.761600000000001</v>
      </c>
      <c r="Y291" s="2">
        <f>VLOOKUP(Y$266,AURORA!$C$3:$AC$460,$B291-2020,FALSE)</f>
        <v>3654.125</v>
      </c>
      <c r="Z291" s="2">
        <f>VLOOKUP(Z$266,AURORA!$C$3:$AC$460,$B291-2020,FALSE)</f>
        <v>1.915306</v>
      </c>
      <c r="AA291" s="2">
        <f>VLOOKUP(AA$266,AURORA!$C$3:$AC$460,$B291-2020,FALSE)</f>
        <v>6990.6229999999996</v>
      </c>
      <c r="AB291" s="2">
        <f>VLOOKUP(AB$266,AURORA!$C$3:$AC$460,$B291-2020,FALSE)</f>
        <v>2881.7550000000001</v>
      </c>
      <c r="AC291" s="2">
        <f>VLOOKUP(AC$266,AURORA!$C$3:$AC$460,$B291-2020,FALSE)</f>
        <v>5.7111189999999999E-2</v>
      </c>
      <c r="AD291" s="2">
        <f>VLOOKUP(AD$266,AURORA!$C$3:$AC$460,$B291-2020,FALSE)</f>
        <v>507.24250000000001</v>
      </c>
      <c r="AE291" s="2">
        <f>VLOOKUP(AE$266,AURORA!$C$3:$AC$460,$B291-2020,FALSE)</f>
        <v>6.4913480000000003</v>
      </c>
      <c r="AF291" s="2">
        <f>VLOOKUP(AF$266,AURORA!$C$3:$AC$460,$B291-2020,FALSE)</f>
        <v>20.452010000000001</v>
      </c>
      <c r="AG291" s="2">
        <f>VLOOKUP(AG$266,AURORA!$C$3:$AC$460,$B291-2020,FALSE)</f>
        <v>2231.1320000000001</v>
      </c>
      <c r="AH291" s="2">
        <f>VLOOKUP(AH$266,AURORA!$C$3:$AC$460,$B291-2020,FALSE)</f>
        <v>6.9047619999999998</v>
      </c>
      <c r="AI291" s="2">
        <f>VLOOKUP(AI$266,AURORA!$C$3:$AC$460,$B291-2020,FALSE)</f>
        <v>0</v>
      </c>
      <c r="AJ291" s="2">
        <f>VLOOKUP(AJ$266,AURORA!$C$3:$AC$460,$B291-2020,FALSE)</f>
        <v>644.06410000000005</v>
      </c>
      <c r="AK291" s="2">
        <f>VLOOKUP(AK$266,AURORA!$C$3:$AC$460,$B291-2020,FALSE)</f>
        <v>280.40190000000001</v>
      </c>
      <c r="AL291" s="2">
        <f>VLOOKUP(AL$266,AURORA!$C$3:$AC$460,$B291-2020,FALSE)</f>
        <v>-4.4739789999999999</v>
      </c>
      <c r="AM291" s="2">
        <f>VLOOKUP(AM$266,AURORA!$C$3:$AC$460,$B291-2020,FALSE)</f>
        <v>-262.8039</v>
      </c>
      <c r="AN291" s="2">
        <f>VLOOKUP(AN$266,AURORA!$C$3:$AC$460,$B291-2020,FALSE)</f>
        <v>5150.26</v>
      </c>
    </row>
    <row r="292" spans="2:40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7" spans="2:40" x14ac:dyDescent="0.2">
      <c r="B297" t="s">
        <v>1</v>
      </c>
      <c r="D297">
        <v>744</v>
      </c>
      <c r="E297">
        <f>24*28</f>
        <v>672</v>
      </c>
      <c r="F297">
        <v>744</v>
      </c>
      <c r="G297">
        <v>720</v>
      </c>
      <c r="H297">
        <v>744</v>
      </c>
      <c r="I297">
        <v>720</v>
      </c>
      <c r="J297">
        <v>744</v>
      </c>
      <c r="K297">
        <v>744</v>
      </c>
      <c r="L297">
        <v>720</v>
      </c>
      <c r="M297">
        <v>744</v>
      </c>
      <c r="N297">
        <v>720</v>
      </c>
      <c r="O297">
        <v>744</v>
      </c>
    </row>
    <row r="298" spans="2:40" x14ac:dyDescent="0.2">
      <c r="D298">
        <v>1</v>
      </c>
      <c r="E298">
        <v>2</v>
      </c>
      <c r="F298">
        <v>3</v>
      </c>
      <c r="G298">
        <v>4</v>
      </c>
      <c r="H298">
        <v>5</v>
      </c>
      <c r="I298">
        <v>6</v>
      </c>
      <c r="J298">
        <v>7</v>
      </c>
      <c r="K298">
        <v>8</v>
      </c>
      <c r="L298">
        <v>9</v>
      </c>
      <c r="M298">
        <v>10</v>
      </c>
      <c r="N298">
        <v>11</v>
      </c>
      <c r="O298">
        <v>12</v>
      </c>
    </row>
    <row r="299" spans="2:40" x14ac:dyDescent="0.2">
      <c r="D299" t="s">
        <v>17</v>
      </c>
      <c r="E299" t="s">
        <v>18</v>
      </c>
      <c r="F299" t="s">
        <v>19</v>
      </c>
      <c r="G299" t="s">
        <v>20</v>
      </c>
      <c r="H299" t="s">
        <v>21</v>
      </c>
      <c r="I299" t="s">
        <v>22</v>
      </c>
      <c r="J299" t="s">
        <v>23</v>
      </c>
      <c r="K299" t="s">
        <v>24</v>
      </c>
      <c r="L299" t="s">
        <v>25</v>
      </c>
      <c r="M299" t="s">
        <v>26</v>
      </c>
      <c r="N299" t="s">
        <v>27</v>
      </c>
      <c r="O299" t="s">
        <v>28</v>
      </c>
      <c r="P299" t="s">
        <v>29</v>
      </c>
    </row>
    <row r="300" spans="2:40" x14ac:dyDescent="0.2">
      <c r="C300">
        <v>2001</v>
      </c>
      <c r="D300" s="2">
        <f t="shared" ref="D300:O315" si="23">VLOOKUP(DATE($C300,D$298,1),$A$2:$Q$241,6,FALSE)/D$297</f>
        <v>2137.2258064516127</v>
      </c>
      <c r="E300" s="2">
        <f t="shared" si="23"/>
        <v>1919.6622023809523</v>
      </c>
      <c r="F300" s="2">
        <f t="shared" si="23"/>
        <v>2372.005376344086</v>
      </c>
      <c r="G300" s="2">
        <f t="shared" si="23"/>
        <v>2911.7486111111111</v>
      </c>
      <c r="H300" s="2">
        <f t="shared" si="23"/>
        <v>4093.0403225806454</v>
      </c>
      <c r="I300" s="2">
        <f t="shared" si="23"/>
        <v>4241.520833333333</v>
      </c>
      <c r="J300" s="2">
        <f t="shared" si="23"/>
        <v>4035.5954301075267</v>
      </c>
      <c r="K300" s="2">
        <f t="shared" si="23"/>
        <v>3776.0174731182797</v>
      </c>
      <c r="L300" s="2">
        <f t="shared" si="23"/>
        <v>2816.8638888888891</v>
      </c>
      <c r="M300" s="2">
        <f t="shared" si="23"/>
        <v>2445.0994623655915</v>
      </c>
      <c r="N300" s="2">
        <f t="shared" si="23"/>
        <v>1884.7652777777778</v>
      </c>
      <c r="O300" s="2">
        <f>VLOOKUP(DATE($C300,O$298,1),$A$2:$Q$241,6,FALSE)/O$297</f>
        <v>2264.9865591397847</v>
      </c>
      <c r="P300" s="6">
        <f>F247</f>
        <v>2915.7276255707761</v>
      </c>
    </row>
    <row r="301" spans="2:40" x14ac:dyDescent="0.2">
      <c r="C301">
        <v>2002</v>
      </c>
      <c r="D301" s="2">
        <f t="shared" si="23"/>
        <v>3381.0819892473119</v>
      </c>
      <c r="E301" s="2">
        <f t="shared" si="23"/>
        <v>2858.5163690476193</v>
      </c>
      <c r="F301" s="2">
        <f t="shared" si="23"/>
        <v>3296.3427419354839</v>
      </c>
      <c r="G301" s="2">
        <f t="shared" si="23"/>
        <v>4047.0861111111112</v>
      </c>
      <c r="H301" s="2">
        <f t="shared" si="23"/>
        <v>4654.2419354838712</v>
      </c>
      <c r="I301" s="2">
        <f t="shared" si="23"/>
        <v>4693.7416666666668</v>
      </c>
      <c r="J301" s="2">
        <f t="shared" si="23"/>
        <v>4411.5873655913974</v>
      </c>
      <c r="K301" s="2">
        <f t="shared" si="23"/>
        <v>4124.5174731182797</v>
      </c>
      <c r="L301" s="2">
        <f t="shared" si="23"/>
        <v>3333.5708333333332</v>
      </c>
      <c r="M301" s="2">
        <f t="shared" si="23"/>
        <v>2505.9274193548385</v>
      </c>
      <c r="N301" s="2">
        <f t="shared" si="23"/>
        <v>2459.7541666666666</v>
      </c>
      <c r="O301" s="2">
        <f t="shared" si="23"/>
        <v>2834.7889784946237</v>
      </c>
      <c r="P301" s="6">
        <f t="shared" ref="P301:P318" si="24">F248</f>
        <v>3554.8662100456622</v>
      </c>
    </row>
    <row r="302" spans="2:40" x14ac:dyDescent="0.2">
      <c r="C302">
        <v>2003</v>
      </c>
      <c r="D302" s="2">
        <f t="shared" si="23"/>
        <v>3494.9072580645161</v>
      </c>
      <c r="E302" s="2">
        <f t="shared" si="23"/>
        <v>3978.2827380952381</v>
      </c>
      <c r="F302" s="2">
        <f t="shared" si="23"/>
        <v>3466.6787634408602</v>
      </c>
      <c r="G302" s="2">
        <f t="shared" si="23"/>
        <v>3892.3305555555557</v>
      </c>
      <c r="H302" s="2">
        <f t="shared" si="23"/>
        <v>6059.3400537634407</v>
      </c>
      <c r="I302" s="2">
        <f t="shared" si="23"/>
        <v>5869.1694444444447</v>
      </c>
      <c r="J302" s="2">
        <f t="shared" si="23"/>
        <v>5430.072580645161</v>
      </c>
      <c r="K302" s="2">
        <f t="shared" si="23"/>
        <v>4678.114247311828</v>
      </c>
      <c r="L302" s="2">
        <f t="shared" si="23"/>
        <v>3931.0166666666669</v>
      </c>
      <c r="M302" s="2">
        <f t="shared" si="23"/>
        <v>2968.7540322580644</v>
      </c>
      <c r="N302" s="2">
        <f t="shared" si="23"/>
        <v>2697.6888888888889</v>
      </c>
      <c r="O302" s="2">
        <f t="shared" si="23"/>
        <v>3332.7096774193546</v>
      </c>
      <c r="P302" s="6">
        <f t="shared" si="24"/>
        <v>4151.9067351598178</v>
      </c>
    </row>
    <row r="303" spans="2:40" x14ac:dyDescent="0.2">
      <c r="C303">
        <v>2004</v>
      </c>
      <c r="D303" s="2">
        <f t="shared" si="23"/>
        <v>3685.1801075268818</v>
      </c>
      <c r="E303" s="2">
        <f t="shared" si="23"/>
        <v>3734.1473214285716</v>
      </c>
      <c r="F303" s="2">
        <f t="shared" si="23"/>
        <v>4788.2446236559135</v>
      </c>
      <c r="G303" s="2">
        <f t="shared" si="23"/>
        <v>4779.45</v>
      </c>
      <c r="H303" s="2">
        <f t="shared" si="23"/>
        <v>4277.239247311828</v>
      </c>
      <c r="I303" s="2">
        <f t="shared" si="23"/>
        <v>4790.55</v>
      </c>
      <c r="J303" s="2">
        <f t="shared" si="23"/>
        <v>4863.2298387096771</v>
      </c>
      <c r="K303" s="2">
        <f t="shared" si="23"/>
        <v>4223.2983870967746</v>
      </c>
      <c r="L303" s="2">
        <f t="shared" si="23"/>
        <v>3289.4652777777778</v>
      </c>
      <c r="M303" s="2">
        <f t="shared" si="23"/>
        <v>2731.4435483870966</v>
      </c>
      <c r="N303" s="2">
        <f t="shared" si="23"/>
        <v>2527.1069444444443</v>
      </c>
      <c r="O303" s="2">
        <f t="shared" si="23"/>
        <v>3056.7002688172042</v>
      </c>
      <c r="P303" s="6">
        <f t="shared" si="24"/>
        <v>3886.7177823315119</v>
      </c>
    </row>
    <row r="304" spans="2:40" x14ac:dyDescent="0.2">
      <c r="C304">
        <v>2005</v>
      </c>
      <c r="D304" s="2">
        <f t="shared" si="23"/>
        <v>3102.2876344086021</v>
      </c>
      <c r="E304" s="2">
        <f t="shared" si="23"/>
        <v>3821.6398809523807</v>
      </c>
      <c r="F304" s="2">
        <f t="shared" si="23"/>
        <v>4092.9717741935483</v>
      </c>
      <c r="G304" s="2">
        <f t="shared" si="23"/>
        <v>4862.4541666666664</v>
      </c>
      <c r="H304" s="2">
        <f t="shared" si="23"/>
        <v>6508.0040322580644</v>
      </c>
      <c r="I304" s="2">
        <f t="shared" si="23"/>
        <v>6620.958333333333</v>
      </c>
      <c r="J304" s="2">
        <f t="shared" si="23"/>
        <v>6012.3763440860212</v>
      </c>
      <c r="K304" s="2">
        <f t="shared" si="23"/>
        <v>4898.6196236559135</v>
      </c>
      <c r="L304" s="2">
        <f t="shared" si="23"/>
        <v>3893.1944444444443</v>
      </c>
      <c r="M304" s="2">
        <f t="shared" si="23"/>
        <v>3310.2567204301076</v>
      </c>
      <c r="N304" s="2">
        <f t="shared" si="23"/>
        <v>3017.8291666666669</v>
      </c>
      <c r="O304" s="2">
        <f t="shared" si="23"/>
        <v>4091.2486559139784</v>
      </c>
      <c r="P304" s="6">
        <f t="shared" si="24"/>
        <v>4524.1855022831051</v>
      </c>
    </row>
    <row r="305" spans="3:17" x14ac:dyDescent="0.2">
      <c r="C305">
        <v>2006</v>
      </c>
      <c r="D305" s="2">
        <f t="shared" si="23"/>
        <v>6032.3172043010754</v>
      </c>
      <c r="E305" s="2">
        <f t="shared" si="23"/>
        <v>5640.8794642857147</v>
      </c>
      <c r="F305" s="2">
        <f t="shared" si="23"/>
        <v>6479.9556451612907</v>
      </c>
      <c r="G305" s="2">
        <f t="shared" si="23"/>
        <v>7475.3402777777774</v>
      </c>
      <c r="H305" s="2">
        <f t="shared" si="23"/>
        <v>7832.2379032258068</v>
      </c>
      <c r="I305" s="2">
        <f t="shared" si="23"/>
        <v>7331.4777777777781</v>
      </c>
      <c r="J305" s="2">
        <f t="shared" si="23"/>
        <v>6247.1196236559135</v>
      </c>
      <c r="K305" s="2">
        <f t="shared" si="23"/>
        <v>5181.8870967741932</v>
      </c>
      <c r="L305" s="2">
        <f t="shared" si="23"/>
        <v>3875.4263888888891</v>
      </c>
      <c r="M305" s="2">
        <f t="shared" si="23"/>
        <v>3124.0712365591398</v>
      </c>
      <c r="N305" s="2">
        <f t="shared" si="23"/>
        <v>3256.7874999999999</v>
      </c>
      <c r="O305" s="2">
        <f t="shared" si="23"/>
        <v>3355.9126344086021</v>
      </c>
      <c r="P305" s="6">
        <f t="shared" si="24"/>
        <v>5484.8606164383564</v>
      </c>
    </row>
    <row r="306" spans="3:17" x14ac:dyDescent="0.2">
      <c r="C306">
        <v>2007</v>
      </c>
      <c r="D306" s="2">
        <f t="shared" si="23"/>
        <v>2672.6814516129034</v>
      </c>
      <c r="E306" s="2">
        <f t="shared" si="23"/>
        <v>2560.5342261904761</v>
      </c>
      <c r="F306" s="2">
        <f t="shared" si="23"/>
        <v>3085.6465053763441</v>
      </c>
      <c r="G306" s="2">
        <f t="shared" si="23"/>
        <v>3126.1</v>
      </c>
      <c r="H306" s="2">
        <f t="shared" si="23"/>
        <v>4015.0268817204301</v>
      </c>
      <c r="I306" s="2">
        <f t="shared" si="23"/>
        <v>3807.5930555555556</v>
      </c>
      <c r="J306" s="2">
        <f t="shared" si="23"/>
        <v>4550.0282258064517</v>
      </c>
      <c r="K306" s="2">
        <f t="shared" si="23"/>
        <v>3851.2688172043013</v>
      </c>
      <c r="L306" s="2">
        <f t="shared" si="23"/>
        <v>2970.5652777777777</v>
      </c>
      <c r="M306" s="2">
        <f t="shared" si="23"/>
        <v>2397.9341397849462</v>
      </c>
      <c r="N306" s="2">
        <f t="shared" si="23"/>
        <v>2383.9888888888891</v>
      </c>
      <c r="O306" s="2">
        <f t="shared" si="23"/>
        <v>1953.6693548387098</v>
      </c>
      <c r="P306" s="6">
        <f t="shared" si="24"/>
        <v>3119.6062785388126</v>
      </c>
    </row>
    <row r="307" spans="3:17" x14ac:dyDescent="0.2">
      <c r="C307">
        <v>2008</v>
      </c>
      <c r="D307" s="2">
        <f t="shared" si="23"/>
        <v>2087.2634408602153</v>
      </c>
      <c r="E307" s="2">
        <f t="shared" si="23"/>
        <v>1828.8229166666667</v>
      </c>
      <c r="F307" s="2">
        <f t="shared" si="23"/>
        <v>1933.5940860215053</v>
      </c>
      <c r="G307" s="2">
        <f t="shared" si="23"/>
        <v>3777.7611111111109</v>
      </c>
      <c r="H307" s="2">
        <f t="shared" si="23"/>
        <v>4343.333333333333</v>
      </c>
      <c r="I307" s="2">
        <f t="shared" si="23"/>
        <v>3813.0374999999999</v>
      </c>
      <c r="J307" s="2">
        <f t="shared" si="23"/>
        <v>4484.2701612903229</v>
      </c>
      <c r="K307" s="2">
        <f t="shared" si="23"/>
        <v>4600.2096774193551</v>
      </c>
      <c r="L307" s="2">
        <f t="shared" si="23"/>
        <v>2378.7597222222221</v>
      </c>
      <c r="M307" s="2">
        <f t="shared" si="23"/>
        <v>1475.6061827956989</v>
      </c>
      <c r="N307" s="2">
        <f t="shared" si="23"/>
        <v>1092.9222222222222</v>
      </c>
      <c r="O307" s="2">
        <f t="shared" si="23"/>
        <v>1148.1102150537633</v>
      </c>
      <c r="P307" s="6">
        <f t="shared" si="24"/>
        <v>2746.790869763206</v>
      </c>
    </row>
    <row r="308" spans="3:17" x14ac:dyDescent="0.2">
      <c r="C308">
        <v>2009</v>
      </c>
      <c r="D308" s="2">
        <f t="shared" si="23"/>
        <v>1462.3978494623657</v>
      </c>
      <c r="E308" s="2">
        <f t="shared" si="23"/>
        <v>2151.1175595238096</v>
      </c>
      <c r="F308" s="2">
        <f t="shared" si="23"/>
        <v>3076.5174731182797</v>
      </c>
      <c r="G308" s="2">
        <f t="shared" si="23"/>
        <v>3768.7958333333331</v>
      </c>
      <c r="H308" s="2">
        <f t="shared" si="23"/>
        <v>4992.0268817204305</v>
      </c>
      <c r="I308" s="2">
        <f t="shared" si="23"/>
        <v>4664.6027777777781</v>
      </c>
      <c r="J308" s="2">
        <f t="shared" si="23"/>
        <v>4973.9045698924729</v>
      </c>
      <c r="K308" s="2">
        <f t="shared" si="23"/>
        <v>4056.5954301075267</v>
      </c>
      <c r="L308" s="2">
        <f t="shared" si="23"/>
        <v>3122.2944444444443</v>
      </c>
      <c r="M308" s="2">
        <f t="shared" si="23"/>
        <v>2398.1008064516127</v>
      </c>
      <c r="N308" s="2">
        <f t="shared" si="23"/>
        <v>1719.3083333333334</v>
      </c>
      <c r="O308" s="2">
        <f t="shared" si="23"/>
        <v>1734.6572580645161</v>
      </c>
      <c r="P308" s="6">
        <f t="shared" si="24"/>
        <v>3183.5658675799086</v>
      </c>
    </row>
    <row r="309" spans="3:17" x14ac:dyDescent="0.2">
      <c r="C309">
        <v>2010</v>
      </c>
      <c r="D309" s="2">
        <f t="shared" si="23"/>
        <v>1784.122311827957</v>
      </c>
      <c r="E309" s="2">
        <f t="shared" si="23"/>
        <v>2153.6160714285716</v>
      </c>
      <c r="F309" s="2">
        <f t="shared" si="23"/>
        <v>2739.9206989247314</v>
      </c>
      <c r="G309" s="2">
        <f t="shared" si="23"/>
        <v>3584.6055555555554</v>
      </c>
      <c r="H309" s="2">
        <f t="shared" si="23"/>
        <v>5302.8427419354839</v>
      </c>
      <c r="I309" s="2">
        <f t="shared" si="23"/>
        <v>6166.9333333333334</v>
      </c>
      <c r="J309" s="2">
        <f t="shared" si="23"/>
        <v>5612.2365591397847</v>
      </c>
      <c r="K309" s="2">
        <f t="shared" si="23"/>
        <v>4730.7755376344085</v>
      </c>
      <c r="L309" s="2">
        <f t="shared" si="23"/>
        <v>3670.8319444444446</v>
      </c>
      <c r="M309" s="2">
        <f t="shared" si="23"/>
        <v>2653.9905913978496</v>
      </c>
      <c r="N309" s="2">
        <f t="shared" si="23"/>
        <v>2875.4430555555555</v>
      </c>
      <c r="O309" s="2">
        <f t="shared" si="23"/>
        <v>4392.7956989247314</v>
      </c>
      <c r="P309" s="6">
        <f t="shared" si="24"/>
        <v>3816.3092465753425</v>
      </c>
    </row>
    <row r="310" spans="3:17" x14ac:dyDescent="0.2">
      <c r="C310">
        <v>2011</v>
      </c>
      <c r="D310" s="2">
        <f t="shared" si="23"/>
        <v>4399.9448924731187</v>
      </c>
      <c r="E310" s="2">
        <f t="shared" si="23"/>
        <v>3551.5327380952381</v>
      </c>
      <c r="F310" s="2">
        <f t="shared" si="23"/>
        <v>5243.4784946236559</v>
      </c>
      <c r="G310" s="2">
        <f t="shared" si="23"/>
        <v>6401.854166666667</v>
      </c>
      <c r="H310" s="2">
        <f t="shared" si="23"/>
        <v>6882.0900537634407</v>
      </c>
      <c r="I310" s="2">
        <f t="shared" si="23"/>
        <v>6915.145833333333</v>
      </c>
      <c r="J310" s="2">
        <f t="shared" si="23"/>
        <v>6711.2836021505373</v>
      </c>
      <c r="K310" s="2">
        <f t="shared" si="23"/>
        <v>5429.7876344086026</v>
      </c>
      <c r="L310" s="2">
        <f t="shared" si="23"/>
        <v>4502.3874999999998</v>
      </c>
      <c r="M310" s="2">
        <f t="shared" si="23"/>
        <v>3060.4637096774195</v>
      </c>
      <c r="N310" s="2">
        <f t="shared" si="23"/>
        <v>2721.5194444444446</v>
      </c>
      <c r="O310" s="2">
        <f t="shared" si="23"/>
        <v>2387.7150537634407</v>
      </c>
      <c r="P310" s="6">
        <f t="shared" si="24"/>
        <v>4858.1583333333338</v>
      </c>
    </row>
    <row r="311" spans="3:17" x14ac:dyDescent="0.2">
      <c r="C311">
        <v>2012</v>
      </c>
      <c r="D311" s="2">
        <f t="shared" si="23"/>
        <v>1793.7352150537633</v>
      </c>
      <c r="E311" s="2">
        <f t="shared" si="23"/>
        <v>1645.0610119047619</v>
      </c>
      <c r="F311" s="2">
        <f t="shared" si="23"/>
        <v>2007.3104838709678</v>
      </c>
      <c r="G311" s="2">
        <f t="shared" si="23"/>
        <v>3204.3597222222224</v>
      </c>
      <c r="H311" s="2">
        <f t="shared" si="23"/>
        <v>4666.2150537634407</v>
      </c>
      <c r="I311" s="2">
        <f t="shared" si="23"/>
        <v>4236.2777777777774</v>
      </c>
      <c r="J311" s="2">
        <f t="shared" si="23"/>
        <v>4410.9408602150534</v>
      </c>
      <c r="K311" s="2">
        <f t="shared" si="23"/>
        <v>3998.494623655914</v>
      </c>
      <c r="L311" s="2">
        <f t="shared" si="23"/>
        <v>3388.1847222222223</v>
      </c>
      <c r="M311" s="2">
        <f t="shared" si="23"/>
        <v>2540.5739247311826</v>
      </c>
      <c r="N311" s="2">
        <f t="shared" si="23"/>
        <v>2112.6041666666665</v>
      </c>
      <c r="O311" s="2">
        <f t="shared" si="23"/>
        <v>2644.641129032258</v>
      </c>
      <c r="P311" s="6">
        <f t="shared" si="24"/>
        <v>3055.2561475409834</v>
      </c>
    </row>
    <row r="312" spans="3:17" x14ac:dyDescent="0.2">
      <c r="C312">
        <v>2013</v>
      </c>
      <c r="D312" s="2">
        <f t="shared" si="23"/>
        <v>2276.5147849462364</v>
      </c>
      <c r="E312" s="2">
        <f t="shared" si="23"/>
        <v>2237.6577380952381</v>
      </c>
      <c r="F312" s="2">
        <f t="shared" si="23"/>
        <v>2400.9287634408602</v>
      </c>
      <c r="G312" s="2">
        <f t="shared" si="23"/>
        <v>3130.5124999999998</v>
      </c>
      <c r="H312" s="2">
        <f t="shared" si="23"/>
        <v>3638.9973118279568</v>
      </c>
      <c r="I312" s="2">
        <f t="shared" si="23"/>
        <v>3973.7750000000001</v>
      </c>
      <c r="J312" s="2">
        <f t="shared" si="23"/>
        <v>4291.2177419354839</v>
      </c>
      <c r="K312" s="2">
        <f t="shared" si="23"/>
        <v>3532.9435483870966</v>
      </c>
      <c r="L312" s="2">
        <f t="shared" si="23"/>
        <v>2452.8958333333335</v>
      </c>
      <c r="M312" s="2">
        <f t="shared" si="23"/>
        <v>1894.1747311827958</v>
      </c>
      <c r="N312" s="2">
        <f t="shared" si="23"/>
        <v>1434.8083333333334</v>
      </c>
      <c r="O312" s="2">
        <f t="shared" si="23"/>
        <v>1234.9260752688172</v>
      </c>
      <c r="P312" s="6">
        <f t="shared" si="24"/>
        <v>2711.7122146118722</v>
      </c>
    </row>
    <row r="313" spans="3:17" x14ac:dyDescent="0.2">
      <c r="C313">
        <v>2014</v>
      </c>
      <c r="D313" s="2">
        <f t="shared" si="23"/>
        <v>1090.3091397849462</v>
      </c>
      <c r="E313" s="2">
        <f t="shared" si="23"/>
        <v>1074.9806547619048</v>
      </c>
      <c r="F313" s="2">
        <f t="shared" si="23"/>
        <v>1278.2029569892472</v>
      </c>
      <c r="G313" s="2">
        <f t="shared" si="23"/>
        <v>1959.7375</v>
      </c>
      <c r="H313" s="2">
        <f t="shared" si="23"/>
        <v>2772.6747311827958</v>
      </c>
      <c r="I313" s="2">
        <f t="shared" si="23"/>
        <v>3064.2847222222222</v>
      </c>
      <c r="J313" s="2">
        <f t="shared" si="23"/>
        <v>3096.7298387096776</v>
      </c>
      <c r="K313" s="2">
        <f t="shared" si="23"/>
        <v>2533.5873655913979</v>
      </c>
      <c r="L313" s="2">
        <f t="shared" si="23"/>
        <v>1725.3569444444445</v>
      </c>
      <c r="M313" s="2">
        <f t="shared" si="23"/>
        <v>1345.8427419354839</v>
      </c>
      <c r="N313" s="2">
        <f t="shared" si="23"/>
        <v>1149.0638888888889</v>
      </c>
      <c r="O313" s="2">
        <f t="shared" si="23"/>
        <v>1323.5188172043011</v>
      </c>
      <c r="P313" s="6">
        <f t="shared" si="24"/>
        <v>1873.2043378995434</v>
      </c>
    </row>
    <row r="314" spans="3:17" x14ac:dyDescent="0.2">
      <c r="C314">
        <v>2015</v>
      </c>
      <c r="D314" s="2">
        <f t="shared" si="23"/>
        <v>1147.391129032258</v>
      </c>
      <c r="E314" s="2">
        <f t="shared" si="23"/>
        <v>1333.3199404761904</v>
      </c>
      <c r="F314" s="2">
        <f t="shared" si="23"/>
        <v>1209.002688172043</v>
      </c>
      <c r="G314" s="2">
        <f t="shared" si="23"/>
        <v>1363.7666666666667</v>
      </c>
      <c r="H314" s="2">
        <f t="shared" si="23"/>
        <v>1686.1760752688172</v>
      </c>
      <c r="I314" s="2">
        <f t="shared" si="23"/>
        <v>2145.6930555555555</v>
      </c>
      <c r="J314" s="2">
        <f t="shared" si="23"/>
        <v>2564.9166666666665</v>
      </c>
      <c r="K314" s="2">
        <f t="shared" si="23"/>
        <v>2270.8561827956987</v>
      </c>
      <c r="L314" s="2">
        <f t="shared" si="23"/>
        <v>1909.901388888889</v>
      </c>
      <c r="M314" s="2">
        <f t="shared" si="23"/>
        <v>1216.364247311828</v>
      </c>
      <c r="N314" s="2">
        <f t="shared" si="23"/>
        <v>888.37777777777774</v>
      </c>
      <c r="O314" s="2">
        <f t="shared" si="23"/>
        <v>1156.5510752688172</v>
      </c>
      <c r="P314" s="6">
        <f t="shared" si="24"/>
        <v>1576.3126712328767</v>
      </c>
    </row>
    <row r="315" spans="3:17" x14ac:dyDescent="0.2">
      <c r="C315">
        <v>2016</v>
      </c>
      <c r="D315" s="2">
        <f t="shared" si="23"/>
        <v>1465.4153225806451</v>
      </c>
      <c r="E315" s="2">
        <f t="shared" si="23"/>
        <v>2314.8541666666665</v>
      </c>
      <c r="F315" s="2">
        <f t="shared" si="23"/>
        <v>3749.4153225806454</v>
      </c>
      <c r="G315" s="2">
        <f t="shared" si="23"/>
        <v>3839.2624999999998</v>
      </c>
      <c r="H315" s="2">
        <f t="shared" si="23"/>
        <v>4263.7553763440865</v>
      </c>
      <c r="I315" s="2">
        <f t="shared" si="23"/>
        <v>4551.1361111111109</v>
      </c>
      <c r="J315" s="2">
        <f t="shared" si="23"/>
        <v>4599.4865591397847</v>
      </c>
      <c r="K315" s="2">
        <f t="shared" si="23"/>
        <v>3852.4086021505377</v>
      </c>
      <c r="L315" s="2">
        <f t="shared" si="23"/>
        <v>3189.7055555555557</v>
      </c>
      <c r="M315" s="2">
        <f t="shared" si="23"/>
        <v>2327.1868279569894</v>
      </c>
      <c r="N315" s="2">
        <f t="shared" si="23"/>
        <v>2324.6999999999998</v>
      </c>
      <c r="O315" s="2">
        <f t="shared" si="23"/>
        <v>3099.1518817204301</v>
      </c>
      <c r="P315" s="6">
        <f t="shared" si="24"/>
        <v>3295.1405965391623</v>
      </c>
    </row>
    <row r="316" spans="3:17" x14ac:dyDescent="0.2">
      <c r="C316">
        <v>2017</v>
      </c>
      <c r="D316" s="2">
        <f t="shared" ref="D316:O318" si="25">VLOOKUP(DATE($C316,D$298,1),$A$2:$Q$241,6,FALSE)/D$297</f>
        <v>5192.3803763440865</v>
      </c>
      <c r="E316" s="2">
        <f t="shared" si="25"/>
        <v>5299.0461309523807</v>
      </c>
      <c r="F316" s="2">
        <f t="shared" si="25"/>
        <v>6068.0591397849466</v>
      </c>
      <c r="G316" s="2">
        <f t="shared" si="25"/>
        <v>6139.1597222222226</v>
      </c>
      <c r="H316" s="2">
        <f t="shared" si="25"/>
        <v>6679.322580645161</v>
      </c>
      <c r="I316" s="2">
        <f t="shared" si="25"/>
        <v>6258.1125000000002</v>
      </c>
      <c r="J316" s="2">
        <f t="shared" si="25"/>
        <v>5892.3400537634407</v>
      </c>
      <c r="K316" s="2">
        <f t="shared" si="25"/>
        <v>5268.8064516129034</v>
      </c>
      <c r="L316" s="2">
        <f t="shared" si="25"/>
        <v>3988.4305555555557</v>
      </c>
      <c r="M316" s="2">
        <f t="shared" si="25"/>
        <v>2737.9032258064517</v>
      </c>
      <c r="N316" s="2">
        <f t="shared" si="25"/>
        <v>2484.9611111111112</v>
      </c>
      <c r="O316" s="2">
        <f t="shared" si="25"/>
        <v>2496.1975806451615</v>
      </c>
      <c r="P316" s="6">
        <f t="shared" si="24"/>
        <v>4873.639726027397</v>
      </c>
    </row>
    <row r="317" spans="3:17" x14ac:dyDescent="0.2">
      <c r="C317">
        <v>2018</v>
      </c>
      <c r="D317" s="2">
        <f t="shared" si="25"/>
        <v>2098.9879032258063</v>
      </c>
      <c r="E317" s="2">
        <f t="shared" si="25"/>
        <v>1719.4434523809523</v>
      </c>
      <c r="F317" s="2">
        <f t="shared" si="25"/>
        <v>2415.3252688172042</v>
      </c>
      <c r="G317" s="2">
        <f t="shared" si="25"/>
        <v>4372.0388888888892</v>
      </c>
      <c r="H317" s="2">
        <f t="shared" si="25"/>
        <v>4173.6182795698924</v>
      </c>
      <c r="I317" s="2">
        <f t="shared" si="25"/>
        <v>3999.5291666666667</v>
      </c>
      <c r="J317" s="2">
        <f t="shared" si="25"/>
        <v>4264.7661290322585</v>
      </c>
      <c r="K317" s="2">
        <f t="shared" si="25"/>
        <v>3776.2795698924733</v>
      </c>
      <c r="L317" s="2">
        <f t="shared" si="25"/>
        <v>3147.2874999999999</v>
      </c>
      <c r="M317" s="2">
        <f t="shared" si="25"/>
        <v>1917.7795698924731</v>
      </c>
      <c r="N317" s="2">
        <f t="shared" si="25"/>
        <v>1597.5069444444443</v>
      </c>
      <c r="O317" s="2">
        <f t="shared" si="25"/>
        <v>1915.4704301075269</v>
      </c>
      <c r="P317" s="6">
        <f t="shared" si="24"/>
        <v>2956.3406392694064</v>
      </c>
      <c r="Q317" s="4"/>
    </row>
    <row r="318" spans="3:17" x14ac:dyDescent="0.2">
      <c r="C318">
        <v>2019</v>
      </c>
      <c r="D318" s="2">
        <f>VLOOKUP(DATE($C318,D$298,1),$A$2:$Q$241,6,FALSE)/D$297</f>
        <v>2060.8373655913979</v>
      </c>
      <c r="E318" s="2">
        <f t="shared" si="25"/>
        <v>3385.6383928571427</v>
      </c>
      <c r="F318" s="2">
        <f t="shared" si="25"/>
        <v>5997.4731182795695</v>
      </c>
      <c r="G318" s="2">
        <f t="shared" si="25"/>
        <v>6690.1791666666668</v>
      </c>
      <c r="H318" s="2">
        <f t="shared" si="25"/>
        <v>6508.5645161290322</v>
      </c>
      <c r="I318" s="2">
        <f t="shared" si="25"/>
        <v>6737.2569444444443</v>
      </c>
      <c r="J318" s="2">
        <f t="shared" si="25"/>
        <v>6009.7567204301076</v>
      </c>
      <c r="K318" s="2">
        <f t="shared" si="25"/>
        <v>5320.2325268817203</v>
      </c>
      <c r="L318" s="2">
        <f t="shared" si="25"/>
        <v>4051.1694444444443</v>
      </c>
      <c r="M318" s="2">
        <f t="shared" si="25"/>
        <v>2985.3817204301076</v>
      </c>
      <c r="N318" s="2">
        <f t="shared" si="25"/>
        <v>2336.8013888888891</v>
      </c>
      <c r="O318" s="2">
        <f t="shared" si="25"/>
        <v>2715.8615591397847</v>
      </c>
      <c r="P318" s="6">
        <f t="shared" si="24"/>
        <v>4572.0586757990868</v>
      </c>
      <c r="Q318" s="4"/>
    </row>
    <row r="320" spans="3:17" x14ac:dyDescent="0.2">
      <c r="C320" t="s">
        <v>30</v>
      </c>
      <c r="D320" s="6">
        <f>AVERAGE(D300:D317)</f>
        <v>2739.1191009557942</v>
      </c>
      <c r="E320" s="6">
        <f t="shared" ref="E320:P320" si="26">AVERAGE(E300:E317)</f>
        <v>2767.9508101851857</v>
      </c>
      <c r="F320" s="6">
        <f t="shared" si="26"/>
        <v>3316.866711469534</v>
      </c>
      <c r="G320" s="6">
        <f t="shared" si="26"/>
        <v>4035.3535493827158</v>
      </c>
      <c r="H320" s="6">
        <f t="shared" si="26"/>
        <v>4824.4545997610521</v>
      </c>
      <c r="I320" s="6">
        <f t="shared" si="26"/>
        <v>4841.3077160493813</v>
      </c>
      <c r="J320" s="6">
        <f t="shared" si="26"/>
        <v>4802.8945639187577</v>
      </c>
      <c r="K320" s="6">
        <f t="shared" si="26"/>
        <v>4154.6926523297489</v>
      </c>
      <c r="L320" s="6">
        <f t="shared" si="26"/>
        <v>3199.2299382716046</v>
      </c>
      <c r="M320" s="6">
        <f t="shared" si="26"/>
        <v>2391.748506571088</v>
      </c>
      <c r="N320" s="6">
        <f t="shared" si="26"/>
        <v>2146.0631172839508</v>
      </c>
      <c r="O320" s="6">
        <f t="shared" si="26"/>
        <v>2467.9861857825563</v>
      </c>
      <c r="P320" s="6">
        <f t="shared" si="26"/>
        <v>3476.9056333745039</v>
      </c>
    </row>
    <row r="321" spans="3:16" x14ac:dyDescent="0.2">
      <c r="C321" t="s">
        <v>31</v>
      </c>
      <c r="D321" s="2">
        <f>STDEV(D300:D317)</f>
        <v>1400.7959523110105</v>
      </c>
      <c r="E321" s="2">
        <f t="shared" ref="E321:P321" si="27">STDEV(E300:E317)</f>
        <v>1305.2969476278088</v>
      </c>
      <c r="F321" s="2">
        <f t="shared" si="27"/>
        <v>1523.9167869973437</v>
      </c>
      <c r="G321" s="2">
        <f t="shared" si="27"/>
        <v>1507.9137986857963</v>
      </c>
      <c r="H321" s="2">
        <f t="shared" si="27"/>
        <v>1520.7259003396409</v>
      </c>
      <c r="I321" s="2">
        <f t="shared" si="27"/>
        <v>1400.984261238307</v>
      </c>
      <c r="J321" s="2">
        <f t="shared" si="27"/>
        <v>1058.0786447982307</v>
      </c>
      <c r="K321" s="2">
        <f t="shared" si="27"/>
        <v>852.43819704519547</v>
      </c>
      <c r="L321" s="2">
        <f t="shared" si="27"/>
        <v>741.68942672480898</v>
      </c>
      <c r="M321" s="2">
        <f t="shared" si="27"/>
        <v>608.43700514911961</v>
      </c>
      <c r="N321" s="2">
        <f t="shared" si="27"/>
        <v>700.89386086468767</v>
      </c>
      <c r="O321" s="2">
        <f t="shared" si="27"/>
        <v>977.23893324371238</v>
      </c>
      <c r="P321" s="2">
        <f t="shared" si="27"/>
        <v>1030.288227998552</v>
      </c>
    </row>
    <row r="322" spans="3:16" x14ac:dyDescent="0.2">
      <c r="D322" s="1">
        <f>D321/D320</f>
        <v>0.51140381293468173</v>
      </c>
      <c r="E322" s="1">
        <f t="shared" ref="E322:P322" si="28">E321/E320</f>
        <v>0.4715751966489895</v>
      </c>
      <c r="F322" s="1">
        <f t="shared" si="28"/>
        <v>0.45944468667605098</v>
      </c>
      <c r="G322" s="1">
        <f t="shared" si="28"/>
        <v>0.3736757585754687</v>
      </c>
      <c r="H322" s="1">
        <f t="shared" si="28"/>
        <v>0.31521198280422419</v>
      </c>
      <c r="I322" s="1">
        <f t="shared" si="28"/>
        <v>0.28938137036691863</v>
      </c>
      <c r="J322" s="1">
        <f t="shared" si="28"/>
        <v>0.22030020245435653</v>
      </c>
      <c r="K322" s="1">
        <f t="shared" si="28"/>
        <v>0.2051747911045092</v>
      </c>
      <c r="L322" s="1">
        <f t="shared" si="28"/>
        <v>0.23183373531616466</v>
      </c>
      <c r="M322" s="1">
        <f t="shared" si="28"/>
        <v>0.25439004288180811</v>
      </c>
      <c r="N322" s="1">
        <f t="shared" si="28"/>
        <v>0.32659517570561308</v>
      </c>
      <c r="O322" s="1">
        <f t="shared" si="28"/>
        <v>0.39596612771713979</v>
      </c>
      <c r="P322" s="1">
        <f t="shared" si="28"/>
        <v>0.29632332212554408</v>
      </c>
    </row>
    <row r="323" spans="3:16" x14ac:dyDescent="0.2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3:16" x14ac:dyDescent="0.2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2"/>
  <sheetViews>
    <sheetView workbookViewId="0">
      <pane xSplit="3" ySplit="1" topLeftCell="D252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2" sqref="C272:D272"/>
    </sheetView>
  </sheetViews>
  <sheetFormatPr defaultRowHeight="12.75" x14ac:dyDescent="0.2"/>
  <cols>
    <col min="3" max="3" width="11.28515625" bestFit="1" customWidth="1"/>
    <col min="4" max="4" width="10.42578125" bestFit="1" customWidth="1"/>
    <col min="5" max="5" width="10.140625" bestFit="1" customWidth="1"/>
    <col min="6" max="6" width="9.140625" bestFit="1" customWidth="1"/>
    <col min="7" max="7" width="10.42578125" bestFit="1" customWidth="1"/>
    <col min="8" max="8" width="7.28515625" bestFit="1" customWidth="1"/>
    <col min="9" max="9" width="7.855468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42578125" bestFit="1" customWidth="1"/>
    <col min="14" max="14" width="9.28515625" bestFit="1" customWidth="1"/>
    <col min="15" max="15" width="10.42578125" bestFit="1" customWidth="1"/>
    <col min="16" max="16" width="7.140625" bestFit="1" customWidth="1"/>
    <col min="17" max="17" width="10.42578125" bestFit="1" customWidth="1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3245939</v>
      </c>
      <c r="F2" s="2">
        <v>111346</v>
      </c>
      <c r="G2" s="2">
        <v>785000</v>
      </c>
      <c r="H2" s="2"/>
      <c r="I2" s="2">
        <v>0</v>
      </c>
      <c r="J2" s="2">
        <v>5160</v>
      </c>
      <c r="K2" s="2"/>
      <c r="L2" s="2">
        <v>20510</v>
      </c>
      <c r="M2" s="2">
        <v>-8660</v>
      </c>
      <c r="O2" s="2">
        <v>4158</v>
      </c>
      <c r="P2" s="2"/>
      <c r="Q2" s="2">
        <f t="shared" ref="Q2:Q65" si="0">SUM(D2:P2)</f>
        <v>4163453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2881716</v>
      </c>
      <c r="F3" s="2">
        <v>86630</v>
      </c>
      <c r="G3" s="2">
        <v>798303</v>
      </c>
      <c r="H3" s="2"/>
      <c r="I3" s="2">
        <v>0</v>
      </c>
      <c r="J3" s="2">
        <v>5291</v>
      </c>
      <c r="K3" s="2"/>
      <c r="L3" s="2">
        <v>23430</v>
      </c>
      <c r="M3" s="2">
        <v>-20545</v>
      </c>
      <c r="O3" s="2">
        <v>2441</v>
      </c>
      <c r="P3" s="2"/>
      <c r="Q3" s="2">
        <f t="shared" si="0"/>
        <v>3777266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2843836</v>
      </c>
      <c r="F4" s="2">
        <v>98212</v>
      </c>
      <c r="G4" s="2">
        <v>896100</v>
      </c>
      <c r="H4" s="2"/>
      <c r="I4" s="2">
        <v>0</v>
      </c>
      <c r="J4" s="2">
        <v>6033</v>
      </c>
      <c r="K4" s="2"/>
      <c r="L4" s="2">
        <v>27538</v>
      </c>
      <c r="M4" s="2">
        <v>-32253</v>
      </c>
      <c r="O4" s="2">
        <v>2074</v>
      </c>
      <c r="P4" s="2"/>
      <c r="Q4" s="2">
        <f t="shared" si="0"/>
        <v>3841540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2689543</v>
      </c>
      <c r="F5" s="2">
        <v>95425</v>
      </c>
      <c r="G5" s="2">
        <v>873971</v>
      </c>
      <c r="H5" s="2"/>
      <c r="I5" s="2">
        <v>0</v>
      </c>
      <c r="J5" s="2">
        <v>5258</v>
      </c>
      <c r="K5" s="2"/>
      <c r="L5" s="2">
        <v>31213</v>
      </c>
      <c r="M5" s="2">
        <v>-5148</v>
      </c>
      <c r="O5" s="2">
        <v>2550</v>
      </c>
      <c r="P5" s="2"/>
      <c r="Q5" s="2">
        <f t="shared" si="0"/>
        <v>3692812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3152661</v>
      </c>
      <c r="F6" s="2">
        <v>151592</v>
      </c>
      <c r="G6" s="2">
        <v>640381</v>
      </c>
      <c r="H6" s="2"/>
      <c r="I6" s="2">
        <v>0</v>
      </c>
      <c r="J6" s="2">
        <v>5502</v>
      </c>
      <c r="K6" s="2"/>
      <c r="L6" s="2">
        <v>26574</v>
      </c>
      <c r="M6" s="2">
        <v>-4190</v>
      </c>
      <c r="O6" s="2">
        <v>2876</v>
      </c>
      <c r="P6" s="2"/>
      <c r="Q6" s="2">
        <f t="shared" si="0"/>
        <v>3975396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3049285</v>
      </c>
      <c r="F7" s="2">
        <v>175294</v>
      </c>
      <c r="G7" s="2">
        <v>692832</v>
      </c>
      <c r="H7" s="2"/>
      <c r="I7" s="2">
        <v>0</v>
      </c>
      <c r="J7" s="2">
        <v>5059</v>
      </c>
      <c r="K7" s="2"/>
      <c r="L7" s="2">
        <v>10393</v>
      </c>
      <c r="M7" s="2">
        <v>-27187</v>
      </c>
      <c r="O7" s="2">
        <v>1797</v>
      </c>
      <c r="P7" s="2"/>
      <c r="Q7" s="2">
        <f t="shared" si="0"/>
        <v>3907473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3235081</v>
      </c>
      <c r="F8" s="2">
        <v>161610</v>
      </c>
      <c r="G8" s="2">
        <v>869525</v>
      </c>
      <c r="H8" s="2"/>
      <c r="I8" s="2">
        <v>0</v>
      </c>
      <c r="J8" s="2">
        <v>5717</v>
      </c>
      <c r="K8" s="2"/>
      <c r="L8" s="2">
        <v>9308</v>
      </c>
      <c r="M8" s="2">
        <v>-27761</v>
      </c>
      <c r="O8" s="2">
        <v>1423</v>
      </c>
      <c r="P8" s="2"/>
      <c r="Q8" s="2">
        <f t="shared" si="0"/>
        <v>4254903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3246174</v>
      </c>
      <c r="F9" s="2">
        <v>188280</v>
      </c>
      <c r="G9" s="2">
        <v>837291</v>
      </c>
      <c r="H9" s="2"/>
      <c r="I9" s="2">
        <v>0</v>
      </c>
      <c r="J9" s="2">
        <v>5910</v>
      </c>
      <c r="K9" s="2"/>
      <c r="L9" s="2">
        <v>6187</v>
      </c>
      <c r="M9" s="2">
        <v>-27799</v>
      </c>
      <c r="O9" s="2">
        <v>2931</v>
      </c>
      <c r="P9" s="2"/>
      <c r="Q9" s="2">
        <f t="shared" si="0"/>
        <v>4258974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2809067</v>
      </c>
      <c r="F10" s="2">
        <v>145638</v>
      </c>
      <c r="G10" s="2">
        <v>727908</v>
      </c>
      <c r="H10" s="2"/>
      <c r="I10" s="2">
        <v>0</v>
      </c>
      <c r="J10" s="2">
        <v>4898</v>
      </c>
      <c r="K10" s="2"/>
      <c r="L10" s="2">
        <v>1975</v>
      </c>
      <c r="M10" s="2">
        <v>-27081</v>
      </c>
      <c r="O10" s="2">
        <v>2125</v>
      </c>
      <c r="P10" s="2"/>
      <c r="Q10" s="2">
        <f t="shared" si="0"/>
        <v>3664530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2647793</v>
      </c>
      <c r="F11" s="2">
        <v>119924</v>
      </c>
      <c r="G11" s="2">
        <v>873818</v>
      </c>
      <c r="H11" s="2"/>
      <c r="I11" s="2">
        <v>0</v>
      </c>
      <c r="J11" s="2">
        <v>5408</v>
      </c>
      <c r="K11" s="2"/>
      <c r="L11" s="2">
        <v>4654</v>
      </c>
      <c r="M11" s="2">
        <v>-19320</v>
      </c>
      <c r="O11" s="2">
        <v>5032</v>
      </c>
      <c r="P11" s="2"/>
      <c r="Q11" s="2">
        <f t="shared" si="0"/>
        <v>3637309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2992049</v>
      </c>
      <c r="F12" s="2">
        <v>77601</v>
      </c>
      <c r="G12" s="2">
        <v>631702</v>
      </c>
      <c r="H12" s="2"/>
      <c r="I12" s="2">
        <v>0</v>
      </c>
      <c r="J12" s="2">
        <v>4760</v>
      </c>
      <c r="K12" s="2"/>
      <c r="L12" s="2">
        <v>3783</v>
      </c>
      <c r="M12" s="2">
        <v>-25794</v>
      </c>
      <c r="O12" s="2">
        <v>5034</v>
      </c>
      <c r="P12" s="2"/>
      <c r="Q12" s="2">
        <f t="shared" si="0"/>
        <v>3689135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3157884</v>
      </c>
      <c r="F13" s="2">
        <v>83146</v>
      </c>
      <c r="G13" s="2">
        <v>764957</v>
      </c>
      <c r="H13" s="2"/>
      <c r="I13" s="2">
        <v>0</v>
      </c>
      <c r="J13" s="2">
        <v>5207</v>
      </c>
      <c r="K13" s="2"/>
      <c r="L13" s="2">
        <v>10663</v>
      </c>
      <c r="M13" s="2">
        <v>-24844</v>
      </c>
      <c r="O13" s="2">
        <v>16199</v>
      </c>
      <c r="P13" s="2"/>
      <c r="Q13" s="2">
        <f t="shared" si="0"/>
        <v>4013212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3238541</v>
      </c>
      <c r="F14" s="2">
        <v>105925</v>
      </c>
      <c r="G14" s="2">
        <v>662809</v>
      </c>
      <c r="H14" s="2"/>
      <c r="I14" s="2">
        <v>0</v>
      </c>
      <c r="J14" s="2">
        <v>2528</v>
      </c>
      <c r="K14" s="2">
        <v>84</v>
      </c>
      <c r="L14" s="2">
        <v>1092</v>
      </c>
      <c r="M14" s="2">
        <v>-27855</v>
      </c>
      <c r="O14" s="2">
        <v>16080</v>
      </c>
      <c r="P14" s="2"/>
      <c r="Q14" s="2">
        <f t="shared" si="0"/>
        <v>3999204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2730014</v>
      </c>
      <c r="F15" s="2">
        <v>84731</v>
      </c>
      <c r="G15" s="2">
        <v>534378</v>
      </c>
      <c r="H15" s="2"/>
      <c r="I15" s="2">
        <v>0</v>
      </c>
      <c r="J15" s="2">
        <v>2764</v>
      </c>
      <c r="K15" s="2">
        <v>279</v>
      </c>
      <c r="L15" s="2">
        <v>2857</v>
      </c>
      <c r="M15" s="2">
        <v>-27941</v>
      </c>
      <c r="O15" s="2">
        <v>14603</v>
      </c>
      <c r="P15" s="2"/>
      <c r="Q15" s="2">
        <f t="shared" si="0"/>
        <v>3341685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2558247</v>
      </c>
      <c r="F16" s="2">
        <v>96342</v>
      </c>
      <c r="G16" s="2">
        <v>810051</v>
      </c>
      <c r="H16" s="2"/>
      <c r="I16" s="2">
        <v>0</v>
      </c>
      <c r="J16" s="2">
        <v>2621</v>
      </c>
      <c r="K16" s="2">
        <v>453</v>
      </c>
      <c r="L16" s="2">
        <v>4368</v>
      </c>
      <c r="M16" s="2">
        <v>-12451</v>
      </c>
      <c r="O16" s="2">
        <v>11379</v>
      </c>
      <c r="P16" s="2"/>
      <c r="Q16" s="2">
        <f t="shared" si="0"/>
        <v>3471010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2638268</v>
      </c>
      <c r="F17" s="2">
        <v>112207</v>
      </c>
      <c r="G17" s="2">
        <v>750604</v>
      </c>
      <c r="H17" s="2"/>
      <c r="I17" s="2">
        <v>0</v>
      </c>
      <c r="J17" s="2">
        <v>2636</v>
      </c>
      <c r="K17" s="2">
        <v>383</v>
      </c>
      <c r="L17" s="2">
        <v>2032</v>
      </c>
      <c r="M17" s="2">
        <v>-12843</v>
      </c>
      <c r="O17" s="2">
        <v>12701</v>
      </c>
      <c r="P17" s="2"/>
      <c r="Q17" s="2">
        <f t="shared" si="0"/>
        <v>3505988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3028547</v>
      </c>
      <c r="F18" s="2">
        <v>152696</v>
      </c>
      <c r="G18" s="2">
        <v>681159</v>
      </c>
      <c r="H18" s="2"/>
      <c r="I18" s="2">
        <v>0</v>
      </c>
      <c r="J18" s="2">
        <v>3268</v>
      </c>
      <c r="K18" s="2">
        <v>175</v>
      </c>
      <c r="L18" s="2">
        <v>259</v>
      </c>
      <c r="M18" s="2">
        <v>-12778</v>
      </c>
      <c r="O18" s="2">
        <v>10517</v>
      </c>
      <c r="P18" s="2"/>
      <c r="Q18" s="2">
        <f t="shared" si="0"/>
        <v>3863843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3037860</v>
      </c>
      <c r="F19" s="2">
        <v>150506</v>
      </c>
      <c r="G19" s="2">
        <v>798852</v>
      </c>
      <c r="H19" s="2"/>
      <c r="I19" s="2">
        <v>0</v>
      </c>
      <c r="J19" s="2">
        <v>2496</v>
      </c>
      <c r="K19" s="2">
        <v>324</v>
      </c>
      <c r="L19" s="2">
        <v>3017</v>
      </c>
      <c r="M19" s="2">
        <v>-14223</v>
      </c>
      <c r="O19" s="2">
        <v>9630</v>
      </c>
      <c r="P19" s="2"/>
      <c r="Q19" s="2">
        <f t="shared" si="0"/>
        <v>3988462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3219683</v>
      </c>
      <c r="F20" s="2">
        <v>146596</v>
      </c>
      <c r="G20" s="2">
        <v>959842</v>
      </c>
      <c r="H20" s="2"/>
      <c r="I20" s="2">
        <v>0</v>
      </c>
      <c r="J20" s="2">
        <v>2272</v>
      </c>
      <c r="K20" s="2">
        <v>243</v>
      </c>
      <c r="L20" s="2">
        <v>2856</v>
      </c>
      <c r="M20" s="2">
        <v>-25453</v>
      </c>
      <c r="O20" s="2">
        <v>7529</v>
      </c>
      <c r="P20" s="2"/>
      <c r="Q20" s="2">
        <f t="shared" si="0"/>
        <v>4313568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3135992</v>
      </c>
      <c r="F21" s="2">
        <v>132929</v>
      </c>
      <c r="G21" s="2">
        <v>849234</v>
      </c>
      <c r="H21" s="2"/>
      <c r="I21" s="2">
        <v>0</v>
      </c>
      <c r="J21" s="2">
        <v>1742</v>
      </c>
      <c r="K21" s="2">
        <v>66</v>
      </c>
      <c r="L21" s="2">
        <v>858</v>
      </c>
      <c r="M21" s="2">
        <v>-17032</v>
      </c>
      <c r="O21" s="2">
        <v>10096</v>
      </c>
      <c r="P21" s="2"/>
      <c r="Q21" s="2">
        <f t="shared" si="0"/>
        <v>4113885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2763029</v>
      </c>
      <c r="F22" s="2">
        <v>71768</v>
      </c>
      <c r="G22" s="2">
        <v>770189</v>
      </c>
      <c r="H22" s="2"/>
      <c r="I22" s="2">
        <v>0</v>
      </c>
      <c r="J22" s="2">
        <v>1954</v>
      </c>
      <c r="K22" s="2">
        <v>348</v>
      </c>
      <c r="L22" s="2">
        <v>965</v>
      </c>
      <c r="M22" s="2">
        <v>-9283</v>
      </c>
      <c r="O22" s="2">
        <v>9832</v>
      </c>
      <c r="P22" s="2"/>
      <c r="Q22" s="2">
        <f t="shared" si="0"/>
        <v>3608802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2951146</v>
      </c>
      <c r="F23" s="2">
        <v>36152</v>
      </c>
      <c r="G23" s="2">
        <v>803861</v>
      </c>
      <c r="H23" s="2"/>
      <c r="I23" s="2">
        <v>0</v>
      </c>
      <c r="J23" s="2">
        <v>2527</v>
      </c>
      <c r="K23" s="2">
        <v>80</v>
      </c>
      <c r="L23" s="2">
        <v>547</v>
      </c>
      <c r="M23" s="2">
        <v>-14701</v>
      </c>
      <c r="O23" s="2">
        <v>9972</v>
      </c>
      <c r="P23" s="2"/>
      <c r="Q23" s="2">
        <f t="shared" si="0"/>
        <v>3789584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2911461</v>
      </c>
      <c r="F24" s="2">
        <v>62635</v>
      </c>
      <c r="G24" s="2">
        <v>672031</v>
      </c>
      <c r="H24" s="2"/>
      <c r="I24" s="2">
        <v>0</v>
      </c>
      <c r="J24" s="2">
        <v>2557</v>
      </c>
      <c r="K24" s="2">
        <v>83</v>
      </c>
      <c r="L24" s="2">
        <v>2945</v>
      </c>
      <c r="M24" s="2">
        <v>-17477</v>
      </c>
      <c r="O24" s="2">
        <v>12066</v>
      </c>
      <c r="P24" s="2"/>
      <c r="Q24" s="2">
        <f t="shared" si="0"/>
        <v>3646301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3175463</v>
      </c>
      <c r="F25" s="2">
        <v>56519</v>
      </c>
      <c r="G25" s="2">
        <v>735481</v>
      </c>
      <c r="H25" s="2"/>
      <c r="I25" s="2">
        <v>0</v>
      </c>
      <c r="J25" s="2">
        <v>2469</v>
      </c>
      <c r="K25" s="2">
        <v>366</v>
      </c>
      <c r="L25" s="2">
        <v>1384</v>
      </c>
      <c r="M25" s="2">
        <v>-28227</v>
      </c>
      <c r="O25" s="2">
        <v>14600</v>
      </c>
      <c r="P25" s="2"/>
      <c r="Q25" s="2">
        <f t="shared" si="0"/>
        <v>3958055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3150104</v>
      </c>
      <c r="F26" s="2">
        <v>81364</v>
      </c>
      <c r="G26" s="2">
        <v>781165</v>
      </c>
      <c r="H26" s="2"/>
      <c r="J26" s="2">
        <v>2538</v>
      </c>
      <c r="K26" s="2">
        <v>402</v>
      </c>
      <c r="L26" s="2">
        <v>2156</v>
      </c>
      <c r="M26" s="2">
        <v>-13593</v>
      </c>
      <c r="O26" s="2">
        <v>16841</v>
      </c>
      <c r="P26" s="2">
        <v>0</v>
      </c>
      <c r="Q26" s="2">
        <f t="shared" si="0"/>
        <v>4020977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2764025</v>
      </c>
      <c r="F27" s="2">
        <v>56925</v>
      </c>
      <c r="G27" s="2">
        <v>735173</v>
      </c>
      <c r="H27" s="2"/>
      <c r="J27" s="2">
        <v>1764</v>
      </c>
      <c r="K27" s="2">
        <v>515</v>
      </c>
      <c r="L27" s="2">
        <v>5981</v>
      </c>
      <c r="M27" s="2">
        <v>-15253</v>
      </c>
      <c r="O27" s="2">
        <v>11089</v>
      </c>
      <c r="P27" s="2">
        <v>0</v>
      </c>
      <c r="Q27" s="2">
        <f t="shared" si="0"/>
        <v>3560219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2867605</v>
      </c>
      <c r="F28" s="2">
        <v>48959</v>
      </c>
      <c r="G28" s="2">
        <v>726284</v>
      </c>
      <c r="H28" s="2"/>
      <c r="J28" s="2">
        <v>2704</v>
      </c>
      <c r="K28" s="2">
        <v>275</v>
      </c>
      <c r="L28" s="2">
        <v>3234</v>
      </c>
      <c r="M28" s="2">
        <v>-16647</v>
      </c>
      <c r="O28" s="2">
        <v>17202</v>
      </c>
      <c r="P28" s="2">
        <v>0</v>
      </c>
      <c r="Q28" s="2">
        <f t="shared" si="0"/>
        <v>3649616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2832471</v>
      </c>
      <c r="F29" s="2">
        <v>70037</v>
      </c>
      <c r="G29" s="2">
        <v>513598</v>
      </c>
      <c r="H29" s="2"/>
      <c r="J29" s="2">
        <v>3052</v>
      </c>
      <c r="K29" s="2">
        <v>1068</v>
      </c>
      <c r="L29" s="2">
        <v>2746</v>
      </c>
      <c r="M29" s="2">
        <v>-13933</v>
      </c>
      <c r="O29" s="2">
        <v>13307</v>
      </c>
      <c r="P29" s="2">
        <v>0</v>
      </c>
      <c r="Q29" s="2">
        <f t="shared" si="0"/>
        <v>3422346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2891440</v>
      </c>
      <c r="F30" s="2">
        <v>100847</v>
      </c>
      <c r="G30" s="2">
        <v>708160</v>
      </c>
      <c r="H30" s="2"/>
      <c r="J30" s="2">
        <v>3276</v>
      </c>
      <c r="K30" s="2">
        <v>53</v>
      </c>
      <c r="L30" s="2">
        <v>4682</v>
      </c>
      <c r="M30" s="2">
        <v>-15218</v>
      </c>
      <c r="O30" s="2">
        <v>11191</v>
      </c>
      <c r="P30" s="2">
        <v>0</v>
      </c>
      <c r="Q30" s="2">
        <f t="shared" si="0"/>
        <v>3704431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2968705</v>
      </c>
      <c r="F31" s="2">
        <v>140319</v>
      </c>
      <c r="G31" s="2">
        <v>578618</v>
      </c>
      <c r="H31" s="2"/>
      <c r="J31" s="2">
        <v>2687</v>
      </c>
      <c r="K31" s="2">
        <v>263</v>
      </c>
      <c r="L31" s="2">
        <v>4174</v>
      </c>
      <c r="M31" s="2">
        <v>-23070</v>
      </c>
      <c r="O31" s="2">
        <v>9173</v>
      </c>
      <c r="P31" s="2">
        <v>0</v>
      </c>
      <c r="Q31" s="2">
        <f t="shared" si="0"/>
        <v>3680869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3344072</v>
      </c>
      <c r="F32" s="2">
        <v>175878</v>
      </c>
      <c r="G32" s="2">
        <v>1046989</v>
      </c>
      <c r="H32" s="2"/>
      <c r="J32" s="2">
        <v>2706</v>
      </c>
      <c r="K32" s="2">
        <v>100</v>
      </c>
      <c r="L32" s="2">
        <v>2984</v>
      </c>
      <c r="M32" s="2">
        <v>-18257</v>
      </c>
      <c r="O32" s="2">
        <v>8067</v>
      </c>
      <c r="P32" s="2">
        <v>0</v>
      </c>
      <c r="Q32" s="2">
        <f t="shared" si="0"/>
        <v>4562539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3254406</v>
      </c>
      <c r="F33" s="2">
        <v>187116</v>
      </c>
      <c r="G33" s="2">
        <v>1184710</v>
      </c>
      <c r="H33" s="2"/>
      <c r="J33" s="2">
        <v>2525</v>
      </c>
      <c r="K33" s="2">
        <v>221</v>
      </c>
      <c r="L33" s="2">
        <v>1166</v>
      </c>
      <c r="M33" s="2">
        <v>-22794</v>
      </c>
      <c r="O33" s="2">
        <v>8559</v>
      </c>
      <c r="P33" s="2">
        <v>0</v>
      </c>
      <c r="Q33" s="2">
        <f t="shared" si="0"/>
        <v>4615909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2818889</v>
      </c>
      <c r="F34" s="2">
        <v>145481</v>
      </c>
      <c r="G34" s="2">
        <v>762719</v>
      </c>
      <c r="H34" s="2"/>
      <c r="J34" s="2">
        <v>2508</v>
      </c>
      <c r="K34" s="2">
        <v>178</v>
      </c>
      <c r="L34" s="2">
        <v>1845</v>
      </c>
      <c r="M34" s="2">
        <v>-17784</v>
      </c>
      <c r="O34" s="2">
        <v>9659</v>
      </c>
      <c r="P34" s="2">
        <v>0</v>
      </c>
      <c r="Q34" s="2">
        <f t="shared" si="0"/>
        <v>3723495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2953671</v>
      </c>
      <c r="F35" s="2">
        <v>77369</v>
      </c>
      <c r="G35" s="2">
        <v>626338</v>
      </c>
      <c r="H35" s="2"/>
      <c r="J35" s="2">
        <v>2419</v>
      </c>
      <c r="K35" s="2">
        <v>73</v>
      </c>
      <c r="L35" s="2">
        <v>582</v>
      </c>
      <c r="M35" s="2">
        <v>-18817</v>
      </c>
      <c r="O35" s="2">
        <v>12232</v>
      </c>
      <c r="P35" s="2">
        <v>0</v>
      </c>
      <c r="Q35" s="2">
        <f t="shared" si="0"/>
        <v>3653867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2998913</v>
      </c>
      <c r="F36" s="2">
        <v>77291</v>
      </c>
      <c r="G36" s="2">
        <v>756528</v>
      </c>
      <c r="H36" s="2"/>
      <c r="J36" s="2">
        <v>2413</v>
      </c>
      <c r="K36" s="2">
        <v>228</v>
      </c>
      <c r="L36" s="2">
        <v>1603</v>
      </c>
      <c r="M36" s="2">
        <v>-10905</v>
      </c>
      <c r="O36" s="2">
        <v>13569</v>
      </c>
      <c r="P36" s="2">
        <v>0</v>
      </c>
      <c r="Q36" s="2">
        <f t="shared" si="0"/>
        <v>3839640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3271323</v>
      </c>
      <c r="F37" s="2">
        <v>100612</v>
      </c>
      <c r="G37" s="2">
        <v>805752</v>
      </c>
      <c r="H37" s="2"/>
      <c r="J37" s="2">
        <v>2878</v>
      </c>
      <c r="K37" s="2">
        <v>625</v>
      </c>
      <c r="L37" s="2">
        <v>2840</v>
      </c>
      <c r="M37" s="2">
        <v>-17369</v>
      </c>
      <c r="O37" s="2">
        <v>16220</v>
      </c>
      <c r="P37" s="2">
        <v>0</v>
      </c>
      <c r="Q37" s="2">
        <f t="shared" si="0"/>
        <v>4182881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3248902</v>
      </c>
      <c r="F38" s="2">
        <v>84400</v>
      </c>
      <c r="G38" s="2">
        <v>824178</v>
      </c>
      <c r="H38" s="2"/>
      <c r="J38" s="2">
        <v>2908</v>
      </c>
      <c r="K38" s="2">
        <v>89</v>
      </c>
      <c r="L38" s="2">
        <v>1434</v>
      </c>
      <c r="M38" s="2">
        <v>-18639</v>
      </c>
      <c r="O38" s="2">
        <v>13637</v>
      </c>
      <c r="P38" s="2">
        <v>0</v>
      </c>
      <c r="Q38" s="2">
        <f t="shared" si="0"/>
        <v>4156909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3045261</v>
      </c>
      <c r="F39" s="2">
        <v>71014</v>
      </c>
      <c r="G39" s="2">
        <v>679759</v>
      </c>
      <c r="H39" s="2"/>
      <c r="J39" s="2">
        <v>2908</v>
      </c>
      <c r="K39" s="2">
        <v>70</v>
      </c>
      <c r="L39" s="2">
        <v>1600</v>
      </c>
      <c r="M39" s="2">
        <v>-16482</v>
      </c>
      <c r="O39" s="2">
        <v>13663</v>
      </c>
      <c r="P39" s="2">
        <v>0</v>
      </c>
      <c r="Q39" s="2">
        <f t="shared" si="0"/>
        <v>3797793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3015190</v>
      </c>
      <c r="F40" s="2">
        <v>75734</v>
      </c>
      <c r="G40" s="2">
        <v>621294</v>
      </c>
      <c r="H40" s="2"/>
      <c r="J40" s="2">
        <v>2908</v>
      </c>
      <c r="K40" s="2">
        <v>184</v>
      </c>
      <c r="L40" s="2">
        <v>1629</v>
      </c>
      <c r="M40" s="2">
        <v>-22541</v>
      </c>
      <c r="O40" s="2">
        <v>17313</v>
      </c>
      <c r="P40" s="2">
        <v>0</v>
      </c>
      <c r="Q40" s="2">
        <f t="shared" si="0"/>
        <v>3711711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2673880</v>
      </c>
      <c r="F41" s="2">
        <v>89325</v>
      </c>
      <c r="G41" s="2">
        <v>703612</v>
      </c>
      <c r="H41" s="2"/>
      <c r="J41" s="2">
        <v>2908</v>
      </c>
      <c r="K41" s="2">
        <v>78</v>
      </c>
      <c r="L41" s="2">
        <v>890</v>
      </c>
      <c r="M41" s="2">
        <v>1641</v>
      </c>
      <c r="O41" s="2">
        <v>12155</v>
      </c>
      <c r="P41" s="2">
        <v>0</v>
      </c>
      <c r="Q41" s="2">
        <f t="shared" si="0"/>
        <v>3484489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2831314</v>
      </c>
      <c r="F42" s="2">
        <v>106219</v>
      </c>
      <c r="G42" s="2">
        <v>875008</v>
      </c>
      <c r="H42" s="2"/>
      <c r="J42" s="2">
        <v>2908</v>
      </c>
      <c r="K42" s="2">
        <v>295</v>
      </c>
      <c r="L42" s="2">
        <v>1428</v>
      </c>
      <c r="M42" s="2">
        <v>-24212</v>
      </c>
      <c r="O42" s="2">
        <v>12818</v>
      </c>
      <c r="P42" s="2">
        <v>0</v>
      </c>
      <c r="Q42" s="2">
        <f t="shared" si="0"/>
        <v>3805778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2856090</v>
      </c>
      <c r="F43" s="2">
        <v>87238</v>
      </c>
      <c r="G43" s="2">
        <v>894678</v>
      </c>
      <c r="H43" s="2"/>
      <c r="J43" s="2">
        <v>2908</v>
      </c>
      <c r="K43" s="2">
        <v>59</v>
      </c>
      <c r="L43" s="2">
        <v>954</v>
      </c>
      <c r="M43" s="2">
        <v>-31589</v>
      </c>
      <c r="O43" s="2">
        <v>9073</v>
      </c>
      <c r="P43" s="2">
        <v>0</v>
      </c>
      <c r="Q43" s="2">
        <f t="shared" si="0"/>
        <v>3819411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3150411</v>
      </c>
      <c r="F44" s="2">
        <v>175385</v>
      </c>
      <c r="G44" s="2">
        <v>1242364</v>
      </c>
      <c r="H44" s="2"/>
      <c r="J44" s="2">
        <v>2908</v>
      </c>
      <c r="K44" s="2">
        <v>65</v>
      </c>
      <c r="L44" s="2">
        <v>396</v>
      </c>
      <c r="M44" s="2">
        <v>-19166</v>
      </c>
      <c r="O44" s="2">
        <v>7359</v>
      </c>
      <c r="P44" s="2">
        <v>0</v>
      </c>
      <c r="Q44" s="2">
        <f t="shared" si="0"/>
        <v>4559722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3243897</v>
      </c>
      <c r="F45" s="2">
        <v>154308</v>
      </c>
      <c r="G45" s="2">
        <v>1003742</v>
      </c>
      <c r="H45" s="2"/>
      <c r="J45" s="2">
        <v>2908</v>
      </c>
      <c r="K45" s="2">
        <v>180</v>
      </c>
      <c r="L45" s="2">
        <v>811</v>
      </c>
      <c r="M45" s="2">
        <v>-17477</v>
      </c>
      <c r="O45" s="2">
        <v>7798</v>
      </c>
      <c r="P45" s="2">
        <v>0</v>
      </c>
      <c r="Q45" s="2">
        <f t="shared" si="0"/>
        <v>4396167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2913876</v>
      </c>
      <c r="F46" s="2">
        <v>139723</v>
      </c>
      <c r="G46" s="2">
        <v>825891</v>
      </c>
      <c r="H46" s="2"/>
      <c r="J46" s="2">
        <v>2908</v>
      </c>
      <c r="K46" s="2">
        <v>265</v>
      </c>
      <c r="L46" s="2">
        <v>438</v>
      </c>
      <c r="M46" s="2">
        <v>356</v>
      </c>
      <c r="O46" s="2">
        <v>10694</v>
      </c>
      <c r="P46" s="2">
        <v>0</v>
      </c>
      <c r="Q46" s="2">
        <f t="shared" si="0"/>
        <v>3894151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2878954</v>
      </c>
      <c r="F47" s="2">
        <v>88875</v>
      </c>
      <c r="G47" s="2">
        <v>903670</v>
      </c>
      <c r="H47" s="2"/>
      <c r="J47" s="2">
        <v>2908</v>
      </c>
      <c r="K47" s="2">
        <v>211</v>
      </c>
      <c r="L47" s="2">
        <v>1652</v>
      </c>
      <c r="M47" s="2">
        <v>-8352</v>
      </c>
      <c r="O47" s="2">
        <v>27091</v>
      </c>
      <c r="P47" s="2">
        <v>0</v>
      </c>
      <c r="Q47" s="2">
        <f t="shared" si="0"/>
        <v>3895009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2767797</v>
      </c>
      <c r="F48" s="2">
        <v>35011</v>
      </c>
      <c r="G48" s="2">
        <v>1126628</v>
      </c>
      <c r="H48" s="2"/>
      <c r="J48" s="2">
        <v>2908</v>
      </c>
      <c r="K48" s="2">
        <v>163</v>
      </c>
      <c r="L48" s="2">
        <v>444</v>
      </c>
      <c r="M48" s="2">
        <v>-15031</v>
      </c>
      <c r="O48" s="2">
        <v>28749</v>
      </c>
      <c r="P48" s="2">
        <v>87</v>
      </c>
      <c r="Q48" s="2">
        <f t="shared" si="0"/>
        <v>3946756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3222819</v>
      </c>
      <c r="F49" s="2">
        <v>87432</v>
      </c>
      <c r="G49" s="2">
        <v>1046672</v>
      </c>
      <c r="H49" s="2"/>
      <c r="J49" s="2">
        <v>2908</v>
      </c>
      <c r="K49" s="2">
        <v>94</v>
      </c>
      <c r="L49" s="2">
        <v>2193</v>
      </c>
      <c r="M49" s="2">
        <v>-20309</v>
      </c>
      <c r="O49" s="2">
        <v>59791</v>
      </c>
      <c r="P49" s="2">
        <v>0</v>
      </c>
      <c r="Q49" s="2">
        <f t="shared" si="0"/>
        <v>4401600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3119116</v>
      </c>
      <c r="F50" s="2">
        <v>125000</v>
      </c>
      <c r="G50" s="2">
        <v>1036319</v>
      </c>
      <c r="H50" s="2"/>
      <c r="I50" s="2">
        <v>0</v>
      </c>
      <c r="J50" s="2">
        <v>3040</v>
      </c>
      <c r="K50" s="2">
        <v>84</v>
      </c>
      <c r="L50" s="2">
        <v>1387</v>
      </c>
      <c r="M50" s="2">
        <v>-28731</v>
      </c>
      <c r="O50" s="2">
        <v>105549</v>
      </c>
      <c r="P50" s="2">
        <v>0</v>
      </c>
      <c r="Q50" s="2">
        <f t="shared" si="0"/>
        <v>4361764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2819549</v>
      </c>
      <c r="F51" s="2">
        <v>118355</v>
      </c>
      <c r="G51" s="2">
        <v>870663</v>
      </c>
      <c r="H51" s="2"/>
      <c r="I51" s="2">
        <v>0</v>
      </c>
      <c r="J51" s="2">
        <v>2592</v>
      </c>
      <c r="K51" s="2">
        <v>146</v>
      </c>
      <c r="L51" s="2">
        <v>988</v>
      </c>
      <c r="M51" s="2">
        <v>-2312</v>
      </c>
      <c r="O51" s="2">
        <v>85004</v>
      </c>
      <c r="P51" s="2">
        <v>59</v>
      </c>
      <c r="Q51" s="2">
        <f t="shared" si="0"/>
        <v>3895044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3224724</v>
      </c>
      <c r="F52" s="2">
        <v>134946</v>
      </c>
      <c r="G52" s="2">
        <v>719968</v>
      </c>
      <c r="H52" s="2"/>
      <c r="I52" s="2">
        <v>0</v>
      </c>
      <c r="J52" s="2">
        <v>2896</v>
      </c>
      <c r="K52" s="2">
        <v>570</v>
      </c>
      <c r="L52" s="2">
        <v>913</v>
      </c>
      <c r="M52" s="2">
        <v>92</v>
      </c>
      <c r="O52" s="2">
        <v>98498</v>
      </c>
      <c r="P52" s="2">
        <v>72</v>
      </c>
      <c r="Q52" s="2">
        <f t="shared" si="0"/>
        <v>4182679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2716758</v>
      </c>
      <c r="F53" s="2">
        <v>126002</v>
      </c>
      <c r="G53" s="2">
        <v>937520</v>
      </c>
      <c r="H53" s="2"/>
      <c r="I53" s="2">
        <v>0</v>
      </c>
      <c r="J53" s="2">
        <v>2674</v>
      </c>
      <c r="K53" s="2">
        <v>82</v>
      </c>
      <c r="L53" s="2">
        <v>930</v>
      </c>
      <c r="M53" s="2">
        <v>-3039</v>
      </c>
      <c r="O53" s="2">
        <v>47831</v>
      </c>
      <c r="P53" s="2">
        <v>108</v>
      </c>
      <c r="Q53" s="2">
        <f t="shared" si="0"/>
        <v>3828866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3046312</v>
      </c>
      <c r="F54" s="2">
        <v>167016</v>
      </c>
      <c r="G54" s="2">
        <v>887738</v>
      </c>
      <c r="H54" s="2"/>
      <c r="I54" s="2">
        <v>0</v>
      </c>
      <c r="J54" s="2">
        <v>2930</v>
      </c>
      <c r="K54" s="2">
        <v>416</v>
      </c>
      <c r="L54" s="2">
        <v>1173</v>
      </c>
      <c r="M54" s="2">
        <v>-6282</v>
      </c>
      <c r="O54" s="2">
        <v>44427</v>
      </c>
      <c r="P54" s="2">
        <v>116</v>
      </c>
      <c r="Q54" s="2">
        <f t="shared" si="0"/>
        <v>4143846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3027059</v>
      </c>
      <c r="F55" s="2">
        <v>146510</v>
      </c>
      <c r="G55" s="2">
        <v>816497</v>
      </c>
      <c r="H55" s="2"/>
      <c r="I55" s="2">
        <v>0</v>
      </c>
      <c r="J55" s="2">
        <v>2841</v>
      </c>
      <c r="K55" s="2">
        <v>62</v>
      </c>
      <c r="L55" s="2">
        <v>746</v>
      </c>
      <c r="M55" s="2">
        <v>3321</v>
      </c>
      <c r="O55" s="2">
        <v>58014</v>
      </c>
      <c r="P55" s="2">
        <v>93</v>
      </c>
      <c r="Q55" s="2">
        <f t="shared" si="0"/>
        <v>4055143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3101823</v>
      </c>
      <c r="F56" s="2">
        <v>146847</v>
      </c>
      <c r="G56" s="2">
        <v>1420457</v>
      </c>
      <c r="H56" s="2"/>
      <c r="I56" s="2">
        <v>0</v>
      </c>
      <c r="J56" s="2">
        <v>3052</v>
      </c>
      <c r="K56" s="2">
        <v>54</v>
      </c>
      <c r="L56" s="2">
        <v>1372</v>
      </c>
      <c r="M56" s="2">
        <v>-16484</v>
      </c>
      <c r="O56" s="2">
        <v>63032</v>
      </c>
      <c r="P56" s="2">
        <v>0</v>
      </c>
      <c r="Q56" s="2">
        <f t="shared" si="0"/>
        <v>4720153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3205564</v>
      </c>
      <c r="F57" s="2">
        <v>127497</v>
      </c>
      <c r="G57" s="2">
        <v>1135359</v>
      </c>
      <c r="H57" s="2"/>
      <c r="I57" s="2">
        <v>0</v>
      </c>
      <c r="J57" s="2">
        <v>2940</v>
      </c>
      <c r="K57" s="2">
        <v>248</v>
      </c>
      <c r="L57" s="2">
        <v>1479</v>
      </c>
      <c r="M57" s="2">
        <v>-21315</v>
      </c>
      <c r="O57" s="2">
        <v>39821</v>
      </c>
      <c r="P57" s="2">
        <v>0</v>
      </c>
      <c r="Q57" s="2">
        <f t="shared" si="0"/>
        <v>4491593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2796305</v>
      </c>
      <c r="F58" s="2">
        <v>123596</v>
      </c>
      <c r="G58" s="2">
        <v>1026643</v>
      </c>
      <c r="H58" s="2"/>
      <c r="I58" s="2">
        <v>0</v>
      </c>
      <c r="J58" s="2">
        <v>2799</v>
      </c>
      <c r="K58" s="2">
        <v>137</v>
      </c>
      <c r="L58" s="2">
        <v>1753</v>
      </c>
      <c r="M58" s="2">
        <v>-12206</v>
      </c>
      <c r="O58" s="2">
        <v>64135</v>
      </c>
      <c r="P58" s="2">
        <v>0</v>
      </c>
      <c r="Q58" s="2">
        <f t="shared" si="0"/>
        <v>4003162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2553635</v>
      </c>
      <c r="F59" s="2">
        <v>85471</v>
      </c>
      <c r="G59" s="2">
        <v>959802</v>
      </c>
      <c r="H59" s="2"/>
      <c r="I59" s="2">
        <v>0</v>
      </c>
      <c r="J59" s="2">
        <v>2416</v>
      </c>
      <c r="K59" s="2">
        <v>272</v>
      </c>
      <c r="L59" s="2">
        <v>738</v>
      </c>
      <c r="M59" s="2">
        <v>-16987</v>
      </c>
      <c r="O59" s="2">
        <v>54756</v>
      </c>
      <c r="P59" s="2">
        <v>0</v>
      </c>
      <c r="Q59" s="2">
        <f t="shared" si="0"/>
        <v>3640103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2751271</v>
      </c>
      <c r="F60" s="2">
        <v>54581</v>
      </c>
      <c r="G60" s="2">
        <v>1012229</v>
      </c>
      <c r="H60" s="2"/>
      <c r="I60" s="2">
        <v>0</v>
      </c>
      <c r="J60" s="2">
        <v>2690</v>
      </c>
      <c r="K60" s="2">
        <v>276</v>
      </c>
      <c r="L60" s="2">
        <v>3637</v>
      </c>
      <c r="M60" s="2">
        <v>-9495</v>
      </c>
      <c r="O60" s="2">
        <v>58378</v>
      </c>
      <c r="P60" s="2">
        <v>0</v>
      </c>
      <c r="Q60" s="2">
        <f t="shared" si="0"/>
        <v>3873567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3208020</v>
      </c>
      <c r="F61" s="2">
        <v>59475</v>
      </c>
      <c r="G61" s="2">
        <v>1100095</v>
      </c>
      <c r="H61" s="2"/>
      <c r="I61" s="2">
        <v>0</v>
      </c>
      <c r="J61" s="2">
        <v>3010</v>
      </c>
      <c r="K61" s="2">
        <v>83</v>
      </c>
      <c r="L61" s="2">
        <v>1929</v>
      </c>
      <c r="M61" s="2">
        <v>-8625</v>
      </c>
      <c r="O61" s="2">
        <v>56789</v>
      </c>
      <c r="P61" s="2">
        <v>0</v>
      </c>
      <c r="Q61" s="2">
        <f t="shared" si="0"/>
        <v>4420776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3043703</v>
      </c>
      <c r="F62" s="2">
        <v>145253</v>
      </c>
      <c r="G62" s="2">
        <v>1046420</v>
      </c>
      <c r="H62" s="2"/>
      <c r="I62" s="2">
        <v>0</v>
      </c>
      <c r="J62" s="2">
        <v>3172</v>
      </c>
      <c r="K62" s="2">
        <v>81</v>
      </c>
      <c r="L62" s="2">
        <v>1294</v>
      </c>
      <c r="M62" s="2">
        <v>-10388</v>
      </c>
      <c r="O62" s="2">
        <v>73840</v>
      </c>
      <c r="P62" s="2">
        <v>0</v>
      </c>
      <c r="Q62" s="2">
        <f t="shared" si="0"/>
        <v>4303375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2496429</v>
      </c>
      <c r="F63" s="2">
        <v>128651</v>
      </c>
      <c r="G63" s="2">
        <v>920887</v>
      </c>
      <c r="H63" s="2"/>
      <c r="I63" s="2">
        <v>0</v>
      </c>
      <c r="J63" s="2">
        <v>2841</v>
      </c>
      <c r="K63" s="2">
        <v>90</v>
      </c>
      <c r="L63" s="2">
        <v>2968</v>
      </c>
      <c r="M63" s="2">
        <v>-7521</v>
      </c>
      <c r="O63" s="2">
        <v>77504</v>
      </c>
      <c r="P63" s="2">
        <v>0</v>
      </c>
      <c r="Q63" s="2">
        <f t="shared" si="0"/>
        <v>3621849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2934747</v>
      </c>
      <c r="F64" s="2">
        <v>146941</v>
      </c>
      <c r="G64" s="2">
        <v>1005437</v>
      </c>
      <c r="H64" s="2"/>
      <c r="I64" s="2">
        <v>0</v>
      </c>
      <c r="J64" s="2">
        <v>2550</v>
      </c>
      <c r="K64" s="2">
        <v>148</v>
      </c>
      <c r="L64" s="2">
        <v>1031</v>
      </c>
      <c r="M64" s="2">
        <v>-9629</v>
      </c>
      <c r="O64" s="2">
        <v>87937</v>
      </c>
      <c r="P64" s="2">
        <v>0</v>
      </c>
      <c r="Q64" s="2">
        <f t="shared" si="0"/>
        <v>4169162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2803816</v>
      </c>
      <c r="F65" s="2">
        <v>166194</v>
      </c>
      <c r="G65" s="2">
        <v>736571</v>
      </c>
      <c r="H65" s="2"/>
      <c r="I65" s="2">
        <v>0</v>
      </c>
      <c r="J65" s="2">
        <v>2319</v>
      </c>
      <c r="K65" s="2">
        <v>50</v>
      </c>
      <c r="L65" s="2">
        <v>1208</v>
      </c>
      <c r="M65" s="2">
        <v>-20202</v>
      </c>
      <c r="O65" s="2">
        <v>89972</v>
      </c>
      <c r="P65" s="2">
        <v>0</v>
      </c>
      <c r="Q65" s="2">
        <f t="shared" si="0"/>
        <v>3779928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3140419</v>
      </c>
      <c r="F66" s="2">
        <v>157534</v>
      </c>
      <c r="G66" s="2">
        <v>748751</v>
      </c>
      <c r="H66" s="2"/>
      <c r="I66" s="2">
        <v>0</v>
      </c>
      <c r="J66" s="2">
        <v>2699</v>
      </c>
      <c r="K66" s="2">
        <v>172</v>
      </c>
      <c r="L66" s="2">
        <v>1627</v>
      </c>
      <c r="M66" s="2">
        <v>-15478</v>
      </c>
      <c r="O66" s="2">
        <v>62426</v>
      </c>
      <c r="P66" s="2">
        <v>0</v>
      </c>
      <c r="Q66" s="2">
        <f t="shared" ref="Q66:Q129" si="2">SUM(D66:P66)</f>
        <v>4098150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3201849</v>
      </c>
      <c r="F67" s="2">
        <v>194242</v>
      </c>
      <c r="G67" s="2">
        <v>1029677</v>
      </c>
      <c r="H67" s="2"/>
      <c r="I67" s="2">
        <v>0</v>
      </c>
      <c r="J67" s="2">
        <v>1835</v>
      </c>
      <c r="K67" s="2">
        <v>675</v>
      </c>
      <c r="L67" s="2">
        <v>1805</v>
      </c>
      <c r="M67" s="2">
        <v>-20069</v>
      </c>
      <c r="O67" s="2">
        <v>72703</v>
      </c>
      <c r="P67" s="2">
        <v>0</v>
      </c>
      <c r="Q67" s="2">
        <f t="shared" si="2"/>
        <v>4482717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3291601</v>
      </c>
      <c r="F68" s="2">
        <v>210563</v>
      </c>
      <c r="G68" s="2">
        <v>1272910</v>
      </c>
      <c r="H68" s="2"/>
      <c r="I68" s="2">
        <v>0</v>
      </c>
      <c r="J68" s="2">
        <v>2434</v>
      </c>
      <c r="K68" s="2">
        <v>69</v>
      </c>
      <c r="L68" s="2">
        <v>3044</v>
      </c>
      <c r="M68" s="2">
        <v>-13409</v>
      </c>
      <c r="O68" s="2">
        <v>58103</v>
      </c>
      <c r="P68" s="2">
        <v>0</v>
      </c>
      <c r="Q68" s="2">
        <f t="shared" si="2"/>
        <v>4825315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3132893</v>
      </c>
      <c r="F69" s="2">
        <v>189867</v>
      </c>
      <c r="G69" s="2">
        <v>1252790</v>
      </c>
      <c r="H69" s="2"/>
      <c r="I69" s="2">
        <v>0</v>
      </c>
      <c r="J69" s="2">
        <v>2393</v>
      </c>
      <c r="K69" s="2">
        <v>64</v>
      </c>
      <c r="L69" s="2">
        <v>2166</v>
      </c>
      <c r="M69" s="2">
        <v>-25756</v>
      </c>
      <c r="O69" s="2">
        <v>50518</v>
      </c>
      <c r="P69" s="2">
        <v>0</v>
      </c>
      <c r="Q69" s="2">
        <f t="shared" si="2"/>
        <v>4604935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3092920</v>
      </c>
      <c r="F70" s="2">
        <v>144089</v>
      </c>
      <c r="G70" s="2">
        <v>717320</v>
      </c>
      <c r="H70" s="2"/>
      <c r="I70" s="2">
        <v>0</v>
      </c>
      <c r="J70" s="2">
        <v>2225</v>
      </c>
      <c r="K70" s="2">
        <v>362</v>
      </c>
      <c r="L70" s="2">
        <v>1383</v>
      </c>
      <c r="M70" s="2">
        <v>-27386</v>
      </c>
      <c r="O70" s="2">
        <v>55642</v>
      </c>
      <c r="P70" s="2">
        <v>0</v>
      </c>
      <c r="Q70" s="2">
        <f t="shared" si="2"/>
        <v>3986555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2848876</v>
      </c>
      <c r="F71" s="2">
        <v>93483</v>
      </c>
      <c r="G71" s="2">
        <v>1068688</v>
      </c>
      <c r="H71" s="2"/>
      <c r="I71" s="2">
        <v>0</v>
      </c>
      <c r="J71" s="2">
        <v>2550</v>
      </c>
      <c r="K71" s="2">
        <v>303</v>
      </c>
      <c r="L71" s="2">
        <v>921</v>
      </c>
      <c r="M71" s="2">
        <v>-15980</v>
      </c>
      <c r="O71" s="2">
        <v>98639</v>
      </c>
      <c r="P71" s="2">
        <v>0</v>
      </c>
      <c r="Q71" s="2">
        <f t="shared" si="2"/>
        <v>4097480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3067579</v>
      </c>
      <c r="F72" s="2">
        <v>70931</v>
      </c>
      <c r="G72" s="2">
        <v>939036</v>
      </c>
      <c r="H72" s="2"/>
      <c r="I72" s="2">
        <v>0</v>
      </c>
      <c r="J72" s="2">
        <v>2801</v>
      </c>
      <c r="K72" s="2">
        <v>69</v>
      </c>
      <c r="L72" s="2">
        <v>1687</v>
      </c>
      <c r="M72" s="2">
        <v>-16789</v>
      </c>
      <c r="O72" s="2">
        <v>70741</v>
      </c>
      <c r="P72" s="2">
        <v>0</v>
      </c>
      <c r="Q72" s="2">
        <f t="shared" si="2"/>
        <v>4136055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3214593</v>
      </c>
      <c r="F73" s="2">
        <v>143460</v>
      </c>
      <c r="G73" s="2">
        <v>1180153</v>
      </c>
      <c r="H73" s="2"/>
      <c r="I73" s="2">
        <v>0</v>
      </c>
      <c r="J73" s="2">
        <v>2872</v>
      </c>
      <c r="K73" s="2">
        <v>436</v>
      </c>
      <c r="L73" s="2">
        <v>1704</v>
      </c>
      <c r="M73" s="2">
        <v>-17895</v>
      </c>
      <c r="O73" s="2">
        <v>67511</v>
      </c>
      <c r="P73" s="2">
        <v>0</v>
      </c>
      <c r="Q73" s="2">
        <f t="shared" si="2"/>
        <v>4592834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3304508</v>
      </c>
      <c r="F74" s="2">
        <v>179911</v>
      </c>
      <c r="G74" s="2">
        <v>1212419</v>
      </c>
      <c r="H74" s="2"/>
      <c r="I74" s="2">
        <v>3418</v>
      </c>
      <c r="J74" s="2">
        <v>1973</v>
      </c>
      <c r="K74" s="2">
        <v>339</v>
      </c>
      <c r="L74" s="2">
        <v>1361</v>
      </c>
      <c r="M74" s="2">
        <v>-18637</v>
      </c>
      <c r="N74" s="2">
        <v>0</v>
      </c>
      <c r="O74" s="2">
        <v>80468</v>
      </c>
      <c r="P74" s="2">
        <v>0</v>
      </c>
      <c r="Q74" s="2">
        <f t="shared" si="2"/>
        <v>4765760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2979699</v>
      </c>
      <c r="F75" s="2">
        <v>119193</v>
      </c>
      <c r="G75" s="2">
        <v>960497</v>
      </c>
      <c r="H75" s="2"/>
      <c r="I75" s="2">
        <v>3058</v>
      </c>
      <c r="J75" s="2">
        <v>2428</v>
      </c>
      <c r="K75" s="2">
        <v>212</v>
      </c>
      <c r="L75" s="2">
        <v>1064</v>
      </c>
      <c r="M75" s="2">
        <v>-11101</v>
      </c>
      <c r="N75" s="2">
        <v>0</v>
      </c>
      <c r="O75" s="2">
        <v>61894</v>
      </c>
      <c r="P75" s="2">
        <v>0</v>
      </c>
      <c r="Q75" s="2">
        <f t="shared" si="2"/>
        <v>4116944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2979480</v>
      </c>
      <c r="F76" s="2">
        <v>124964</v>
      </c>
      <c r="G76" s="2">
        <v>854793</v>
      </c>
      <c r="H76" s="2"/>
      <c r="I76" s="2">
        <v>3427</v>
      </c>
      <c r="J76" s="2">
        <v>2670</v>
      </c>
      <c r="K76" s="2">
        <v>48</v>
      </c>
      <c r="L76" s="2">
        <v>613</v>
      </c>
      <c r="M76" s="2">
        <v>-5325</v>
      </c>
      <c r="N76" s="2">
        <v>0</v>
      </c>
      <c r="O76" s="2">
        <v>83517</v>
      </c>
      <c r="P76" s="2">
        <v>0</v>
      </c>
      <c r="Q76" s="2">
        <f t="shared" si="2"/>
        <v>4044187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2819939</v>
      </c>
      <c r="F77" s="2">
        <v>118633</v>
      </c>
      <c r="G77" s="2">
        <v>968832</v>
      </c>
      <c r="H77" s="2"/>
      <c r="I77" s="2">
        <v>3264</v>
      </c>
      <c r="J77" s="2">
        <v>2674</v>
      </c>
      <c r="K77" s="2">
        <v>157</v>
      </c>
      <c r="L77" s="2">
        <v>3541</v>
      </c>
      <c r="M77" s="2">
        <v>-17202</v>
      </c>
      <c r="N77" s="2">
        <v>0</v>
      </c>
      <c r="O77" s="2">
        <v>81521</v>
      </c>
      <c r="P77" s="2">
        <v>0</v>
      </c>
      <c r="Q77" s="2">
        <f t="shared" si="2"/>
        <v>3981359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2940262</v>
      </c>
      <c r="F78" s="2">
        <v>115432</v>
      </c>
      <c r="G78" s="2">
        <v>1128973</v>
      </c>
      <c r="H78" s="2"/>
      <c r="I78" s="2">
        <v>3491</v>
      </c>
      <c r="J78" s="2">
        <v>2761</v>
      </c>
      <c r="K78" s="2">
        <v>42</v>
      </c>
      <c r="L78" s="2">
        <v>11487</v>
      </c>
      <c r="M78" s="2">
        <v>-14876</v>
      </c>
      <c r="N78" s="2">
        <v>0</v>
      </c>
      <c r="O78" s="2">
        <v>49512</v>
      </c>
      <c r="P78" s="2">
        <v>0</v>
      </c>
      <c r="Q78" s="2">
        <f t="shared" si="2"/>
        <v>4237084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3011436</v>
      </c>
      <c r="F79" s="2">
        <v>101911</v>
      </c>
      <c r="G79" s="2">
        <v>1425993</v>
      </c>
      <c r="H79" s="2"/>
      <c r="I79" s="2">
        <v>3521</v>
      </c>
      <c r="J79" s="2">
        <v>2654</v>
      </c>
      <c r="K79" s="2">
        <v>182</v>
      </c>
      <c r="L79" s="2">
        <v>1966</v>
      </c>
      <c r="M79" s="2">
        <v>-20627</v>
      </c>
      <c r="N79" s="2">
        <v>0</v>
      </c>
      <c r="O79" s="2">
        <v>55277</v>
      </c>
      <c r="P79" s="2">
        <v>0</v>
      </c>
      <c r="Q79" s="2">
        <f t="shared" si="2"/>
        <v>4582313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3205356</v>
      </c>
      <c r="F80" s="2">
        <v>163376</v>
      </c>
      <c r="G80" s="2">
        <v>1575154</v>
      </c>
      <c r="H80" s="2"/>
      <c r="I80" s="2">
        <v>3621</v>
      </c>
      <c r="J80" s="2">
        <v>2612</v>
      </c>
      <c r="K80" s="2">
        <v>316</v>
      </c>
      <c r="L80" s="2">
        <v>1207</v>
      </c>
      <c r="M80" s="2">
        <v>-24682</v>
      </c>
      <c r="N80" s="2">
        <v>0</v>
      </c>
      <c r="O80" s="2">
        <v>55272</v>
      </c>
      <c r="P80" s="2">
        <v>0</v>
      </c>
      <c r="Q80" s="2">
        <f t="shared" si="2"/>
        <v>4982232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3223448</v>
      </c>
      <c r="F81" s="2">
        <v>207323</v>
      </c>
      <c r="G81" s="2">
        <v>1460464</v>
      </c>
      <c r="H81" s="2"/>
      <c r="I81" s="2">
        <v>3665</v>
      </c>
      <c r="J81" s="2">
        <v>2417</v>
      </c>
      <c r="K81" s="2">
        <v>34</v>
      </c>
      <c r="L81" s="2">
        <v>1910</v>
      </c>
      <c r="M81" s="2">
        <v>-24328</v>
      </c>
      <c r="N81" s="2">
        <v>0</v>
      </c>
      <c r="O81" s="2">
        <v>55884</v>
      </c>
      <c r="P81" s="2">
        <v>0</v>
      </c>
      <c r="Q81" s="2">
        <f t="shared" si="2"/>
        <v>4930817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2589345</v>
      </c>
      <c r="F82" s="2">
        <v>204824</v>
      </c>
      <c r="G82" s="2">
        <v>1599969</v>
      </c>
      <c r="H82" s="2"/>
      <c r="I82" s="2">
        <v>3369</v>
      </c>
      <c r="J82" s="2">
        <v>2490</v>
      </c>
      <c r="K82" s="2">
        <v>189</v>
      </c>
      <c r="L82" s="2">
        <v>1513</v>
      </c>
      <c r="M82" s="2">
        <v>-16307</v>
      </c>
      <c r="N82" s="2">
        <v>0</v>
      </c>
      <c r="O82" s="2">
        <v>126161</v>
      </c>
      <c r="P82" s="2">
        <v>0</v>
      </c>
      <c r="Q82" s="2">
        <f t="shared" si="2"/>
        <v>4511553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2747947</v>
      </c>
      <c r="F83" s="2">
        <v>185721</v>
      </c>
      <c r="G83" s="2">
        <v>1400161</v>
      </c>
      <c r="H83" s="2"/>
      <c r="I83" s="2">
        <v>3517</v>
      </c>
      <c r="J83" s="2">
        <v>2891</v>
      </c>
      <c r="K83" s="2">
        <v>159</v>
      </c>
      <c r="L83" s="2">
        <v>1298</v>
      </c>
      <c r="M83" s="2">
        <v>-5596</v>
      </c>
      <c r="N83" s="2">
        <v>0</v>
      </c>
      <c r="O83" s="2">
        <v>201207</v>
      </c>
      <c r="P83" s="2">
        <v>0</v>
      </c>
      <c r="Q83" s="2">
        <f t="shared" si="2"/>
        <v>4537305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2951227</v>
      </c>
      <c r="F84" s="2">
        <v>111467</v>
      </c>
      <c r="G84" s="2">
        <v>1155203</v>
      </c>
      <c r="H84" s="2"/>
      <c r="I84" s="2">
        <v>3233</v>
      </c>
      <c r="J84" s="2">
        <v>2703</v>
      </c>
      <c r="K84" s="2">
        <v>183</v>
      </c>
      <c r="L84" s="2">
        <v>990</v>
      </c>
      <c r="M84" s="2">
        <v>-1943</v>
      </c>
      <c r="N84" s="2">
        <v>0</v>
      </c>
      <c r="O84" s="2">
        <v>220968</v>
      </c>
      <c r="P84" s="2">
        <v>0</v>
      </c>
      <c r="Q84" s="2">
        <f t="shared" si="2"/>
        <v>4444031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3183092</v>
      </c>
      <c r="F85" s="2">
        <v>96777</v>
      </c>
      <c r="G85" s="2">
        <v>1271443</v>
      </c>
      <c r="H85" s="2"/>
      <c r="I85" s="2">
        <v>3605</v>
      </c>
      <c r="J85" s="2">
        <v>2832</v>
      </c>
      <c r="K85" s="2">
        <v>50</v>
      </c>
      <c r="L85" s="2">
        <v>1499</v>
      </c>
      <c r="M85" s="2">
        <v>-7437</v>
      </c>
      <c r="N85" s="2">
        <v>2208</v>
      </c>
      <c r="O85" s="2">
        <v>219835</v>
      </c>
      <c r="P85" s="2">
        <v>0</v>
      </c>
      <c r="Q85" s="2">
        <f t="shared" si="2"/>
        <v>4773904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3213112</v>
      </c>
      <c r="F86" s="2">
        <v>179955</v>
      </c>
      <c r="G86" s="2">
        <v>1118282</v>
      </c>
      <c r="H86" s="2"/>
      <c r="I86" s="2">
        <v>1032</v>
      </c>
      <c r="J86" s="2">
        <v>2954</v>
      </c>
      <c r="K86" s="2">
        <v>0</v>
      </c>
      <c r="L86" s="2">
        <v>2546</v>
      </c>
      <c r="M86" s="2">
        <v>-19533</v>
      </c>
      <c r="N86" s="2">
        <v>348</v>
      </c>
      <c r="O86" s="2">
        <v>325771</v>
      </c>
      <c r="P86" s="2">
        <v>0</v>
      </c>
      <c r="Q86" s="2">
        <f t="shared" si="2"/>
        <v>4824467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3077136</v>
      </c>
      <c r="F87" s="2">
        <v>115931</v>
      </c>
      <c r="G87" s="2">
        <v>1023573</v>
      </c>
      <c r="H87" s="2"/>
      <c r="I87" s="2">
        <v>3041</v>
      </c>
      <c r="J87" s="2">
        <v>2809</v>
      </c>
      <c r="K87" s="2">
        <v>0</v>
      </c>
      <c r="L87" s="2">
        <v>1572</v>
      </c>
      <c r="M87" s="2">
        <v>-1443</v>
      </c>
      <c r="N87" s="2">
        <v>735</v>
      </c>
      <c r="O87" s="2">
        <v>302773</v>
      </c>
      <c r="P87" s="2">
        <v>0</v>
      </c>
      <c r="Q87" s="2">
        <f t="shared" si="2"/>
        <v>4526127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2790549</v>
      </c>
      <c r="F88" s="2">
        <v>209237</v>
      </c>
      <c r="G88" s="2">
        <v>1113720</v>
      </c>
      <c r="H88" s="2"/>
      <c r="I88" s="2">
        <v>3579</v>
      </c>
      <c r="J88" s="2">
        <v>3083</v>
      </c>
      <c r="K88" s="2">
        <v>0</v>
      </c>
      <c r="L88" s="2">
        <v>1121</v>
      </c>
      <c r="M88" s="2">
        <v>-11836</v>
      </c>
      <c r="N88" s="2">
        <v>1712</v>
      </c>
      <c r="O88" s="2">
        <v>306944</v>
      </c>
      <c r="P88" s="2">
        <v>0</v>
      </c>
      <c r="Q88" s="2">
        <f t="shared" si="2"/>
        <v>4418109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2416864</v>
      </c>
      <c r="F89" s="2">
        <v>191171</v>
      </c>
      <c r="G89" s="2">
        <v>964465</v>
      </c>
      <c r="H89" s="2"/>
      <c r="I89" s="2">
        <v>3129</v>
      </c>
      <c r="J89" s="2">
        <v>3133</v>
      </c>
      <c r="K89" s="2">
        <v>0</v>
      </c>
      <c r="L89" s="2">
        <v>1877</v>
      </c>
      <c r="M89" s="2">
        <v>-9860</v>
      </c>
      <c r="N89" s="2">
        <v>2106</v>
      </c>
      <c r="O89" s="2">
        <v>301869</v>
      </c>
      <c r="P89" s="2">
        <v>0</v>
      </c>
      <c r="Q89" s="2">
        <f t="shared" si="2"/>
        <v>3874754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2757574</v>
      </c>
      <c r="F90" s="2">
        <v>232030</v>
      </c>
      <c r="G90" s="2">
        <v>868364</v>
      </c>
      <c r="H90" s="2"/>
      <c r="I90" s="2">
        <v>2416</v>
      </c>
      <c r="J90" s="2">
        <v>3092</v>
      </c>
      <c r="K90" s="2">
        <v>0</v>
      </c>
      <c r="L90" s="2">
        <v>4157</v>
      </c>
      <c r="M90" s="2">
        <v>-45248</v>
      </c>
      <c r="N90" s="2">
        <v>2135</v>
      </c>
      <c r="O90" s="2">
        <v>295890</v>
      </c>
      <c r="P90" s="2">
        <v>0</v>
      </c>
      <c r="Q90" s="2">
        <f t="shared" si="2"/>
        <v>4120410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2986016</v>
      </c>
      <c r="F91" s="2">
        <v>183722</v>
      </c>
      <c r="G91" s="2">
        <v>951301</v>
      </c>
      <c r="H91" s="2"/>
      <c r="I91" s="2">
        <v>3334</v>
      </c>
      <c r="J91" s="2">
        <v>3119</v>
      </c>
      <c r="K91" s="2">
        <v>0</v>
      </c>
      <c r="L91" s="2">
        <v>486</v>
      </c>
      <c r="M91" s="2">
        <v>-21683</v>
      </c>
      <c r="N91" s="2">
        <v>2625</v>
      </c>
      <c r="O91" s="2">
        <v>246139</v>
      </c>
      <c r="P91" s="2">
        <v>0</v>
      </c>
      <c r="Q91" s="2">
        <f t="shared" si="2"/>
        <v>4355059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3230187</v>
      </c>
      <c r="F92" s="2">
        <v>226740</v>
      </c>
      <c r="G92" s="2">
        <v>1448704</v>
      </c>
      <c r="H92" s="2"/>
      <c r="I92" s="2">
        <v>2642</v>
      </c>
      <c r="J92" s="2">
        <v>4706</v>
      </c>
      <c r="K92" s="2">
        <v>0</v>
      </c>
      <c r="L92" s="2">
        <v>401</v>
      </c>
      <c r="M92" s="2">
        <v>-20354</v>
      </c>
      <c r="N92" s="2">
        <v>1932</v>
      </c>
      <c r="O92" s="2">
        <v>164899</v>
      </c>
      <c r="P92" s="2">
        <v>0</v>
      </c>
      <c r="Q92" s="2">
        <f t="shared" si="2"/>
        <v>5059857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3263828</v>
      </c>
      <c r="F93" s="2">
        <v>128743</v>
      </c>
      <c r="G93" s="2">
        <v>1332406</v>
      </c>
      <c r="H93" s="2"/>
      <c r="I93" s="2">
        <v>2523</v>
      </c>
      <c r="J93" s="2">
        <v>4636</v>
      </c>
      <c r="K93" s="2">
        <v>0</v>
      </c>
      <c r="L93" s="2">
        <v>818</v>
      </c>
      <c r="M93" s="2">
        <v>-37015</v>
      </c>
      <c r="N93" s="2">
        <v>1815</v>
      </c>
      <c r="O93" s="2">
        <v>192823</v>
      </c>
      <c r="P93" s="2">
        <v>5</v>
      </c>
      <c r="Q93" s="2">
        <f t="shared" si="2"/>
        <v>4890582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2694347</v>
      </c>
      <c r="F94" s="2">
        <v>217743</v>
      </c>
      <c r="G94" s="2">
        <v>1156197</v>
      </c>
      <c r="H94" s="2"/>
      <c r="I94" s="2">
        <v>2575</v>
      </c>
      <c r="J94" s="2">
        <v>4264</v>
      </c>
      <c r="K94" s="2">
        <v>0</v>
      </c>
      <c r="L94" s="2">
        <v>2033</v>
      </c>
      <c r="M94" s="2">
        <v>-26909</v>
      </c>
      <c r="N94" s="2">
        <v>2055</v>
      </c>
      <c r="O94" s="2">
        <v>166176</v>
      </c>
      <c r="P94" s="2">
        <v>38</v>
      </c>
      <c r="Q94" s="2">
        <f t="shared" si="2"/>
        <v>4218519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2574561</v>
      </c>
      <c r="F95" s="2">
        <v>185905</v>
      </c>
      <c r="G95" s="2">
        <v>1238421</v>
      </c>
      <c r="H95" s="2"/>
      <c r="I95" s="2">
        <v>3251</v>
      </c>
      <c r="J95" s="2">
        <v>4382</v>
      </c>
      <c r="K95" s="2">
        <v>0</v>
      </c>
      <c r="L95" s="2">
        <v>652</v>
      </c>
      <c r="M95" s="2">
        <v>-17331</v>
      </c>
      <c r="N95" s="2">
        <v>1488</v>
      </c>
      <c r="O95" s="2">
        <v>257195</v>
      </c>
      <c r="P95" s="2">
        <v>53</v>
      </c>
      <c r="Q95" s="2">
        <f t="shared" si="2"/>
        <v>4248577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2700860</v>
      </c>
      <c r="F96" s="2">
        <v>3443</v>
      </c>
      <c r="G96" s="2">
        <v>1074563</v>
      </c>
      <c r="H96" s="2"/>
      <c r="I96" s="2">
        <v>2452</v>
      </c>
      <c r="J96" s="2">
        <v>4389</v>
      </c>
      <c r="K96" s="2">
        <v>0</v>
      </c>
      <c r="L96" s="2">
        <v>1772</v>
      </c>
      <c r="M96" s="2">
        <v>-20199</v>
      </c>
      <c r="N96" s="2">
        <v>875</v>
      </c>
      <c r="O96" s="2">
        <v>331864</v>
      </c>
      <c r="P96" s="2">
        <v>39</v>
      </c>
      <c r="Q96" s="2">
        <f t="shared" si="2"/>
        <v>4100058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3122511</v>
      </c>
      <c r="F97" s="2">
        <v>164708</v>
      </c>
      <c r="G97" s="2">
        <v>1197479</v>
      </c>
      <c r="H97" s="2"/>
      <c r="I97" s="2">
        <v>2816</v>
      </c>
      <c r="J97" s="2">
        <v>4553</v>
      </c>
      <c r="K97" s="2">
        <v>0</v>
      </c>
      <c r="L97" s="2">
        <v>1678</v>
      </c>
      <c r="M97" s="2">
        <v>-17697</v>
      </c>
      <c r="N97" s="2">
        <v>527</v>
      </c>
      <c r="O97" s="2">
        <v>328500</v>
      </c>
      <c r="P97" s="2">
        <v>0</v>
      </c>
      <c r="Q97" s="2">
        <f t="shared" si="2"/>
        <v>4805075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2899742</v>
      </c>
      <c r="F98" s="2">
        <v>160718</v>
      </c>
      <c r="G98" s="2">
        <v>1149773</v>
      </c>
      <c r="H98" s="2"/>
      <c r="I98" s="2">
        <v>3200</v>
      </c>
      <c r="J98" s="2">
        <v>4451</v>
      </c>
      <c r="K98" s="2">
        <v>0</v>
      </c>
      <c r="L98" s="2">
        <v>1222</v>
      </c>
      <c r="M98" s="2">
        <v>-9450</v>
      </c>
      <c r="N98" s="2">
        <v>539</v>
      </c>
      <c r="O98" s="2">
        <v>426049</v>
      </c>
      <c r="P98" s="2">
        <v>54</v>
      </c>
      <c r="Q98" s="2">
        <f t="shared" si="2"/>
        <v>4636298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2285037</v>
      </c>
      <c r="F99" s="2">
        <v>147988</v>
      </c>
      <c r="G99" s="2">
        <v>1200652</v>
      </c>
      <c r="H99" s="2"/>
      <c r="I99" s="2">
        <v>3025</v>
      </c>
      <c r="J99" s="2">
        <v>4140</v>
      </c>
      <c r="K99" s="2">
        <v>0</v>
      </c>
      <c r="L99" s="2">
        <v>193</v>
      </c>
      <c r="M99" s="2">
        <v>-6476</v>
      </c>
      <c r="N99" s="2">
        <v>931</v>
      </c>
      <c r="O99" s="2">
        <v>278479</v>
      </c>
      <c r="P99" s="2">
        <v>65</v>
      </c>
      <c r="Q99" s="2">
        <f t="shared" si="2"/>
        <v>3914034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2425628</v>
      </c>
      <c r="F100" s="2">
        <v>197977</v>
      </c>
      <c r="G100" s="2">
        <v>1369900</v>
      </c>
      <c r="H100" s="2"/>
      <c r="I100" s="2">
        <v>4606</v>
      </c>
      <c r="J100" s="2">
        <v>4785</v>
      </c>
      <c r="K100" s="2">
        <v>0</v>
      </c>
      <c r="L100" s="2">
        <v>621</v>
      </c>
      <c r="M100" s="2">
        <v>-8067</v>
      </c>
      <c r="N100" s="2">
        <v>2511</v>
      </c>
      <c r="O100" s="2">
        <v>267049</v>
      </c>
      <c r="P100" s="2">
        <v>50</v>
      </c>
      <c r="Q100" s="2">
        <f t="shared" si="2"/>
        <v>4265060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1976772</v>
      </c>
      <c r="F101" s="2">
        <v>146090</v>
      </c>
      <c r="G101" s="2">
        <v>1309055</v>
      </c>
      <c r="H101" s="2"/>
      <c r="I101" s="2">
        <v>4784</v>
      </c>
      <c r="J101" s="2">
        <v>4763</v>
      </c>
      <c r="K101" s="2">
        <v>0</v>
      </c>
      <c r="L101" s="2">
        <v>862</v>
      </c>
      <c r="M101" s="2">
        <v>-9415</v>
      </c>
      <c r="N101" s="2">
        <v>2901</v>
      </c>
      <c r="O101" s="2">
        <v>321355</v>
      </c>
      <c r="P101" s="2">
        <v>88</v>
      </c>
      <c r="Q101" s="2">
        <f t="shared" si="2"/>
        <v>3757255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2319918</v>
      </c>
      <c r="F102" s="2">
        <v>228617</v>
      </c>
      <c r="G102" s="2">
        <v>1021075</v>
      </c>
      <c r="H102" s="2"/>
      <c r="I102" s="2">
        <v>3539</v>
      </c>
      <c r="J102" s="2">
        <v>4598</v>
      </c>
      <c r="K102" s="2">
        <v>0</v>
      </c>
      <c r="L102" s="2">
        <v>1492</v>
      </c>
      <c r="M102" s="2">
        <v>-11596</v>
      </c>
      <c r="N102" s="2">
        <v>3316</v>
      </c>
      <c r="O102" s="2">
        <v>231078</v>
      </c>
      <c r="P102" s="2">
        <v>30</v>
      </c>
      <c r="Q102" s="2">
        <f t="shared" si="2"/>
        <v>3802067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2508662</v>
      </c>
      <c r="F103" s="2">
        <v>213696</v>
      </c>
      <c r="G103" s="2">
        <v>1098258</v>
      </c>
      <c r="H103" s="2"/>
      <c r="I103" s="2">
        <v>4880</v>
      </c>
      <c r="J103" s="2">
        <v>4779</v>
      </c>
      <c r="K103" s="2">
        <v>0</v>
      </c>
      <c r="L103" s="2">
        <v>1031</v>
      </c>
      <c r="M103" s="2">
        <v>-13777</v>
      </c>
      <c r="N103" s="2">
        <v>2463</v>
      </c>
      <c r="O103" s="2">
        <v>150014</v>
      </c>
      <c r="P103" s="2">
        <v>37</v>
      </c>
      <c r="Q103" s="2">
        <f t="shared" si="2"/>
        <v>3970043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2904170</v>
      </c>
      <c r="F104" s="2">
        <v>198101</v>
      </c>
      <c r="G104" s="2">
        <v>1405788</v>
      </c>
      <c r="H104" s="2"/>
      <c r="I104" s="2">
        <v>5141</v>
      </c>
      <c r="J104" s="2">
        <v>4977</v>
      </c>
      <c r="K104" s="2">
        <v>0</v>
      </c>
      <c r="L104" s="2">
        <v>1008</v>
      </c>
      <c r="M104" s="2">
        <v>-18493</v>
      </c>
      <c r="N104" s="2">
        <v>2865</v>
      </c>
      <c r="O104" s="2">
        <v>146751</v>
      </c>
      <c r="P104" s="2">
        <v>20</v>
      </c>
      <c r="Q104" s="2">
        <f t="shared" si="2"/>
        <v>4650328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3019950</v>
      </c>
      <c r="F105" s="2">
        <v>65300</v>
      </c>
      <c r="G105" s="2">
        <v>1325292</v>
      </c>
      <c r="H105" s="2"/>
      <c r="I105" s="2">
        <v>6098</v>
      </c>
      <c r="J105" s="2">
        <v>4919</v>
      </c>
      <c r="K105" s="2">
        <v>0</v>
      </c>
      <c r="L105" s="2">
        <v>1354</v>
      </c>
      <c r="M105" s="2">
        <v>-15951</v>
      </c>
      <c r="N105" s="2">
        <v>3319</v>
      </c>
      <c r="O105" s="2">
        <v>204104</v>
      </c>
      <c r="P105" s="2">
        <v>2</v>
      </c>
      <c r="Q105" s="2">
        <f t="shared" si="2"/>
        <v>4614387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2677933</v>
      </c>
      <c r="F106" s="2">
        <v>216171</v>
      </c>
      <c r="G106" s="2">
        <v>1047404</v>
      </c>
      <c r="H106" s="2"/>
      <c r="I106" s="2">
        <v>5375</v>
      </c>
      <c r="J106" s="2">
        <v>4609</v>
      </c>
      <c r="K106" s="2">
        <v>0</v>
      </c>
      <c r="L106" s="2">
        <v>765</v>
      </c>
      <c r="M106" s="2">
        <v>-9414</v>
      </c>
      <c r="N106" s="2">
        <v>2758</v>
      </c>
      <c r="O106" s="2">
        <v>247528</v>
      </c>
      <c r="P106" s="2">
        <v>6</v>
      </c>
      <c r="Q106" s="2">
        <f t="shared" si="2"/>
        <v>4193135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2862645</v>
      </c>
      <c r="F107" s="2">
        <v>171053</v>
      </c>
      <c r="G107" s="2">
        <v>665896</v>
      </c>
      <c r="H107" s="2"/>
      <c r="I107" s="2">
        <v>4112</v>
      </c>
      <c r="J107" s="2">
        <v>4651</v>
      </c>
      <c r="K107" s="2">
        <v>0</v>
      </c>
      <c r="L107" s="2">
        <v>2834</v>
      </c>
      <c r="M107" s="2">
        <v>-3899</v>
      </c>
      <c r="N107" s="2">
        <v>1872</v>
      </c>
      <c r="O107" s="2">
        <v>310629</v>
      </c>
      <c r="P107" s="2">
        <v>37</v>
      </c>
      <c r="Q107" s="2">
        <f t="shared" si="2"/>
        <v>4019830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2757585</v>
      </c>
      <c r="F108" s="2">
        <v>10131</v>
      </c>
      <c r="G108" s="2">
        <v>881505</v>
      </c>
      <c r="H108" s="2"/>
      <c r="I108" s="2">
        <v>4009</v>
      </c>
      <c r="J108" s="2">
        <v>4632</v>
      </c>
      <c r="K108" s="2">
        <v>0</v>
      </c>
      <c r="L108" s="2">
        <v>792</v>
      </c>
      <c r="M108" s="2">
        <v>-1064</v>
      </c>
      <c r="N108" s="2">
        <v>1292</v>
      </c>
      <c r="O108" s="2">
        <v>277290</v>
      </c>
      <c r="P108" s="2">
        <v>0</v>
      </c>
      <c r="Q108" s="2">
        <f t="shared" si="2"/>
        <v>3936172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2997981</v>
      </c>
      <c r="F109" s="2">
        <v>129882</v>
      </c>
      <c r="G109" s="2">
        <v>1365427</v>
      </c>
      <c r="H109" s="2"/>
      <c r="I109" s="2">
        <v>4641</v>
      </c>
      <c r="J109" s="2">
        <v>4861</v>
      </c>
      <c r="K109" s="2">
        <v>0</v>
      </c>
      <c r="L109" s="2">
        <v>1278</v>
      </c>
      <c r="M109" s="2">
        <v>-1056</v>
      </c>
      <c r="N109" s="2">
        <v>819</v>
      </c>
      <c r="O109" s="2">
        <v>303510</v>
      </c>
      <c r="P109" s="2">
        <v>0</v>
      </c>
      <c r="Q109" s="2">
        <f t="shared" si="2"/>
        <v>4807343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3059270</v>
      </c>
      <c r="F110" s="2">
        <v>165985</v>
      </c>
      <c r="G110" s="2">
        <v>1064705</v>
      </c>
      <c r="H110" s="2"/>
      <c r="I110" s="2">
        <v>4590</v>
      </c>
      <c r="J110" s="2">
        <v>4642</v>
      </c>
      <c r="K110" s="2">
        <v>0</v>
      </c>
      <c r="L110" s="2">
        <v>3015</v>
      </c>
      <c r="M110" s="2">
        <v>-892</v>
      </c>
      <c r="N110" s="2">
        <v>437</v>
      </c>
      <c r="O110" s="2">
        <v>249033</v>
      </c>
      <c r="P110" s="2">
        <v>0</v>
      </c>
      <c r="Q110" s="2">
        <f t="shared" si="2"/>
        <v>4550785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2762247</v>
      </c>
      <c r="F111" s="2">
        <v>176181</v>
      </c>
      <c r="G111" s="2">
        <v>973568</v>
      </c>
      <c r="H111" s="2"/>
      <c r="I111" s="2">
        <v>4461</v>
      </c>
      <c r="J111" s="2">
        <v>4248</v>
      </c>
      <c r="K111" s="2">
        <v>0</v>
      </c>
      <c r="L111" s="2">
        <v>879</v>
      </c>
      <c r="M111" s="2">
        <v>-8620</v>
      </c>
      <c r="N111" s="2">
        <v>907</v>
      </c>
      <c r="O111" s="2">
        <v>233867</v>
      </c>
      <c r="P111" s="2">
        <v>40</v>
      </c>
      <c r="Q111" s="2">
        <f t="shared" si="2"/>
        <v>4147778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2540283</v>
      </c>
      <c r="F112" s="2">
        <v>181655</v>
      </c>
      <c r="G112" s="2">
        <v>1018556</v>
      </c>
      <c r="H112" s="2"/>
      <c r="I112" s="2">
        <v>3971</v>
      </c>
      <c r="J112" s="2">
        <v>4830</v>
      </c>
      <c r="K112" s="2">
        <v>0</v>
      </c>
      <c r="L112" s="2">
        <v>1600</v>
      </c>
      <c r="M112" s="2">
        <v>-9545</v>
      </c>
      <c r="N112" s="2">
        <v>2080</v>
      </c>
      <c r="O112" s="2">
        <v>301252</v>
      </c>
      <c r="P112" s="2">
        <v>45</v>
      </c>
      <c r="Q112" s="2">
        <f t="shared" si="2"/>
        <v>4044727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2454990</v>
      </c>
      <c r="F113" s="2">
        <v>167753</v>
      </c>
      <c r="G113" s="2">
        <v>792489</v>
      </c>
      <c r="H113" s="2"/>
      <c r="I113" s="2">
        <v>5082</v>
      </c>
      <c r="J113" s="2">
        <v>4795</v>
      </c>
      <c r="K113" s="2">
        <v>0</v>
      </c>
      <c r="L113" s="2">
        <v>1465</v>
      </c>
      <c r="M113" s="2">
        <v>-8077</v>
      </c>
      <c r="N113" s="2">
        <v>2667</v>
      </c>
      <c r="O113" s="2">
        <v>367720</v>
      </c>
      <c r="P113" s="2">
        <v>93</v>
      </c>
      <c r="Q113" s="2">
        <f t="shared" si="2"/>
        <v>3788977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2436801</v>
      </c>
      <c r="F114" s="2">
        <v>64732</v>
      </c>
      <c r="G114" s="2">
        <v>679210</v>
      </c>
      <c r="H114" s="2"/>
      <c r="I114" s="2">
        <v>4035</v>
      </c>
      <c r="J114" s="2">
        <v>4863</v>
      </c>
      <c r="K114" s="2">
        <v>0</v>
      </c>
      <c r="L114" s="2">
        <v>1596</v>
      </c>
      <c r="M114" s="2">
        <v>-8133</v>
      </c>
      <c r="N114" s="2">
        <v>3652</v>
      </c>
      <c r="O114" s="2">
        <v>335227</v>
      </c>
      <c r="P114" s="2">
        <v>75</v>
      </c>
      <c r="Q114" s="2">
        <f t="shared" si="2"/>
        <v>3522058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2618895</v>
      </c>
      <c r="F115" s="2">
        <v>199049</v>
      </c>
      <c r="G115" s="2">
        <v>1045376</v>
      </c>
      <c r="H115" s="2"/>
      <c r="I115" s="2">
        <v>6361</v>
      </c>
      <c r="J115" s="2">
        <v>4946</v>
      </c>
      <c r="K115" s="2">
        <v>0</v>
      </c>
      <c r="L115" s="2">
        <v>1662</v>
      </c>
      <c r="M115" s="2">
        <v>-4036</v>
      </c>
      <c r="N115" s="2">
        <v>4581</v>
      </c>
      <c r="O115" s="2">
        <v>261915</v>
      </c>
      <c r="P115" s="2">
        <v>1639</v>
      </c>
      <c r="Q115" s="2">
        <f t="shared" si="2"/>
        <v>4140388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3326768</v>
      </c>
      <c r="F116" s="2">
        <v>193350</v>
      </c>
      <c r="G116" s="2">
        <v>1198844</v>
      </c>
      <c r="H116" s="2"/>
      <c r="I116" s="2">
        <v>6819</v>
      </c>
      <c r="J116" s="2">
        <v>5035</v>
      </c>
      <c r="K116" s="2">
        <v>0</v>
      </c>
      <c r="L116" s="2">
        <v>290</v>
      </c>
      <c r="M116" s="2">
        <v>-4527</v>
      </c>
      <c r="N116" s="2">
        <v>3569</v>
      </c>
      <c r="O116" s="2">
        <v>204262</v>
      </c>
      <c r="P116" s="2">
        <v>74</v>
      </c>
      <c r="Q116" s="2">
        <f t="shared" si="2"/>
        <v>4934484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3452135</v>
      </c>
      <c r="F117" s="2">
        <v>121418</v>
      </c>
      <c r="G117" s="2">
        <v>1112727</v>
      </c>
      <c r="H117" s="2"/>
      <c r="I117" s="2">
        <v>6712</v>
      </c>
      <c r="J117" s="2">
        <v>5038</v>
      </c>
      <c r="K117" s="2">
        <v>0</v>
      </c>
      <c r="L117" s="2">
        <v>800</v>
      </c>
      <c r="M117" s="2">
        <v>-9494</v>
      </c>
      <c r="N117" s="2">
        <v>4404</v>
      </c>
      <c r="O117" s="2">
        <v>209334</v>
      </c>
      <c r="P117" s="2">
        <v>33</v>
      </c>
      <c r="Q117" s="2">
        <f t="shared" si="2"/>
        <v>4903107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3001365</v>
      </c>
      <c r="F118" s="2">
        <v>212456</v>
      </c>
      <c r="G118" s="2">
        <v>830523</v>
      </c>
      <c r="H118" s="2"/>
      <c r="I118" s="2">
        <v>6986</v>
      </c>
      <c r="J118" s="2">
        <v>4771</v>
      </c>
      <c r="K118" s="2">
        <v>0</v>
      </c>
      <c r="L118" s="2">
        <v>564</v>
      </c>
      <c r="M118" s="2">
        <v>-13289</v>
      </c>
      <c r="N118" s="2">
        <v>6858</v>
      </c>
      <c r="O118" s="2">
        <v>257257</v>
      </c>
      <c r="P118" s="2">
        <v>0</v>
      </c>
      <c r="Q118" s="2">
        <f t="shared" si="2"/>
        <v>4307491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2743204</v>
      </c>
      <c r="F119" s="2">
        <v>24923</v>
      </c>
      <c r="G119" s="2">
        <v>748002</v>
      </c>
      <c r="H119" s="2"/>
      <c r="I119" s="2">
        <v>7373</v>
      </c>
      <c r="J119" s="2">
        <v>4807</v>
      </c>
      <c r="K119" s="2">
        <v>0</v>
      </c>
      <c r="L119" s="2">
        <v>1065</v>
      </c>
      <c r="M119" s="2">
        <v>-17001</v>
      </c>
      <c r="N119" s="2">
        <v>4543</v>
      </c>
      <c r="O119" s="2">
        <v>275498</v>
      </c>
      <c r="P119" s="2">
        <v>114</v>
      </c>
      <c r="Q119" s="2">
        <f t="shared" si="2"/>
        <v>3792528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2936285</v>
      </c>
      <c r="F120" s="2">
        <v>25890</v>
      </c>
      <c r="G120" s="2">
        <v>777469</v>
      </c>
      <c r="H120" s="2"/>
      <c r="I120" s="2">
        <v>6118</v>
      </c>
      <c r="J120" s="2">
        <v>4954</v>
      </c>
      <c r="K120" s="2">
        <v>0</v>
      </c>
      <c r="L120" s="2">
        <v>516</v>
      </c>
      <c r="M120" s="2">
        <v>-17631</v>
      </c>
      <c r="N120" s="2">
        <v>5191</v>
      </c>
      <c r="O120" s="2">
        <v>340607</v>
      </c>
      <c r="P120" s="2">
        <v>85</v>
      </c>
      <c r="Q120" s="2">
        <f t="shared" si="2"/>
        <v>4079484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3227047</v>
      </c>
      <c r="F121" s="2">
        <v>44872</v>
      </c>
      <c r="G121" s="2">
        <v>820805</v>
      </c>
      <c r="H121" s="2"/>
      <c r="I121" s="2">
        <v>7233</v>
      </c>
      <c r="J121" s="2">
        <v>5051</v>
      </c>
      <c r="K121" s="2">
        <v>0</v>
      </c>
      <c r="L121" s="2">
        <v>4030</v>
      </c>
      <c r="M121" s="2">
        <v>-19547</v>
      </c>
      <c r="N121" s="2">
        <v>3608</v>
      </c>
      <c r="O121" s="2">
        <v>415879</v>
      </c>
      <c r="P121" s="2">
        <v>7</v>
      </c>
      <c r="Q121" s="2">
        <f t="shared" si="2"/>
        <v>4508985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3278185.37</v>
      </c>
      <c r="F122" s="2">
        <v>204498.22</v>
      </c>
      <c r="G122" s="2">
        <v>845317.65</v>
      </c>
      <c r="H122" s="2"/>
      <c r="I122" s="2">
        <v>5070.1099999999997</v>
      </c>
      <c r="J122" s="2">
        <v>4859.9799999999996</v>
      </c>
      <c r="K122" s="2"/>
      <c r="L122" s="2">
        <v>963.84</v>
      </c>
      <c r="M122" s="2">
        <v>-15030</v>
      </c>
      <c r="N122" s="2">
        <v>4739.07</v>
      </c>
      <c r="O122" s="2">
        <v>414651.25</v>
      </c>
      <c r="Q122" s="2">
        <f t="shared" si="2"/>
        <v>4743255.4900000012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2966818.31</v>
      </c>
      <c r="F123" s="2">
        <v>192902.17</v>
      </c>
      <c r="G123" s="2">
        <v>763676.25</v>
      </c>
      <c r="H123" s="2"/>
      <c r="I123" s="2">
        <v>5098.8100000000004</v>
      </c>
      <c r="J123" s="2">
        <v>4562.87</v>
      </c>
      <c r="K123" s="2"/>
      <c r="L123" s="2">
        <v>786</v>
      </c>
      <c r="M123" s="2">
        <v>-13660</v>
      </c>
      <c r="N123" s="2">
        <v>5894.59</v>
      </c>
      <c r="O123" s="2">
        <v>387358.58</v>
      </c>
      <c r="Q123" s="2">
        <f t="shared" si="2"/>
        <v>4313437.58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2910610.45</v>
      </c>
      <c r="F124" s="2">
        <v>220545.69</v>
      </c>
      <c r="G124" s="2">
        <v>655088.34</v>
      </c>
      <c r="H124" s="2"/>
      <c r="I124" s="2">
        <v>5955.67</v>
      </c>
      <c r="J124" s="2">
        <v>5039.25</v>
      </c>
      <c r="K124" s="2"/>
      <c r="L124" s="2">
        <v>1043.03</v>
      </c>
      <c r="M124" s="2">
        <v>-18552</v>
      </c>
      <c r="N124" s="2">
        <v>7948.36</v>
      </c>
      <c r="O124" s="2">
        <v>391602.16</v>
      </c>
      <c r="Q124" s="2">
        <f t="shared" si="2"/>
        <v>4179280.9499999997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2173707.14</v>
      </c>
      <c r="F125" s="2">
        <v>223998.38</v>
      </c>
      <c r="G125" s="2">
        <v>794534.09</v>
      </c>
      <c r="H125" s="2"/>
      <c r="I125" s="2">
        <v>4779.5600000000004</v>
      </c>
      <c r="J125" s="2">
        <v>4871.72</v>
      </c>
      <c r="K125" s="2"/>
      <c r="L125" s="2">
        <v>6835.79</v>
      </c>
      <c r="M125" s="2">
        <v>-28309</v>
      </c>
      <c r="N125" s="2">
        <v>10233.51</v>
      </c>
      <c r="O125" s="2">
        <v>464968.25</v>
      </c>
      <c r="Q125" s="2">
        <f t="shared" si="2"/>
        <v>3655619.44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2279596.12</v>
      </c>
      <c r="F126" s="2">
        <v>252373.46</v>
      </c>
      <c r="G126" s="2">
        <v>838739.75</v>
      </c>
      <c r="H126" s="2"/>
      <c r="I126" s="2">
        <v>4761.9799999999996</v>
      </c>
      <c r="J126" s="2">
        <v>5032.87</v>
      </c>
      <c r="K126" s="2"/>
      <c r="L126" s="2">
        <v>466.08</v>
      </c>
      <c r="M126" s="2">
        <v>-26514</v>
      </c>
      <c r="N126" s="2">
        <v>11262.57</v>
      </c>
      <c r="O126" s="2">
        <v>512554.61</v>
      </c>
      <c r="P126" s="2">
        <v>8.92</v>
      </c>
      <c r="Q126" s="2">
        <f t="shared" si="2"/>
        <v>3878282.36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2504555.12</v>
      </c>
      <c r="F127" s="2">
        <v>229955.01</v>
      </c>
      <c r="G127" s="2">
        <v>887937.85</v>
      </c>
      <c r="H127" s="2"/>
      <c r="I127" s="2">
        <v>4554.34</v>
      </c>
      <c r="J127" s="2">
        <v>5206.0200000000004</v>
      </c>
      <c r="K127" s="2"/>
      <c r="L127" s="2">
        <v>3017.36</v>
      </c>
      <c r="M127" s="2">
        <v>-19823</v>
      </c>
      <c r="N127" s="2">
        <v>12885.07</v>
      </c>
      <c r="O127" s="2">
        <v>425700.07</v>
      </c>
      <c r="P127" s="2">
        <v>4.63</v>
      </c>
      <c r="Q127" s="2">
        <f t="shared" si="2"/>
        <v>4053992.4699999993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3139223.3</v>
      </c>
      <c r="F128" s="2">
        <v>240625.32</v>
      </c>
      <c r="G128" s="2">
        <v>1225372.5900000001</v>
      </c>
      <c r="H128" s="2"/>
      <c r="I128" s="2">
        <v>5491.63</v>
      </c>
      <c r="J128" s="2">
        <v>5425.78</v>
      </c>
      <c r="K128" s="2"/>
      <c r="L128" s="2">
        <v>1102.77</v>
      </c>
      <c r="M128" s="2">
        <v>-24728</v>
      </c>
      <c r="N128" s="2">
        <v>10009.299999999999</v>
      </c>
      <c r="O128" s="2">
        <v>309819.69</v>
      </c>
      <c r="P128" s="2">
        <v>88.99</v>
      </c>
      <c r="Q128" s="2">
        <f t="shared" si="2"/>
        <v>4912431.37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3574897.04</v>
      </c>
      <c r="F129" s="2">
        <v>58582.61</v>
      </c>
      <c r="G129" s="2">
        <v>1025581.58</v>
      </c>
      <c r="H129" s="2"/>
      <c r="I129" s="2">
        <v>4995.8999999999996</v>
      </c>
      <c r="J129" s="2">
        <v>5385.15</v>
      </c>
      <c r="K129" s="2"/>
      <c r="L129" s="2">
        <v>2005.67</v>
      </c>
      <c r="M129" s="2">
        <v>-28994</v>
      </c>
      <c r="N129" s="2">
        <v>11324.14</v>
      </c>
      <c r="O129" s="2">
        <v>348467.15</v>
      </c>
      <c r="P129" s="2">
        <v>69.599999999999994</v>
      </c>
      <c r="Q129" s="2">
        <f t="shared" si="2"/>
        <v>5002314.84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2908869.83</v>
      </c>
      <c r="F130" s="2">
        <v>190606.38</v>
      </c>
      <c r="G130" s="2">
        <v>591666.97</v>
      </c>
      <c r="H130" s="2"/>
      <c r="I130" s="2">
        <v>5293.24</v>
      </c>
      <c r="J130" s="2">
        <v>5075.1499999999996</v>
      </c>
      <c r="K130" s="2"/>
      <c r="L130" s="2">
        <v>847.33</v>
      </c>
      <c r="M130" s="2">
        <v>-24895</v>
      </c>
      <c r="N130" s="2">
        <v>8600.8700000000008</v>
      </c>
      <c r="O130" s="2">
        <v>331770.64</v>
      </c>
      <c r="Q130" s="2">
        <f t="shared" ref="Q130:Q193" si="4">SUM(D130:P130)</f>
        <v>4017835.41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2718425.67</v>
      </c>
      <c r="F131" s="2">
        <v>224250.57</v>
      </c>
      <c r="G131" s="2">
        <v>715013.61</v>
      </c>
      <c r="H131" s="2"/>
      <c r="I131" s="2">
        <v>5545.52</v>
      </c>
      <c r="J131" s="2">
        <v>5274.05</v>
      </c>
      <c r="K131" s="2"/>
      <c r="L131" s="2">
        <v>1374.41</v>
      </c>
      <c r="M131" s="2">
        <v>-13187</v>
      </c>
      <c r="N131" s="2">
        <v>8494.7199999999993</v>
      </c>
      <c r="O131" s="2">
        <v>506891.74</v>
      </c>
      <c r="Q131" s="2">
        <f t="shared" si="4"/>
        <v>4172083.29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2589837.41</v>
      </c>
      <c r="F132" s="2">
        <v>25958.28</v>
      </c>
      <c r="G132" s="2">
        <v>874216.13</v>
      </c>
      <c r="H132" s="2"/>
      <c r="I132" s="2">
        <v>5898.21</v>
      </c>
      <c r="J132" s="2">
        <v>5291.67</v>
      </c>
      <c r="K132" s="2"/>
      <c r="L132" s="2">
        <v>983.4</v>
      </c>
      <c r="M132" s="2">
        <v>-15209</v>
      </c>
      <c r="N132" s="2">
        <v>5728.03</v>
      </c>
      <c r="O132" s="2">
        <v>550647.77</v>
      </c>
      <c r="Q132" s="2">
        <f t="shared" si="4"/>
        <v>4043351.8999999994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2909960.84</v>
      </c>
      <c r="F133" s="2">
        <v>18325.32</v>
      </c>
      <c r="G133" s="2">
        <v>969158.47</v>
      </c>
      <c r="H133" s="2"/>
      <c r="I133" s="2">
        <v>6009.04</v>
      </c>
      <c r="J133" s="2">
        <v>5495.58</v>
      </c>
      <c r="K133" s="2"/>
      <c r="L133" s="2">
        <v>2792.74</v>
      </c>
      <c r="M133" s="2">
        <v>-14478</v>
      </c>
      <c r="N133" s="2">
        <v>7515.38</v>
      </c>
      <c r="O133" s="2">
        <v>555889.93000000005</v>
      </c>
      <c r="Q133" s="2">
        <f t="shared" si="4"/>
        <v>4460669.3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2838453.76</v>
      </c>
      <c r="F134" s="2">
        <v>113676.59</v>
      </c>
      <c r="G134" s="2">
        <v>843016.13</v>
      </c>
      <c r="H134" s="2"/>
      <c r="I134" s="2">
        <v>5007.8</v>
      </c>
      <c r="J134" s="2">
        <v>4708.95</v>
      </c>
      <c r="K134" s="2"/>
      <c r="L134" s="2">
        <v>536.97</v>
      </c>
      <c r="M134" s="2">
        <v>-17960</v>
      </c>
      <c r="N134" s="2">
        <v>2254.5</v>
      </c>
      <c r="O134" s="2">
        <v>629013.57999999996</v>
      </c>
      <c r="P134" s="2">
        <v>0</v>
      </c>
      <c r="Q134" s="2">
        <f t="shared" si="4"/>
        <v>4418708.2799999993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2774998.67</v>
      </c>
      <c r="F135" s="2">
        <v>72151.509999999995</v>
      </c>
      <c r="G135" s="2">
        <v>778896.17</v>
      </c>
      <c r="H135" s="2"/>
      <c r="I135" s="2">
        <v>4179.62</v>
      </c>
      <c r="J135" s="2">
        <v>4505.0600000000004</v>
      </c>
      <c r="K135" s="2"/>
      <c r="L135" s="2">
        <v>754.38</v>
      </c>
      <c r="M135" s="2">
        <v>-16195</v>
      </c>
      <c r="N135" s="2">
        <v>2735.31</v>
      </c>
      <c r="O135" s="2">
        <v>544094.26</v>
      </c>
      <c r="P135" s="2">
        <v>0</v>
      </c>
      <c r="Q135" s="2">
        <f t="shared" si="4"/>
        <v>4166119.9799999995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2688963.69</v>
      </c>
      <c r="F136" s="2">
        <v>134296.88</v>
      </c>
      <c r="G136" s="2">
        <v>760315.65</v>
      </c>
      <c r="H136" s="2"/>
      <c r="I136" s="2">
        <v>4963.3</v>
      </c>
      <c r="J136" s="2">
        <v>4789.3900000000003</v>
      </c>
      <c r="K136" s="2"/>
      <c r="L136" s="2">
        <v>1183.44</v>
      </c>
      <c r="M136" s="2">
        <v>-17821</v>
      </c>
      <c r="N136" s="2">
        <v>3762.07</v>
      </c>
      <c r="O136" s="2">
        <v>559541.99</v>
      </c>
      <c r="P136" s="2">
        <v>0</v>
      </c>
      <c r="Q136" s="2">
        <f t="shared" si="4"/>
        <v>4139995.4099999992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2415074.91</v>
      </c>
      <c r="F137" s="2">
        <v>101710.26</v>
      </c>
      <c r="G137" s="2">
        <v>720525.47</v>
      </c>
      <c r="H137" s="2"/>
      <c r="I137" s="2">
        <v>4152.2299999999996</v>
      </c>
      <c r="J137" s="2">
        <v>4705.26</v>
      </c>
      <c r="K137" s="2"/>
      <c r="L137" s="2">
        <v>1546.28</v>
      </c>
      <c r="M137" s="2">
        <v>-24034</v>
      </c>
      <c r="N137" s="2">
        <v>11487.71</v>
      </c>
      <c r="O137" s="2">
        <v>551370.37</v>
      </c>
      <c r="P137" s="2">
        <v>0</v>
      </c>
      <c r="Q137" s="2">
        <f t="shared" si="4"/>
        <v>3786538.4899999993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2446905.85</v>
      </c>
      <c r="F138" s="2">
        <v>158474.60999999999</v>
      </c>
      <c r="G138" s="2">
        <v>1029805.62</v>
      </c>
      <c r="H138" s="2"/>
      <c r="I138" s="2">
        <v>3540.17</v>
      </c>
      <c r="J138" s="2">
        <v>4879.75</v>
      </c>
      <c r="K138" s="2"/>
      <c r="L138" s="2">
        <v>840.36</v>
      </c>
      <c r="M138" s="2">
        <v>-22780</v>
      </c>
      <c r="N138" s="2">
        <v>18703.11</v>
      </c>
      <c r="O138" s="2">
        <v>426258.17</v>
      </c>
      <c r="P138" s="2">
        <v>0</v>
      </c>
      <c r="Q138" s="2">
        <f t="shared" si="4"/>
        <v>4066627.6399999997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3001465.83</v>
      </c>
      <c r="F139" s="2">
        <v>139756.76</v>
      </c>
      <c r="G139" s="2">
        <v>1032748.18</v>
      </c>
      <c r="H139" s="2"/>
      <c r="I139" s="2">
        <v>4091.79</v>
      </c>
      <c r="J139" s="2">
        <v>4737.93</v>
      </c>
      <c r="K139" s="2"/>
      <c r="L139" s="2">
        <v>722.52</v>
      </c>
      <c r="M139" s="2">
        <v>-23985</v>
      </c>
      <c r="N139" s="2">
        <v>20382.93</v>
      </c>
      <c r="O139" s="2">
        <v>489309.95</v>
      </c>
      <c r="P139" s="2">
        <v>0</v>
      </c>
      <c r="Q139" s="2">
        <f t="shared" si="4"/>
        <v>4669230.8900000006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3430937.32</v>
      </c>
      <c r="F140" s="2">
        <v>165314.47</v>
      </c>
      <c r="G140" s="2">
        <v>1327592.51</v>
      </c>
      <c r="H140" s="2"/>
      <c r="I140" s="2">
        <v>4656.1400000000003</v>
      </c>
      <c r="J140" s="2">
        <v>4959.71</v>
      </c>
      <c r="K140" s="2"/>
      <c r="L140" s="2">
        <v>124.89</v>
      </c>
      <c r="M140" s="2">
        <v>-29144</v>
      </c>
      <c r="N140" s="2">
        <v>18894.63</v>
      </c>
      <c r="O140" s="2">
        <v>346978.89</v>
      </c>
      <c r="P140" s="2">
        <v>0</v>
      </c>
      <c r="Q140" s="2">
        <f t="shared" si="4"/>
        <v>5270314.5599999987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3173827.85</v>
      </c>
      <c r="F141" s="2">
        <v>170101.27</v>
      </c>
      <c r="G141" s="2">
        <v>1239533.43</v>
      </c>
      <c r="H141" s="2"/>
      <c r="I141" s="2">
        <v>4503.9399999999996</v>
      </c>
      <c r="J141" s="2">
        <v>4917.03</v>
      </c>
      <c r="K141" s="2"/>
      <c r="L141" s="2">
        <v>71.569999999999993</v>
      </c>
      <c r="M141" s="2">
        <v>-30306</v>
      </c>
      <c r="N141" s="2">
        <v>18060.189999999999</v>
      </c>
      <c r="O141" s="2">
        <v>432496.14</v>
      </c>
      <c r="P141" s="2">
        <v>0</v>
      </c>
      <c r="Q141" s="2">
        <f t="shared" si="4"/>
        <v>5013205.4200000009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2776286.05</v>
      </c>
      <c r="F142" s="2">
        <v>156846.78</v>
      </c>
      <c r="G142" s="2">
        <v>921018.98</v>
      </c>
      <c r="H142" s="2"/>
      <c r="I142" s="2">
        <v>5035.5600000000004</v>
      </c>
      <c r="J142" s="2">
        <v>4690.6099999999997</v>
      </c>
      <c r="K142" s="2"/>
      <c r="L142" s="2">
        <v>737.88</v>
      </c>
      <c r="M142" s="2">
        <v>-10750</v>
      </c>
      <c r="N142" s="2">
        <v>19157.41</v>
      </c>
      <c r="O142" s="2">
        <v>344912.77</v>
      </c>
      <c r="P142" s="2">
        <v>0</v>
      </c>
      <c r="Q142" s="2">
        <f t="shared" si="4"/>
        <v>4217936.0399999991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3046366.07</v>
      </c>
      <c r="F143" s="2">
        <v>182760.64</v>
      </c>
      <c r="G143" s="2">
        <v>464205.54</v>
      </c>
      <c r="H143" s="2"/>
      <c r="I143" s="2">
        <v>5341.93</v>
      </c>
      <c r="J143" s="2">
        <v>4875.49</v>
      </c>
      <c r="K143" s="2"/>
      <c r="L143" s="2">
        <v>1649.81</v>
      </c>
      <c r="M143" s="2">
        <v>-11133</v>
      </c>
      <c r="N143" s="2">
        <v>20189.22</v>
      </c>
      <c r="O143" s="2">
        <v>478204.97</v>
      </c>
      <c r="P143" s="2">
        <v>0</v>
      </c>
      <c r="Q143" s="2">
        <f t="shared" si="4"/>
        <v>4192460.6700000009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2743216.41</v>
      </c>
      <c r="F144" s="2">
        <v>12845.81</v>
      </c>
      <c r="G144" s="2">
        <v>716569.28</v>
      </c>
      <c r="H144" s="2"/>
      <c r="I144" s="2">
        <v>5386.94</v>
      </c>
      <c r="J144" s="2">
        <v>4891.97</v>
      </c>
      <c r="K144" s="2"/>
      <c r="L144" s="2">
        <v>1244.6300000000001</v>
      </c>
      <c r="M144" s="2">
        <v>-17857</v>
      </c>
      <c r="N144" s="2">
        <v>16338.16</v>
      </c>
      <c r="O144" s="2">
        <v>494705.73</v>
      </c>
      <c r="P144" s="2">
        <v>0</v>
      </c>
      <c r="Q144" s="2">
        <f t="shared" si="4"/>
        <v>3977341.93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3184523.75</v>
      </c>
      <c r="F145" s="2">
        <v>89273.4</v>
      </c>
      <c r="G145" s="2">
        <v>690218.04</v>
      </c>
      <c r="H145" s="2"/>
      <c r="I145" s="2">
        <v>4508.57</v>
      </c>
      <c r="J145" s="2">
        <v>5061.08</v>
      </c>
      <c r="K145" s="2"/>
      <c r="L145" s="2">
        <v>1632.47</v>
      </c>
      <c r="M145" s="2">
        <v>-22503</v>
      </c>
      <c r="N145" s="2">
        <v>13483.78</v>
      </c>
      <c r="O145" s="2">
        <v>671756.44</v>
      </c>
      <c r="P145" s="2">
        <v>267.3</v>
      </c>
      <c r="Q145" s="2">
        <f t="shared" si="4"/>
        <v>4638221.8299999991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3111699.95</v>
      </c>
      <c r="F146" s="2">
        <v>164209.71</v>
      </c>
      <c r="G146" s="2">
        <v>807214.29</v>
      </c>
      <c r="H146" s="2"/>
      <c r="I146" s="2">
        <v>3336.05</v>
      </c>
      <c r="J146" s="2">
        <v>6615.14</v>
      </c>
      <c r="K146" s="2"/>
      <c r="L146" s="2">
        <v>1485.02</v>
      </c>
      <c r="M146" s="2">
        <v>-29443</v>
      </c>
      <c r="N146" s="2">
        <v>14627.24</v>
      </c>
      <c r="O146" s="2">
        <v>669268.01</v>
      </c>
      <c r="P146" s="2">
        <v>316.66000000000003</v>
      </c>
      <c r="Q146" s="2">
        <f t="shared" si="4"/>
        <v>4749329.07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2728075.22</v>
      </c>
      <c r="F147" s="2">
        <v>142243.74</v>
      </c>
      <c r="G147" s="2">
        <v>606133.52</v>
      </c>
      <c r="H147" s="2"/>
      <c r="I147" s="2">
        <v>4042.63</v>
      </c>
      <c r="J147" s="2">
        <v>5870.18</v>
      </c>
      <c r="K147" s="2"/>
      <c r="L147" s="2">
        <v>438.67</v>
      </c>
      <c r="M147" s="2">
        <v>-8900</v>
      </c>
      <c r="N147" s="2">
        <v>16725.02</v>
      </c>
      <c r="O147" s="2">
        <v>713773.6</v>
      </c>
      <c r="P147" s="2">
        <v>0</v>
      </c>
      <c r="Q147" s="2">
        <f t="shared" si="4"/>
        <v>4208402.58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2663228.38</v>
      </c>
      <c r="F148" s="2">
        <v>143290.64000000001</v>
      </c>
      <c r="G148" s="2">
        <v>844712.14</v>
      </c>
      <c r="H148" s="2"/>
      <c r="I148" s="2">
        <v>4424.59</v>
      </c>
      <c r="J148" s="2">
        <v>6806.72</v>
      </c>
      <c r="K148" s="2"/>
      <c r="L148" s="2">
        <v>1177.83</v>
      </c>
      <c r="M148" s="2">
        <v>-29269</v>
      </c>
      <c r="N148" s="2">
        <v>20748.060000000001</v>
      </c>
      <c r="O148" s="2">
        <v>687652.52</v>
      </c>
      <c r="P148" s="2">
        <v>162.65</v>
      </c>
      <c r="Q148" s="2">
        <f t="shared" si="4"/>
        <v>4342934.5300000012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2617099.54</v>
      </c>
      <c r="F149" s="2">
        <v>115313.39</v>
      </c>
      <c r="G149" s="2">
        <v>665400.64</v>
      </c>
      <c r="H149" s="2"/>
      <c r="I149" s="2">
        <v>3613.25</v>
      </c>
      <c r="J149" s="2">
        <v>6526.8</v>
      </c>
      <c r="K149" s="2"/>
      <c r="L149" s="2">
        <v>548.27</v>
      </c>
      <c r="M149" s="2">
        <v>-20199</v>
      </c>
      <c r="N149" s="2">
        <v>20146.63</v>
      </c>
      <c r="O149" s="2">
        <v>555245.67000000004</v>
      </c>
      <c r="P149" s="2">
        <v>439.75</v>
      </c>
      <c r="Q149" s="2">
        <f t="shared" si="4"/>
        <v>3964134.94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2767493.88</v>
      </c>
      <c r="F150" s="2">
        <v>155574.12</v>
      </c>
      <c r="G150" s="2">
        <v>708630.46</v>
      </c>
      <c r="H150" s="2"/>
      <c r="I150" s="2">
        <v>3380.22</v>
      </c>
      <c r="J150" s="2">
        <v>6808.71</v>
      </c>
      <c r="K150" s="2"/>
      <c r="L150" s="2">
        <v>77.38</v>
      </c>
      <c r="M150" s="2">
        <v>-27572</v>
      </c>
      <c r="N150" s="2">
        <v>24829.62</v>
      </c>
      <c r="O150" s="2">
        <v>569795.46</v>
      </c>
      <c r="P150" s="2">
        <v>314.12</v>
      </c>
      <c r="Q150" s="2">
        <f t="shared" si="4"/>
        <v>4209331.97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2737539.76</v>
      </c>
      <c r="F151" s="2">
        <v>163166.75</v>
      </c>
      <c r="G151" s="2">
        <v>1069921.27</v>
      </c>
      <c r="H151" s="2"/>
      <c r="I151" s="2">
        <v>3619.38</v>
      </c>
      <c r="J151" s="2">
        <v>6664.99</v>
      </c>
      <c r="K151" s="2"/>
      <c r="L151" s="2">
        <v>825.56</v>
      </c>
      <c r="M151" s="2">
        <v>-25976</v>
      </c>
      <c r="N151" s="2">
        <v>25330.12</v>
      </c>
      <c r="O151" s="2">
        <v>587644.43000000005</v>
      </c>
      <c r="P151" s="2">
        <v>0</v>
      </c>
      <c r="Q151" s="2">
        <f t="shared" si="4"/>
        <v>4568736.26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3107334.59</v>
      </c>
      <c r="F152" s="2">
        <v>128202.16</v>
      </c>
      <c r="G152" s="2">
        <v>1267890.56</v>
      </c>
      <c r="H152" s="2"/>
      <c r="I152" s="2">
        <v>4177.3999999999996</v>
      </c>
      <c r="J152" s="2">
        <v>6973.08</v>
      </c>
      <c r="K152" s="2"/>
      <c r="L152" s="2">
        <v>948.4</v>
      </c>
      <c r="M152" s="2">
        <v>-30438</v>
      </c>
      <c r="N152" s="2">
        <v>24197.48</v>
      </c>
      <c r="O152" s="2">
        <v>504726.43</v>
      </c>
      <c r="P152" s="2">
        <v>308.82</v>
      </c>
      <c r="Q152" s="2">
        <f t="shared" si="4"/>
        <v>5014320.9200000018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3253878.89</v>
      </c>
      <c r="F153" s="2">
        <v>29914.71</v>
      </c>
      <c r="G153" s="2">
        <v>1207848.5900000001</v>
      </c>
      <c r="H153" s="2"/>
      <c r="I153" s="2">
        <v>3741.47</v>
      </c>
      <c r="J153" s="2">
        <v>6987.37</v>
      </c>
      <c r="K153" s="2"/>
      <c r="L153" s="2">
        <v>525.04999999999995</v>
      </c>
      <c r="M153" s="2">
        <v>-29448</v>
      </c>
      <c r="N153" s="2">
        <v>24237.9</v>
      </c>
      <c r="O153" s="2">
        <v>380934.61</v>
      </c>
      <c r="P153" s="2">
        <v>0</v>
      </c>
      <c r="Q153" s="2">
        <f t="shared" si="4"/>
        <v>4878620.5900000008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2396759.25</v>
      </c>
      <c r="F154" s="2">
        <v>54142</v>
      </c>
      <c r="G154" s="2">
        <v>1138520.1200000001</v>
      </c>
      <c r="H154" s="2"/>
      <c r="I154" s="2">
        <v>4228.09</v>
      </c>
      <c r="J154" s="2">
        <v>6587.06</v>
      </c>
      <c r="K154" s="2"/>
      <c r="L154" s="2">
        <v>530.65</v>
      </c>
      <c r="M154" s="2">
        <v>-22487</v>
      </c>
      <c r="N154" s="2">
        <v>22414.93</v>
      </c>
      <c r="O154" s="2">
        <v>543441.21</v>
      </c>
      <c r="P154" s="2">
        <v>0</v>
      </c>
      <c r="Q154" s="2">
        <f t="shared" si="4"/>
        <v>4144136.31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2563377.9900000002</v>
      </c>
      <c r="F155" s="2">
        <v>14181.01</v>
      </c>
      <c r="G155" s="2">
        <v>660463.06999999995</v>
      </c>
      <c r="H155" s="2"/>
      <c r="I155" s="2">
        <v>4211.54</v>
      </c>
      <c r="J155" s="2">
        <v>6935.53</v>
      </c>
      <c r="K155" s="2"/>
      <c r="L155" s="2">
        <v>895.18</v>
      </c>
      <c r="M155" s="2">
        <v>-25020</v>
      </c>
      <c r="N155" s="2">
        <v>23255.21</v>
      </c>
      <c r="O155" s="2">
        <v>661792.73</v>
      </c>
      <c r="P155" s="2">
        <v>0</v>
      </c>
      <c r="Q155" s="2">
        <f t="shared" si="4"/>
        <v>3910092.26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2770344.36</v>
      </c>
      <c r="F156" s="2">
        <v>13514.57</v>
      </c>
      <c r="G156" s="2">
        <v>673209.47</v>
      </c>
      <c r="H156" s="2"/>
      <c r="I156" s="2">
        <v>4006.2</v>
      </c>
      <c r="J156" s="2">
        <v>7028.32</v>
      </c>
      <c r="K156" s="2"/>
      <c r="L156" s="2">
        <v>1561.02</v>
      </c>
      <c r="M156" s="2">
        <v>-17036</v>
      </c>
      <c r="N156" s="2">
        <v>15963.93</v>
      </c>
      <c r="O156" s="2">
        <v>623909.57999999996</v>
      </c>
      <c r="P156" s="2">
        <v>0</v>
      </c>
      <c r="Q156" s="2">
        <f t="shared" si="4"/>
        <v>4092501.4499999997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2986605.02</v>
      </c>
      <c r="F157" s="2">
        <v>89119.23</v>
      </c>
      <c r="G157" s="2">
        <v>1058860.3799999999</v>
      </c>
      <c r="H157" s="2"/>
      <c r="I157" s="2">
        <v>3399.17</v>
      </c>
      <c r="J157" s="2">
        <v>7317.34</v>
      </c>
      <c r="K157" s="2"/>
      <c r="L157" s="2">
        <v>1179.32</v>
      </c>
      <c r="M157" s="2">
        <v>-14645</v>
      </c>
      <c r="N157" s="2">
        <v>15976.33</v>
      </c>
      <c r="O157" s="2">
        <v>705535.95</v>
      </c>
      <c r="P157" s="2">
        <v>1547.36</v>
      </c>
      <c r="Q157" s="2">
        <f t="shared" si="4"/>
        <v>4854895.0999999996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3171885.15</v>
      </c>
      <c r="F158" s="2">
        <v>133556.91</v>
      </c>
      <c r="G158" s="2">
        <v>784705.83</v>
      </c>
      <c r="H158" s="2"/>
      <c r="I158" s="2">
        <v>3808.9</v>
      </c>
      <c r="J158" s="2">
        <v>7442.31</v>
      </c>
      <c r="K158" s="2"/>
      <c r="L158" s="2">
        <v>1549.49</v>
      </c>
      <c r="M158" s="2">
        <v>-20088</v>
      </c>
      <c r="N158" s="2">
        <v>15613.49</v>
      </c>
      <c r="O158" s="2">
        <v>804751.35999999999</v>
      </c>
      <c r="P158" s="2">
        <v>189.53</v>
      </c>
      <c r="Q158" s="2">
        <f t="shared" si="4"/>
        <v>4903414.9700000007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2945885.31</v>
      </c>
      <c r="F159" s="2">
        <v>135282.1</v>
      </c>
      <c r="G159" s="2">
        <v>780241.77</v>
      </c>
      <c r="H159" s="2"/>
      <c r="I159" s="2">
        <v>3134.37</v>
      </c>
      <c r="J159" s="2">
        <v>6037.35</v>
      </c>
      <c r="K159" s="2"/>
      <c r="L159" s="2">
        <v>1189.01</v>
      </c>
      <c r="M159" s="2">
        <v>-9742</v>
      </c>
      <c r="N159" s="2">
        <v>17709.88</v>
      </c>
      <c r="O159" s="2">
        <v>552189.80000000005</v>
      </c>
      <c r="P159" s="2">
        <v>705.67</v>
      </c>
      <c r="Q159" s="2">
        <f t="shared" si="4"/>
        <v>4432633.26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2389163.73</v>
      </c>
      <c r="F160" s="2">
        <v>200981.99</v>
      </c>
      <c r="G160" s="2">
        <v>1031352.49</v>
      </c>
      <c r="H160" s="2"/>
      <c r="I160" s="2">
        <v>4347.03</v>
      </c>
      <c r="J160" s="2">
        <v>7021.79</v>
      </c>
      <c r="K160" s="2"/>
      <c r="L160" s="2">
        <v>1442.56</v>
      </c>
      <c r="M160" s="2">
        <v>-396</v>
      </c>
      <c r="N160" s="2">
        <v>23981.66</v>
      </c>
      <c r="O160" s="2">
        <v>688240.02</v>
      </c>
      <c r="P160" s="2">
        <v>1134.74</v>
      </c>
      <c r="Q160" s="2">
        <f t="shared" si="4"/>
        <v>4347270.01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2445542.77</v>
      </c>
      <c r="F161" s="2">
        <v>191296.77</v>
      </c>
      <c r="G161" s="2">
        <v>636688.22</v>
      </c>
      <c r="H161" s="2"/>
      <c r="I161" s="2">
        <v>4334.54</v>
      </c>
      <c r="J161" s="2">
        <v>6898.96</v>
      </c>
      <c r="K161" s="2"/>
      <c r="L161" s="2">
        <v>484.58</v>
      </c>
      <c r="M161" s="2">
        <v>-5912</v>
      </c>
      <c r="N161" s="2">
        <v>24641.58</v>
      </c>
      <c r="O161" s="2">
        <v>757304.73</v>
      </c>
      <c r="P161" s="2">
        <v>891.01</v>
      </c>
      <c r="Q161" s="2">
        <f t="shared" si="4"/>
        <v>4062171.1599999997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2494330.6</v>
      </c>
      <c r="F162" s="2">
        <v>212994.04</v>
      </c>
      <c r="G162" s="2">
        <v>1010393.76</v>
      </c>
      <c r="H162" s="2"/>
      <c r="I162" s="2">
        <v>4281.6099999999997</v>
      </c>
      <c r="J162" s="2">
        <v>6633.21</v>
      </c>
      <c r="K162" s="2"/>
      <c r="L162" s="2">
        <v>1141.48</v>
      </c>
      <c r="M162" s="2">
        <v>-14567</v>
      </c>
      <c r="N162" s="2">
        <v>27421.94</v>
      </c>
      <c r="O162" s="2">
        <v>602920.06000000006</v>
      </c>
      <c r="P162" s="2">
        <v>39.17</v>
      </c>
      <c r="Q162" s="2">
        <f t="shared" si="4"/>
        <v>4345588.87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2652373.4300000002</v>
      </c>
      <c r="F163" s="2">
        <v>191628.05</v>
      </c>
      <c r="G163" s="2">
        <v>1004428.86</v>
      </c>
      <c r="H163" s="2"/>
      <c r="I163" s="2">
        <v>4469.3100000000004</v>
      </c>
      <c r="J163" s="2">
        <v>6729.11</v>
      </c>
      <c r="K163" s="2"/>
      <c r="L163" s="2">
        <v>983.4</v>
      </c>
      <c r="M163" s="2">
        <v>-19532</v>
      </c>
      <c r="N163" s="2">
        <v>29930.02</v>
      </c>
      <c r="O163" s="2">
        <v>576128.44999999995</v>
      </c>
      <c r="P163" s="2">
        <v>0</v>
      </c>
      <c r="Q163" s="2">
        <f t="shared" si="4"/>
        <v>4447138.63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3311090.68</v>
      </c>
      <c r="F164" s="2">
        <v>166930.26</v>
      </c>
      <c r="G164" s="2">
        <v>1276063.1299999999</v>
      </c>
      <c r="H164" s="2"/>
      <c r="I164" s="2">
        <v>4427.6000000000004</v>
      </c>
      <c r="J164" s="2">
        <v>7135.08</v>
      </c>
      <c r="K164" s="2"/>
      <c r="L164" s="2">
        <v>425.73</v>
      </c>
      <c r="M164" s="2">
        <v>-29355</v>
      </c>
      <c r="N164" s="2">
        <v>25876.57</v>
      </c>
      <c r="O164" s="2">
        <v>421980.57</v>
      </c>
      <c r="P164" s="2">
        <v>0</v>
      </c>
      <c r="Q164" s="2">
        <f t="shared" si="4"/>
        <v>5184574.620000001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3230554.29</v>
      </c>
      <c r="F165" s="2">
        <v>99860.34</v>
      </c>
      <c r="G165" s="2">
        <v>1092761.72</v>
      </c>
      <c r="H165" s="2"/>
      <c r="I165" s="2">
        <v>3867.08</v>
      </c>
      <c r="J165" s="2">
        <v>7118.19</v>
      </c>
      <c r="K165" s="2"/>
      <c r="L165" s="2">
        <v>1245.03</v>
      </c>
      <c r="M165" s="2">
        <v>-30069</v>
      </c>
      <c r="N165" s="2">
        <v>28437.94</v>
      </c>
      <c r="O165" s="2">
        <v>365267.65</v>
      </c>
      <c r="P165" s="2">
        <v>0</v>
      </c>
      <c r="Q165" s="2">
        <f t="shared" si="4"/>
        <v>4799043.2400000012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2588200.64</v>
      </c>
      <c r="F166" s="2">
        <v>132210.22</v>
      </c>
      <c r="G166" s="2">
        <v>1146250.71</v>
      </c>
      <c r="H166" s="2"/>
      <c r="I166" s="2">
        <v>3757.54</v>
      </c>
      <c r="J166" s="2">
        <v>6727.42</v>
      </c>
      <c r="K166" s="2"/>
      <c r="L166" s="2">
        <v>918.3</v>
      </c>
      <c r="M166" s="2">
        <v>-28711</v>
      </c>
      <c r="N166" s="2">
        <v>23904.04</v>
      </c>
      <c r="O166" s="2">
        <v>480026.79</v>
      </c>
      <c r="P166" s="2">
        <v>0</v>
      </c>
      <c r="Q166" s="2">
        <f t="shared" si="4"/>
        <v>4353284.66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2336500.1</v>
      </c>
      <c r="F167" s="2">
        <v>87577.98</v>
      </c>
      <c r="G167" s="2">
        <v>1167621.33</v>
      </c>
      <c r="H167" s="2"/>
      <c r="I167" s="2">
        <v>3719.27</v>
      </c>
      <c r="J167" s="2">
        <v>7676.3</v>
      </c>
      <c r="K167" s="2"/>
      <c r="L167" s="2">
        <v>2166.7600000000002</v>
      </c>
      <c r="M167" s="2">
        <v>-20820</v>
      </c>
      <c r="N167" s="2">
        <v>21829.37</v>
      </c>
      <c r="O167" s="2">
        <v>635330.9</v>
      </c>
      <c r="P167" s="2">
        <v>0</v>
      </c>
      <c r="Q167" s="2">
        <f t="shared" si="4"/>
        <v>4241602.01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2280781.19</v>
      </c>
      <c r="F168" s="2">
        <v>76815.17</v>
      </c>
      <c r="G168" s="2">
        <v>1139671.6200000001</v>
      </c>
      <c r="H168" s="2"/>
      <c r="I168" s="2">
        <v>3877.63</v>
      </c>
      <c r="J168" s="2">
        <v>7677.25</v>
      </c>
      <c r="K168" s="2"/>
      <c r="L168" s="2">
        <v>970.66</v>
      </c>
      <c r="M168" s="2">
        <v>-22278</v>
      </c>
      <c r="N168" s="2">
        <v>16932.75</v>
      </c>
      <c r="O168" s="2">
        <v>812613.68</v>
      </c>
      <c r="P168" s="2">
        <v>0</v>
      </c>
      <c r="Q168" s="2">
        <f t="shared" si="4"/>
        <v>4317061.95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2698759.59</v>
      </c>
      <c r="F169" s="2">
        <v>111256.46</v>
      </c>
      <c r="G169" s="2">
        <v>1102448.03</v>
      </c>
      <c r="H169" s="2"/>
      <c r="I169" s="2">
        <v>3575.82</v>
      </c>
      <c r="J169" s="2">
        <v>7269.22</v>
      </c>
      <c r="K169" s="2"/>
      <c r="L169" s="2">
        <v>1748.02</v>
      </c>
      <c r="M169" s="2">
        <v>-23794</v>
      </c>
      <c r="N169" s="2">
        <v>11724.51</v>
      </c>
      <c r="O169" s="2">
        <v>654127.55000000005</v>
      </c>
      <c r="P169" s="2">
        <v>0</v>
      </c>
      <c r="Q169" s="2">
        <f t="shared" si="4"/>
        <v>4567115.2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2881382</v>
      </c>
      <c r="F170" s="2">
        <v>203227</v>
      </c>
      <c r="G170" s="2">
        <v>839184</v>
      </c>
      <c r="H170" s="2"/>
      <c r="I170" s="2">
        <v>3652</v>
      </c>
      <c r="J170" s="2">
        <v>6583</v>
      </c>
      <c r="K170" s="2"/>
      <c r="L170" s="2">
        <v>647</v>
      </c>
      <c r="M170" s="2">
        <v>-29183</v>
      </c>
      <c r="N170" s="2">
        <v>11846</v>
      </c>
      <c r="O170" s="2">
        <v>765415</v>
      </c>
      <c r="P170" s="2">
        <v>0</v>
      </c>
      <c r="Q170" s="2">
        <f t="shared" si="4"/>
        <v>4682753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2678091</v>
      </c>
      <c r="F171" s="2">
        <v>135364</v>
      </c>
      <c r="G171" s="2">
        <v>654801</v>
      </c>
      <c r="H171" s="2"/>
      <c r="I171" s="2">
        <v>3405</v>
      </c>
      <c r="J171" s="2">
        <v>5713</v>
      </c>
      <c r="K171" s="2"/>
      <c r="L171" s="2">
        <v>1004</v>
      </c>
      <c r="M171" s="2">
        <v>-24220</v>
      </c>
      <c r="N171" s="2">
        <v>16870</v>
      </c>
      <c r="O171" s="2">
        <v>628272</v>
      </c>
      <c r="P171" s="2">
        <v>0</v>
      </c>
      <c r="Q171" s="2">
        <f t="shared" si="4"/>
        <v>4099300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2673455</v>
      </c>
      <c r="F172" s="2">
        <v>116623</v>
      </c>
      <c r="G172" s="2">
        <v>754524</v>
      </c>
      <c r="H172" s="2"/>
      <c r="I172" s="2">
        <v>4096</v>
      </c>
      <c r="J172" s="2">
        <v>6316</v>
      </c>
      <c r="K172" s="2"/>
      <c r="L172" s="2">
        <v>441</v>
      </c>
      <c r="M172" s="2">
        <v>-18503</v>
      </c>
      <c r="N172" s="2">
        <v>23860</v>
      </c>
      <c r="O172" s="2">
        <v>684077</v>
      </c>
      <c r="P172" s="2">
        <v>0</v>
      </c>
      <c r="Q172" s="2">
        <f t="shared" si="4"/>
        <v>4244889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2267536</v>
      </c>
      <c r="F173" s="2">
        <v>35451</v>
      </c>
      <c r="G173" s="2">
        <v>744201</v>
      </c>
      <c r="H173" s="2"/>
      <c r="I173" s="2">
        <v>3226</v>
      </c>
      <c r="J173" s="2">
        <v>6297</v>
      </c>
      <c r="K173" s="2"/>
      <c r="L173" s="2">
        <v>294</v>
      </c>
      <c r="M173" s="2">
        <v>-25937</v>
      </c>
      <c r="N173" s="2">
        <v>23820</v>
      </c>
      <c r="O173" s="2">
        <v>667958</v>
      </c>
      <c r="P173" s="2">
        <v>0</v>
      </c>
      <c r="Q173" s="2">
        <f t="shared" si="4"/>
        <v>3722846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2511058</v>
      </c>
      <c r="F174" s="2">
        <v>140696</v>
      </c>
      <c r="G174" s="2">
        <v>601018</v>
      </c>
      <c r="H174" s="2"/>
      <c r="I174" s="2">
        <v>3199</v>
      </c>
      <c r="J174" s="2">
        <v>6501</v>
      </c>
      <c r="K174" s="2"/>
      <c r="L174" s="2">
        <v>643</v>
      </c>
      <c r="M174" s="2">
        <v>-24009</v>
      </c>
      <c r="N174" s="2">
        <v>22078</v>
      </c>
      <c r="O174" s="2">
        <v>630261</v>
      </c>
      <c r="P174" s="2">
        <v>0</v>
      </c>
      <c r="Q174" s="2">
        <f t="shared" si="4"/>
        <v>3891445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2822563</v>
      </c>
      <c r="F175" s="2">
        <v>251515</v>
      </c>
      <c r="G175" s="2">
        <v>1001405</v>
      </c>
      <c r="H175" s="2"/>
      <c r="I175" s="2">
        <v>4307</v>
      </c>
      <c r="J175" s="2">
        <v>6509</v>
      </c>
      <c r="K175" s="2"/>
      <c r="L175" s="2">
        <v>923</v>
      </c>
      <c r="M175" s="2">
        <v>-20617</v>
      </c>
      <c r="N175" s="2">
        <v>25521</v>
      </c>
      <c r="O175" s="2">
        <v>424563</v>
      </c>
      <c r="P175" s="2">
        <v>0</v>
      </c>
      <c r="Q175" s="2">
        <f t="shared" si="4"/>
        <v>4516689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3012043</v>
      </c>
      <c r="F176" s="2">
        <v>168639</v>
      </c>
      <c r="G176" s="2">
        <v>1168779</v>
      </c>
      <c r="H176" s="2"/>
      <c r="I176" s="2">
        <v>5024</v>
      </c>
      <c r="J176" s="2">
        <v>7205</v>
      </c>
      <c r="K176" s="2"/>
      <c r="L176" s="2">
        <v>639</v>
      </c>
      <c r="M176" s="2">
        <v>-26479</v>
      </c>
      <c r="N176" s="2">
        <v>21043</v>
      </c>
      <c r="O176" s="2">
        <v>447358</v>
      </c>
      <c r="P176" s="2">
        <v>0</v>
      </c>
      <c r="Q176" s="2">
        <f t="shared" si="4"/>
        <v>4804251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3061268</v>
      </c>
      <c r="F177" s="2">
        <v>117429</v>
      </c>
      <c r="G177" s="2">
        <v>1142313</v>
      </c>
      <c r="H177" s="2"/>
      <c r="I177" s="2">
        <v>5319</v>
      </c>
      <c r="J177" s="2">
        <v>7120</v>
      </c>
      <c r="K177" s="2"/>
      <c r="L177" s="2">
        <v>288</v>
      </c>
      <c r="M177" s="2">
        <v>-19296</v>
      </c>
      <c r="N177" s="2">
        <v>24287</v>
      </c>
      <c r="O177" s="2">
        <v>557579</v>
      </c>
      <c r="P177" s="2">
        <v>0</v>
      </c>
      <c r="Q177" s="2">
        <f t="shared" si="4"/>
        <v>4896307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2562637</v>
      </c>
      <c r="F178" s="2">
        <v>122316</v>
      </c>
      <c r="G178" s="2">
        <v>1253850</v>
      </c>
      <c r="H178" s="2"/>
      <c r="I178" s="2">
        <v>5268</v>
      </c>
      <c r="J178" s="2">
        <v>6588</v>
      </c>
      <c r="K178" s="2"/>
      <c r="L178" s="2">
        <v>450</v>
      </c>
      <c r="M178" s="2">
        <v>-23448</v>
      </c>
      <c r="N178" s="2">
        <v>22529</v>
      </c>
      <c r="O178" s="2">
        <v>473196</v>
      </c>
      <c r="P178" s="2">
        <v>0</v>
      </c>
      <c r="Q178" s="2">
        <f t="shared" si="4"/>
        <v>4423386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2094993</v>
      </c>
      <c r="F179" s="2">
        <v>131054</v>
      </c>
      <c r="G179" s="2">
        <v>1069041</v>
      </c>
      <c r="H179" s="2"/>
      <c r="I179" s="2">
        <v>5848</v>
      </c>
      <c r="J179" s="2">
        <v>6840</v>
      </c>
      <c r="K179" s="2"/>
      <c r="L179" s="2">
        <v>197</v>
      </c>
      <c r="M179" s="2">
        <v>-26427</v>
      </c>
      <c r="N179" s="2">
        <v>17923</v>
      </c>
      <c r="O179" s="2">
        <v>668378</v>
      </c>
      <c r="P179" s="2">
        <v>0</v>
      </c>
      <c r="Q179" s="2">
        <f t="shared" si="4"/>
        <v>3967847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2146710</v>
      </c>
      <c r="F180" s="2">
        <v>13557</v>
      </c>
      <c r="G180" s="2">
        <v>1311407</v>
      </c>
      <c r="H180" s="2"/>
      <c r="I180" s="2">
        <v>4401</v>
      </c>
      <c r="J180" s="2">
        <v>6888</v>
      </c>
      <c r="K180" s="2"/>
      <c r="L180" s="2">
        <v>715</v>
      </c>
      <c r="M180" s="2">
        <v>-17531</v>
      </c>
      <c r="N180" s="2">
        <v>17846</v>
      </c>
      <c r="O180" s="2">
        <v>657177</v>
      </c>
      <c r="P180" s="2">
        <v>28</v>
      </c>
      <c r="Q180" s="2">
        <f t="shared" si="4"/>
        <v>4141198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2829159</v>
      </c>
      <c r="F181" s="2">
        <v>184290</v>
      </c>
      <c r="G181" s="2">
        <v>1103228</v>
      </c>
      <c r="H181" s="2"/>
      <c r="I181" s="2">
        <v>4579</v>
      </c>
      <c r="J181" s="2">
        <v>7163</v>
      </c>
      <c r="K181" s="2"/>
      <c r="L181" s="2">
        <v>1025</v>
      </c>
      <c r="M181" s="2">
        <v>-22873</v>
      </c>
      <c r="N181" s="2">
        <v>23748</v>
      </c>
      <c r="O181" s="2">
        <v>871047</v>
      </c>
      <c r="P181" s="2">
        <v>804</v>
      </c>
      <c r="Q181" s="2">
        <f t="shared" si="4"/>
        <v>5002170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2749897</v>
      </c>
      <c r="F182" s="2">
        <v>180625</v>
      </c>
      <c r="G182" s="2">
        <v>1020207</v>
      </c>
      <c r="H182" s="2"/>
      <c r="I182" s="2">
        <v>4208</v>
      </c>
      <c r="J182" s="2">
        <v>8204</v>
      </c>
      <c r="K182" s="2"/>
      <c r="L182" s="2">
        <v>409</v>
      </c>
      <c r="M182" s="2">
        <v>-26170</v>
      </c>
      <c r="N182" s="2">
        <v>19661</v>
      </c>
      <c r="O182" s="2">
        <v>781106</v>
      </c>
      <c r="P182" s="2">
        <v>0</v>
      </c>
      <c r="Q182" s="2">
        <f t="shared" si="4"/>
        <v>4738147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2167081</v>
      </c>
      <c r="F183" s="2">
        <v>176463</v>
      </c>
      <c r="G183" s="2">
        <v>848476</v>
      </c>
      <c r="H183" s="2"/>
      <c r="I183" s="2">
        <v>3690</v>
      </c>
      <c r="J183" s="2">
        <v>7629</v>
      </c>
      <c r="K183" s="2"/>
      <c r="L183" s="2">
        <v>1893</v>
      </c>
      <c r="M183" s="2">
        <v>-25083</v>
      </c>
      <c r="N183" s="2">
        <v>31249</v>
      </c>
      <c r="O183" s="2">
        <v>999696</v>
      </c>
      <c r="P183" s="2">
        <v>734</v>
      </c>
      <c r="Q183" s="2">
        <f t="shared" si="4"/>
        <v>4211828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2131833</v>
      </c>
      <c r="F184" s="2">
        <v>210294</v>
      </c>
      <c r="G184" s="2">
        <v>993146</v>
      </c>
      <c r="H184" s="2"/>
      <c r="I184" s="2">
        <v>4132</v>
      </c>
      <c r="J184" s="2">
        <v>8516</v>
      </c>
      <c r="K184" s="2"/>
      <c r="L184" s="2">
        <v>452</v>
      </c>
      <c r="M184" s="2">
        <v>-29485</v>
      </c>
      <c r="N184" s="2">
        <v>36221</v>
      </c>
      <c r="O184" s="2">
        <v>941375</v>
      </c>
      <c r="P184" s="2">
        <v>0</v>
      </c>
      <c r="Q184" s="2">
        <f t="shared" si="4"/>
        <v>4296484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1963653</v>
      </c>
      <c r="F185" s="2">
        <v>174800</v>
      </c>
      <c r="G185" s="2">
        <v>1194487</v>
      </c>
      <c r="H185" s="2"/>
      <c r="I185" s="2">
        <v>4120</v>
      </c>
      <c r="J185" s="2">
        <v>8485</v>
      </c>
      <c r="K185" s="2"/>
      <c r="L185" s="2">
        <v>121</v>
      </c>
      <c r="M185" s="2">
        <v>-24885</v>
      </c>
      <c r="N185" s="2">
        <v>35402</v>
      </c>
      <c r="O185" s="2">
        <v>864844</v>
      </c>
      <c r="P185" s="2">
        <v>0</v>
      </c>
      <c r="Q185" s="2">
        <f t="shared" si="4"/>
        <v>4221027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2164752</v>
      </c>
      <c r="F186" s="2">
        <v>181747</v>
      </c>
      <c r="G186" s="2">
        <v>1028783</v>
      </c>
      <c r="H186" s="2"/>
      <c r="I186" s="2">
        <v>4456</v>
      </c>
      <c r="J186" s="2">
        <v>6854</v>
      </c>
      <c r="K186" s="2"/>
      <c r="L186" s="2">
        <v>823</v>
      </c>
      <c r="M186" s="2">
        <v>-26894</v>
      </c>
      <c r="N186" s="2">
        <v>45877</v>
      </c>
      <c r="O186" s="2">
        <v>739735</v>
      </c>
      <c r="P186" s="2">
        <v>422</v>
      </c>
      <c r="Q186" s="2">
        <f t="shared" si="4"/>
        <v>4146555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2644234</v>
      </c>
      <c r="F187" s="2">
        <v>189362</v>
      </c>
      <c r="G187" s="2">
        <v>1362922</v>
      </c>
      <c r="H187" s="2"/>
      <c r="I187" s="2">
        <v>4363</v>
      </c>
      <c r="J187" s="2">
        <v>6546</v>
      </c>
      <c r="K187" s="2"/>
      <c r="L187" s="2">
        <v>451</v>
      </c>
      <c r="M187" s="2">
        <v>-19623</v>
      </c>
      <c r="N187" s="2">
        <v>49080</v>
      </c>
      <c r="O187" s="2">
        <v>557223</v>
      </c>
      <c r="P187" s="2">
        <v>86</v>
      </c>
      <c r="Q187" s="2">
        <f t="shared" si="4"/>
        <v>4794644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2978440</v>
      </c>
      <c r="F188" s="2">
        <v>162009</v>
      </c>
      <c r="G188" s="2">
        <v>1551480</v>
      </c>
      <c r="H188" s="2"/>
      <c r="I188" s="2">
        <v>4555</v>
      </c>
      <c r="J188" s="2">
        <v>6922</v>
      </c>
      <c r="K188" s="2"/>
      <c r="L188" s="2">
        <v>619</v>
      </c>
      <c r="M188" s="2">
        <v>-26736</v>
      </c>
      <c r="N188" s="2">
        <v>52482</v>
      </c>
      <c r="O188" s="2">
        <v>635686</v>
      </c>
      <c r="P188" s="2">
        <v>221</v>
      </c>
      <c r="Q188" s="2">
        <f t="shared" si="4"/>
        <v>5365678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2907208</v>
      </c>
      <c r="F189" s="2">
        <v>122667</v>
      </c>
      <c r="G189" s="2">
        <v>1365188</v>
      </c>
      <c r="H189" s="2"/>
      <c r="I189" s="2">
        <v>4390</v>
      </c>
      <c r="J189" s="2">
        <v>6716</v>
      </c>
      <c r="K189" s="2"/>
      <c r="L189" s="2">
        <v>544</v>
      </c>
      <c r="M189" s="2">
        <v>-34024</v>
      </c>
      <c r="N189" s="2">
        <v>43329</v>
      </c>
      <c r="O189" s="2">
        <v>585255</v>
      </c>
      <c r="P189" s="2">
        <v>1661</v>
      </c>
      <c r="Q189" s="2">
        <f t="shared" si="4"/>
        <v>5002934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2422672</v>
      </c>
      <c r="F190" s="2">
        <v>138369</v>
      </c>
      <c r="G190" s="2">
        <v>900998</v>
      </c>
      <c r="H190" s="2"/>
      <c r="I190" s="2">
        <v>4083</v>
      </c>
      <c r="J190" s="2">
        <v>6220</v>
      </c>
      <c r="K190" s="2"/>
      <c r="L190" s="2">
        <v>572</v>
      </c>
      <c r="M190" s="2">
        <v>-21235</v>
      </c>
      <c r="N190" s="2">
        <v>70968</v>
      </c>
      <c r="O190" s="2">
        <v>731445</v>
      </c>
      <c r="P190" s="2">
        <v>0</v>
      </c>
      <c r="Q190" s="2">
        <f t="shared" si="4"/>
        <v>4254092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2370084</v>
      </c>
      <c r="F191" s="2">
        <v>123701</v>
      </c>
      <c r="G191" s="2">
        <v>754096</v>
      </c>
      <c r="H191" s="2"/>
      <c r="I191" s="2">
        <v>3847</v>
      </c>
      <c r="J191" s="2">
        <v>7048</v>
      </c>
      <c r="K191" s="2"/>
      <c r="L191" s="2">
        <v>1068</v>
      </c>
      <c r="M191" s="2">
        <v>-17319</v>
      </c>
      <c r="N191" s="2">
        <v>67631</v>
      </c>
      <c r="O191" s="2">
        <v>788586</v>
      </c>
      <c r="P191" s="2">
        <v>0</v>
      </c>
      <c r="Q191" s="2">
        <f t="shared" si="4"/>
        <v>4098742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2538475</v>
      </c>
      <c r="F192" s="2">
        <v>99625</v>
      </c>
      <c r="G192" s="2">
        <v>722009</v>
      </c>
      <c r="H192" s="2"/>
      <c r="I192" s="2">
        <v>3891</v>
      </c>
      <c r="J192" s="2">
        <v>6200</v>
      </c>
      <c r="K192" s="2"/>
      <c r="L192" s="2">
        <v>1500</v>
      </c>
      <c r="M192" s="2">
        <v>-18415</v>
      </c>
      <c r="N192" s="2">
        <v>51417</v>
      </c>
      <c r="O192" s="2">
        <v>927221</v>
      </c>
      <c r="P192" s="2">
        <v>0</v>
      </c>
      <c r="Q192" s="2">
        <f t="shared" si="4"/>
        <v>4331923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2941738</v>
      </c>
      <c r="F193" s="2">
        <v>158453</v>
      </c>
      <c r="G193" s="2">
        <v>925758</v>
      </c>
      <c r="H193" s="2"/>
      <c r="I193" s="2">
        <v>4182</v>
      </c>
      <c r="J193" s="2">
        <v>6952</v>
      </c>
      <c r="K193" s="2"/>
      <c r="L193" s="2">
        <v>1219</v>
      </c>
      <c r="M193" s="2">
        <v>-24317</v>
      </c>
      <c r="N193" s="2">
        <v>45011</v>
      </c>
      <c r="O193" s="2">
        <v>873155</v>
      </c>
      <c r="P193" s="2">
        <v>0</v>
      </c>
      <c r="Q193" s="2">
        <f t="shared" si="4"/>
        <v>4932151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2806793</v>
      </c>
      <c r="F194" s="2">
        <v>183461</v>
      </c>
      <c r="G194" s="2">
        <v>1085511</v>
      </c>
      <c r="H194" s="2"/>
      <c r="I194" s="2">
        <v>4772</v>
      </c>
      <c r="J194" s="2">
        <v>6890</v>
      </c>
      <c r="K194" s="2"/>
      <c r="L194" s="2">
        <v>314</v>
      </c>
      <c r="M194" s="2">
        <v>-29303</v>
      </c>
      <c r="N194" s="2">
        <v>39840</v>
      </c>
      <c r="O194" s="2">
        <v>862356</v>
      </c>
      <c r="P194" s="2">
        <v>6727</v>
      </c>
      <c r="Q194" s="2">
        <f t="shared" ref="Q194:Q216" si="6">SUM(D194:P194)</f>
        <v>4967361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2412603</v>
      </c>
      <c r="F195" s="2">
        <v>163584</v>
      </c>
      <c r="G195" s="2">
        <v>731046</v>
      </c>
      <c r="H195" s="2"/>
      <c r="I195" s="2">
        <v>4913</v>
      </c>
      <c r="J195" s="2">
        <v>6319</v>
      </c>
      <c r="K195" s="2"/>
      <c r="L195" s="2">
        <v>452</v>
      </c>
      <c r="M195" s="2">
        <v>-22576</v>
      </c>
      <c r="N195" s="2">
        <v>46940</v>
      </c>
      <c r="O195" s="2">
        <v>834370</v>
      </c>
      <c r="P195" s="2">
        <v>7031</v>
      </c>
      <c r="Q195" s="2">
        <f t="shared" si="6"/>
        <v>4184682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2399417</v>
      </c>
      <c r="F196" s="2">
        <v>224532</v>
      </c>
      <c r="G196" s="2">
        <v>723342</v>
      </c>
      <c r="H196" s="2"/>
      <c r="I196" s="2">
        <v>4895</v>
      </c>
      <c r="J196" s="2">
        <v>6683</v>
      </c>
      <c r="K196" s="2"/>
      <c r="L196" s="2">
        <v>1245</v>
      </c>
      <c r="M196" s="2">
        <v>-23335</v>
      </c>
      <c r="N196" s="2">
        <v>80478</v>
      </c>
      <c r="O196" s="2">
        <v>939753</v>
      </c>
      <c r="P196" s="2">
        <v>8652</v>
      </c>
      <c r="Q196" s="2">
        <f t="shared" si="6"/>
        <v>4365662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1821810</v>
      </c>
      <c r="F197" s="2">
        <v>219958</v>
      </c>
      <c r="G197" s="2">
        <v>950442</v>
      </c>
      <c r="H197" s="2"/>
      <c r="I197" s="2">
        <v>3914</v>
      </c>
      <c r="J197" s="2">
        <v>6350</v>
      </c>
      <c r="K197" s="2"/>
      <c r="L197" s="2">
        <v>287</v>
      </c>
      <c r="M197" s="2">
        <v>-25118</v>
      </c>
      <c r="N197" s="2">
        <v>85322</v>
      </c>
      <c r="O197" s="2">
        <v>953311</v>
      </c>
      <c r="P197" s="2">
        <v>8040</v>
      </c>
      <c r="Q197" s="2">
        <f t="shared" si="6"/>
        <v>4024316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2214849</v>
      </c>
      <c r="F198" s="2">
        <v>233983</v>
      </c>
      <c r="G198" s="2">
        <v>863931</v>
      </c>
      <c r="H198" s="2"/>
      <c r="I198" s="2">
        <v>4896</v>
      </c>
      <c r="J198" s="2">
        <v>6530</v>
      </c>
      <c r="K198" s="2"/>
      <c r="L198" s="2">
        <v>1092</v>
      </c>
      <c r="M198" s="2">
        <v>-29218</v>
      </c>
      <c r="N198" s="2">
        <v>102095</v>
      </c>
      <c r="O198" s="2">
        <v>872534</v>
      </c>
      <c r="P198" s="2">
        <v>7571</v>
      </c>
      <c r="Q198" s="2">
        <f t="shared" si="6"/>
        <v>4278263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2631977</v>
      </c>
      <c r="F199" s="2">
        <v>240208</v>
      </c>
      <c r="G199" s="2">
        <v>1153758</v>
      </c>
      <c r="H199" s="2"/>
      <c r="I199" s="2">
        <v>4704</v>
      </c>
      <c r="J199" s="2">
        <v>6462</v>
      </c>
      <c r="K199" s="2"/>
      <c r="L199" s="2">
        <v>376</v>
      </c>
      <c r="M199" s="2">
        <v>-28787</v>
      </c>
      <c r="N199" s="2">
        <v>109978</v>
      </c>
      <c r="O199" s="2">
        <v>672622</v>
      </c>
      <c r="P199" s="2">
        <v>6560</v>
      </c>
      <c r="Q199" s="2">
        <f t="shared" si="6"/>
        <v>4797858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2874288</v>
      </c>
      <c r="F200" s="2">
        <v>172434</v>
      </c>
      <c r="G200" s="2">
        <v>1619553</v>
      </c>
      <c r="H200" s="2"/>
      <c r="I200" s="2">
        <v>4775</v>
      </c>
      <c r="J200" s="2">
        <v>6649</v>
      </c>
      <c r="K200" s="2"/>
      <c r="L200" s="2">
        <v>670</v>
      </c>
      <c r="M200" s="2">
        <v>-33899</v>
      </c>
      <c r="N200" s="2">
        <v>96079</v>
      </c>
      <c r="O200" s="2">
        <v>550930</v>
      </c>
      <c r="P200" s="2">
        <v>8497</v>
      </c>
      <c r="Q200" s="2">
        <f t="shared" si="6"/>
        <v>5299976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2601689</v>
      </c>
      <c r="F201" s="2">
        <v>112256</v>
      </c>
      <c r="G201" s="2">
        <v>1482206</v>
      </c>
      <c r="H201" s="2"/>
      <c r="I201" s="2">
        <v>4657</v>
      </c>
      <c r="J201" s="2">
        <v>5589</v>
      </c>
      <c r="K201" s="2"/>
      <c r="L201" s="2">
        <v>909</v>
      </c>
      <c r="M201" s="2">
        <v>-31083</v>
      </c>
      <c r="N201" s="2">
        <v>93678</v>
      </c>
      <c r="O201" s="2">
        <v>591781</v>
      </c>
      <c r="P201" s="2">
        <v>8095</v>
      </c>
      <c r="Q201" s="2">
        <f t="shared" si="6"/>
        <v>4869777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2381641</v>
      </c>
      <c r="F202" s="2">
        <v>107984</v>
      </c>
      <c r="G202" s="2">
        <v>1177034</v>
      </c>
      <c r="H202" s="2"/>
      <c r="I202" s="2">
        <v>4688</v>
      </c>
      <c r="J202" s="2">
        <v>5459</v>
      </c>
      <c r="K202" s="2"/>
      <c r="L202" s="2">
        <v>624</v>
      </c>
      <c r="M202" s="2">
        <v>-26056</v>
      </c>
      <c r="N202" s="2">
        <v>89087</v>
      </c>
      <c r="O202" s="2">
        <v>627948</v>
      </c>
      <c r="P202" s="2">
        <v>7972</v>
      </c>
      <c r="Q202" s="2">
        <f t="shared" si="6"/>
        <v>4376381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2234395</v>
      </c>
      <c r="F203" s="2">
        <v>97944</v>
      </c>
      <c r="G203" s="2">
        <v>844876</v>
      </c>
      <c r="H203" s="2"/>
      <c r="I203" s="2">
        <v>5074</v>
      </c>
      <c r="J203" s="2">
        <v>5871</v>
      </c>
      <c r="K203" s="2"/>
      <c r="L203" s="2">
        <v>1044</v>
      </c>
      <c r="M203" s="2">
        <v>-28924</v>
      </c>
      <c r="N203" s="2">
        <v>84310</v>
      </c>
      <c r="O203" s="2">
        <v>918666</v>
      </c>
      <c r="P203" s="2">
        <v>6462</v>
      </c>
      <c r="Q203" s="2">
        <f t="shared" si="6"/>
        <v>4169718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2389137</v>
      </c>
      <c r="F204" s="2">
        <v>113424</v>
      </c>
      <c r="G204" s="2">
        <v>856255</v>
      </c>
      <c r="H204" s="2"/>
      <c r="I204" s="2">
        <v>4670</v>
      </c>
      <c r="J204" s="2">
        <v>6144</v>
      </c>
      <c r="K204" s="2"/>
      <c r="L204" s="2">
        <v>587</v>
      </c>
      <c r="M204" s="2">
        <v>-20715</v>
      </c>
      <c r="N204" s="2">
        <v>55058</v>
      </c>
      <c r="O204" s="2">
        <v>835664</v>
      </c>
      <c r="P204" s="2">
        <v>7555</v>
      </c>
      <c r="Q204" s="2">
        <f t="shared" si="6"/>
        <v>4247779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2473616</v>
      </c>
      <c r="F205" s="2">
        <v>148672</v>
      </c>
      <c r="G205" s="2">
        <v>1162456</v>
      </c>
      <c r="H205" s="2"/>
      <c r="I205" s="2">
        <v>4974</v>
      </c>
      <c r="J205" s="2">
        <v>6072</v>
      </c>
      <c r="K205" s="2"/>
      <c r="L205" s="2">
        <v>870</v>
      </c>
      <c r="M205" s="2">
        <v>-27638</v>
      </c>
      <c r="N205" s="2">
        <v>52046</v>
      </c>
      <c r="O205" s="2">
        <v>907153</v>
      </c>
      <c r="P205" s="2">
        <v>7832</v>
      </c>
      <c r="Q205" s="2">
        <f t="shared" si="6"/>
        <v>4736053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2254040</v>
      </c>
      <c r="F206" s="2">
        <v>173103</v>
      </c>
      <c r="G206" s="2">
        <v>1340917</v>
      </c>
      <c r="H206" s="2"/>
      <c r="I206" s="2">
        <v>5850</v>
      </c>
      <c r="J206" s="2">
        <v>6463</v>
      </c>
      <c r="K206" s="2"/>
      <c r="L206" s="2">
        <v>1505</v>
      </c>
      <c r="M206" s="2">
        <v>-29846</v>
      </c>
      <c r="N206" s="2">
        <v>56381</v>
      </c>
      <c r="O206" s="2">
        <v>866045</v>
      </c>
      <c r="P206" s="2">
        <v>6685</v>
      </c>
      <c r="Q206" s="2">
        <f t="shared" si="6"/>
        <v>4681143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2014788</v>
      </c>
      <c r="F207" s="2">
        <v>190974</v>
      </c>
      <c r="G207" s="2">
        <v>1278340</v>
      </c>
      <c r="H207" s="2"/>
      <c r="I207" s="2">
        <v>4728</v>
      </c>
      <c r="J207" s="2">
        <v>6291</v>
      </c>
      <c r="K207" s="2"/>
      <c r="L207" s="2">
        <v>976</v>
      </c>
      <c r="M207" s="2">
        <v>-28642</v>
      </c>
      <c r="N207" s="2">
        <v>68888</v>
      </c>
      <c r="O207" s="2">
        <v>752652</v>
      </c>
      <c r="P207" s="2">
        <v>6227</v>
      </c>
      <c r="Q207" s="2">
        <f t="shared" si="6"/>
        <v>4295222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1974733</v>
      </c>
      <c r="F208" s="2">
        <v>191105</v>
      </c>
      <c r="G208" s="2">
        <v>1134436</v>
      </c>
      <c r="H208" s="2"/>
      <c r="I208" s="2">
        <v>4834</v>
      </c>
      <c r="J208" s="2">
        <v>6766</v>
      </c>
      <c r="K208" s="2"/>
      <c r="L208" s="2">
        <v>863</v>
      </c>
      <c r="M208" s="2">
        <v>-23722</v>
      </c>
      <c r="N208" s="2">
        <v>86255</v>
      </c>
      <c r="O208" s="2">
        <v>998436</v>
      </c>
      <c r="P208" s="2">
        <v>5331</v>
      </c>
      <c r="Q208" s="2">
        <f t="shared" si="6"/>
        <v>4379037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1766359</v>
      </c>
      <c r="F209" s="2">
        <v>186623</v>
      </c>
      <c r="G209" s="2">
        <v>1029788</v>
      </c>
      <c r="H209" s="2"/>
      <c r="I209" s="2">
        <v>4932</v>
      </c>
      <c r="J209" s="2">
        <v>6646</v>
      </c>
      <c r="K209" s="2"/>
      <c r="L209" s="2">
        <v>809</v>
      </c>
      <c r="M209" s="2">
        <v>-24282</v>
      </c>
      <c r="N209" s="2">
        <v>102379</v>
      </c>
      <c r="O209" s="2">
        <v>990753</v>
      </c>
      <c r="P209" s="2">
        <v>7782</v>
      </c>
      <c r="Q209" s="2">
        <f t="shared" si="6"/>
        <v>4071789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1764821</v>
      </c>
      <c r="F210" s="2">
        <v>232427</v>
      </c>
      <c r="G210" s="2">
        <v>1402496</v>
      </c>
      <c r="H210" s="2"/>
      <c r="I210" s="2">
        <v>5258</v>
      </c>
      <c r="J210" s="2">
        <v>6677</v>
      </c>
      <c r="K210" s="2"/>
      <c r="L210" s="2">
        <v>740</v>
      </c>
      <c r="M210" s="2">
        <v>-18645</v>
      </c>
      <c r="N210" s="2">
        <v>116970</v>
      </c>
      <c r="O210" s="2">
        <v>784263</v>
      </c>
      <c r="P210" s="2">
        <v>7938</v>
      </c>
      <c r="Q210" s="2">
        <f t="shared" si="6"/>
        <v>4302945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2127342</v>
      </c>
      <c r="F211" s="2">
        <v>201673</v>
      </c>
      <c r="G211" s="2">
        <v>1675402</v>
      </c>
      <c r="H211" s="2"/>
      <c r="I211" s="2">
        <v>5192</v>
      </c>
      <c r="J211" s="2">
        <v>6315</v>
      </c>
      <c r="K211" s="2"/>
      <c r="L211" s="2">
        <v>1269</v>
      </c>
      <c r="M211" s="2">
        <v>-25489</v>
      </c>
      <c r="N211" s="2">
        <v>127863</v>
      </c>
      <c r="O211" s="2">
        <v>859267</v>
      </c>
      <c r="P211" s="2">
        <v>7813</v>
      </c>
      <c r="Q211" s="2">
        <f t="shared" si="6"/>
        <v>4986647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2649472</v>
      </c>
      <c r="F212" s="2">
        <v>154823</v>
      </c>
      <c r="G212" s="2">
        <v>1914489</v>
      </c>
      <c r="H212" s="2"/>
      <c r="I212" s="2">
        <v>4951</v>
      </c>
      <c r="J212" s="2">
        <v>6567</v>
      </c>
      <c r="K212" s="2"/>
      <c r="L212" s="2">
        <v>948</v>
      </c>
      <c r="M212" s="2">
        <v>-25443</v>
      </c>
      <c r="N212" s="2">
        <v>112181</v>
      </c>
      <c r="O212" s="2">
        <v>679504</v>
      </c>
      <c r="P212" s="2">
        <v>7289</v>
      </c>
      <c r="Q212" s="2">
        <f t="shared" si="6"/>
        <v>5504781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2626203</v>
      </c>
      <c r="F213" s="2">
        <v>132530</v>
      </c>
      <c r="G213" s="2">
        <v>1665157</v>
      </c>
      <c r="H213" s="2"/>
      <c r="I213" s="2">
        <v>4461</v>
      </c>
      <c r="J213" s="2">
        <v>6461</v>
      </c>
      <c r="K213" s="2"/>
      <c r="L213" s="2">
        <v>530</v>
      </c>
      <c r="M213" s="2">
        <v>-23533</v>
      </c>
      <c r="N213" s="2">
        <v>113077</v>
      </c>
      <c r="O213" s="2">
        <v>732362</v>
      </c>
      <c r="P213" s="2">
        <v>8544</v>
      </c>
      <c r="Q213" s="2">
        <f t="shared" si="6"/>
        <v>5265792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2234113</v>
      </c>
      <c r="F214" s="2">
        <v>105401</v>
      </c>
      <c r="G214" s="2">
        <v>1463115</v>
      </c>
      <c r="H214" s="2"/>
      <c r="I214" s="2">
        <v>4996</v>
      </c>
      <c r="J214" s="2">
        <v>6012</v>
      </c>
      <c r="K214" s="2"/>
      <c r="L214" s="2">
        <v>555</v>
      </c>
      <c r="M214" s="2">
        <v>-19157</v>
      </c>
      <c r="N214" s="2">
        <v>106136</v>
      </c>
      <c r="O214" s="2">
        <v>661859</v>
      </c>
      <c r="P214" s="2">
        <v>8497</v>
      </c>
      <c r="Q214" s="2">
        <f t="shared" si="6"/>
        <v>4571527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2121513</v>
      </c>
      <c r="F215" s="2">
        <v>117092</v>
      </c>
      <c r="G215" s="2">
        <v>1253307</v>
      </c>
      <c r="H215" s="2"/>
      <c r="I215" s="2">
        <v>4641</v>
      </c>
      <c r="J215" s="2">
        <v>6684</v>
      </c>
      <c r="K215" s="2"/>
      <c r="L215" s="2">
        <v>703</v>
      </c>
      <c r="M215" s="2">
        <v>-16642</v>
      </c>
      <c r="N215" s="2">
        <v>82852</v>
      </c>
      <c r="O215" s="2">
        <v>713207</v>
      </c>
      <c r="P215" s="2">
        <v>6714</v>
      </c>
      <c r="Q215" s="2">
        <f t="shared" si="6"/>
        <v>4290071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2282957</v>
      </c>
      <c r="F216" s="2">
        <v>115095</v>
      </c>
      <c r="G216" s="2">
        <v>1309372</v>
      </c>
      <c r="H216" s="2"/>
      <c r="I216" s="2">
        <v>4474</v>
      </c>
      <c r="J216" s="2">
        <v>6216</v>
      </c>
      <c r="K216" s="2"/>
      <c r="L216" s="2">
        <v>2510</v>
      </c>
      <c r="M216" s="2">
        <v>-10555</v>
      </c>
      <c r="N216" s="2">
        <v>62219</v>
      </c>
      <c r="O216" s="2">
        <v>754024</v>
      </c>
      <c r="P216" s="2">
        <v>7947</v>
      </c>
      <c r="Q216" s="2">
        <f t="shared" si="6"/>
        <v>4534259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2565720</v>
      </c>
      <c r="F217" s="2">
        <v>121304</v>
      </c>
      <c r="G217" s="2">
        <v>1357328</v>
      </c>
      <c r="H217" s="2"/>
      <c r="I217" s="2">
        <v>5003</v>
      </c>
      <c r="J217" s="2">
        <v>6858</v>
      </c>
      <c r="K217" s="2"/>
      <c r="L217" s="2">
        <v>603</v>
      </c>
      <c r="M217" s="2">
        <v>-16782</v>
      </c>
      <c r="N217" s="2">
        <v>52100</v>
      </c>
      <c r="O217" s="2">
        <v>1026735</v>
      </c>
      <c r="P217" s="2">
        <v>7872</v>
      </c>
      <c r="Q217" s="2">
        <f>SUM(D217:P217)</f>
        <v>5126741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2590044</v>
      </c>
      <c r="F218" s="2">
        <v>134324</v>
      </c>
      <c r="G218" s="2">
        <v>1310903</v>
      </c>
      <c r="H218" s="2"/>
      <c r="I218" s="2">
        <v>3883</v>
      </c>
      <c r="J218" s="2">
        <v>6463</v>
      </c>
      <c r="K218" s="2"/>
      <c r="L218" s="2">
        <v>1148</v>
      </c>
      <c r="M218" s="2">
        <v>-19712</v>
      </c>
      <c r="N218" s="2">
        <v>61295</v>
      </c>
      <c r="O218" s="2">
        <v>933496</v>
      </c>
      <c r="P218" s="2">
        <v>6973</v>
      </c>
      <c r="Q218" s="2">
        <f t="shared" ref="Q218:Q229" si="8">SUM(D218:P218)</f>
        <v>5028817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2103612</v>
      </c>
      <c r="F219" s="2">
        <v>128702</v>
      </c>
      <c r="G219" s="2">
        <v>1418904</v>
      </c>
      <c r="H219" s="2"/>
      <c r="I219" s="2">
        <v>3523</v>
      </c>
      <c r="J219" s="2">
        <v>5979</v>
      </c>
      <c r="K219" s="2"/>
      <c r="L219" s="2">
        <v>1284</v>
      </c>
      <c r="M219" s="2">
        <v>-13873</v>
      </c>
      <c r="N219" s="2">
        <v>65533</v>
      </c>
      <c r="O219" s="2">
        <v>866280</v>
      </c>
      <c r="P219" s="2">
        <v>6167</v>
      </c>
      <c r="Q219" s="2">
        <f t="shared" si="8"/>
        <v>4586111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2120119</v>
      </c>
      <c r="F220" s="2">
        <v>130080</v>
      </c>
      <c r="G220" s="2">
        <v>1230615</v>
      </c>
      <c r="H220" s="2"/>
      <c r="I220" s="2">
        <v>5075</v>
      </c>
      <c r="J220" s="2">
        <v>6325</v>
      </c>
      <c r="K220" s="2"/>
      <c r="L220" s="2">
        <v>849</v>
      </c>
      <c r="M220" s="2">
        <v>-15881</v>
      </c>
      <c r="N220" s="2">
        <v>99062</v>
      </c>
      <c r="O220" s="2">
        <v>935245</v>
      </c>
      <c r="P220" s="2">
        <v>7500</v>
      </c>
      <c r="Q220" s="2">
        <f t="shared" si="8"/>
        <v>4518989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1661571</v>
      </c>
      <c r="F221" s="2">
        <v>157285</v>
      </c>
      <c r="G221" s="2">
        <v>1190938</v>
      </c>
      <c r="H221" s="2"/>
      <c r="I221" s="2">
        <v>5456</v>
      </c>
      <c r="J221" s="2">
        <v>5465</v>
      </c>
      <c r="K221" s="2"/>
      <c r="L221" s="2">
        <v>1148</v>
      </c>
      <c r="M221" s="2">
        <v>-10897</v>
      </c>
      <c r="N221" s="2">
        <v>114990</v>
      </c>
      <c r="O221" s="2">
        <v>1032077</v>
      </c>
      <c r="P221" s="2">
        <v>7263</v>
      </c>
      <c r="Q221" s="2">
        <f t="shared" si="8"/>
        <v>4165296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1761046</v>
      </c>
      <c r="F222" s="2">
        <v>189690</v>
      </c>
      <c r="G222" s="2">
        <v>1210440</v>
      </c>
      <c r="H222" s="2"/>
      <c r="I222" s="2">
        <v>5953</v>
      </c>
      <c r="J222" s="2">
        <v>6410</v>
      </c>
      <c r="K222" s="2"/>
      <c r="L222" s="2">
        <v>662</v>
      </c>
      <c r="M222" s="2">
        <v>-16573</v>
      </c>
      <c r="N222" s="2">
        <v>122165</v>
      </c>
      <c r="O222" s="2">
        <v>922721</v>
      </c>
      <c r="P222" s="2">
        <v>6132</v>
      </c>
      <c r="Q222" s="2">
        <f t="shared" si="8"/>
        <v>4208646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1764643</v>
      </c>
      <c r="F223" s="2">
        <v>167479</v>
      </c>
      <c r="G223" s="2">
        <v>1371210</v>
      </c>
      <c r="H223" s="2"/>
      <c r="I223" s="2">
        <v>4087</v>
      </c>
      <c r="J223" s="2">
        <v>5921</v>
      </c>
      <c r="K223" s="2"/>
      <c r="L223" s="2">
        <v>708</v>
      </c>
      <c r="M223" s="2">
        <v>-14332</v>
      </c>
      <c r="N223" s="2">
        <v>136771</v>
      </c>
      <c r="O223" s="2">
        <v>795746</v>
      </c>
      <c r="P223" s="2">
        <v>6537</v>
      </c>
      <c r="Q223" s="2">
        <f t="shared" si="8"/>
        <v>4238770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2128406</v>
      </c>
      <c r="F224" s="2">
        <v>144683</v>
      </c>
      <c r="G224" s="2">
        <v>1956419</v>
      </c>
      <c r="H224" s="2"/>
      <c r="I224" s="2">
        <v>5464</v>
      </c>
      <c r="J224" s="2">
        <v>6207</v>
      </c>
      <c r="K224" s="2"/>
      <c r="L224" s="2">
        <v>837</v>
      </c>
      <c r="M224" s="2">
        <v>-20417</v>
      </c>
      <c r="N224" s="2">
        <v>137963</v>
      </c>
      <c r="O224" s="2">
        <v>889376</v>
      </c>
      <c r="P224" s="2">
        <v>7828</v>
      </c>
      <c r="Q224" s="2">
        <f t="shared" si="8"/>
        <v>5256766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2402424</v>
      </c>
      <c r="F225" s="2">
        <v>139962</v>
      </c>
      <c r="G225" s="2">
        <v>1880460</v>
      </c>
      <c r="H225" s="2"/>
      <c r="I225" s="2">
        <v>5674</v>
      </c>
      <c r="J225" s="2">
        <v>6466</v>
      </c>
      <c r="K225" s="2"/>
      <c r="L225" s="2">
        <v>708</v>
      </c>
      <c r="M225" s="2">
        <v>-18066</v>
      </c>
      <c r="N225" s="2">
        <v>133550</v>
      </c>
      <c r="O225" s="2">
        <v>795459</v>
      </c>
      <c r="P225" s="2">
        <v>8322</v>
      </c>
      <c r="Q225" s="2">
        <f t="shared" si="8"/>
        <v>5354959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2017650</v>
      </c>
      <c r="F226" s="2">
        <v>110721</v>
      </c>
      <c r="G226" s="2">
        <v>1384006</v>
      </c>
      <c r="H226" s="2"/>
      <c r="I226" s="2">
        <v>5592</v>
      </c>
      <c r="J226" s="2">
        <v>5570</v>
      </c>
      <c r="K226" s="2"/>
      <c r="L226" s="2">
        <v>1269</v>
      </c>
      <c r="M226" s="2">
        <v>-20386</v>
      </c>
      <c r="N226" s="2">
        <v>111870</v>
      </c>
      <c r="O226" s="2">
        <v>996068</v>
      </c>
      <c r="P226" s="2">
        <v>8162</v>
      </c>
      <c r="Q226" s="2">
        <f t="shared" si="8"/>
        <v>4620522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2214804</v>
      </c>
      <c r="F227" s="2">
        <v>102181</v>
      </c>
      <c r="G227" s="2">
        <v>1163948</v>
      </c>
      <c r="H227" s="2"/>
      <c r="I227" s="2">
        <v>5843</v>
      </c>
      <c r="J227" s="2">
        <v>6273</v>
      </c>
      <c r="K227" s="2"/>
      <c r="L227" s="2">
        <v>658</v>
      </c>
      <c r="M227" s="2">
        <v>-19243</v>
      </c>
      <c r="N227" s="2">
        <v>98659</v>
      </c>
      <c r="O227" s="2">
        <v>940612</v>
      </c>
      <c r="P227" s="2">
        <v>7721</v>
      </c>
      <c r="Q227" s="2">
        <f t="shared" si="8"/>
        <v>4521456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2131866</v>
      </c>
      <c r="F228" s="2">
        <v>98689</v>
      </c>
      <c r="G228" s="2">
        <v>1447655</v>
      </c>
      <c r="H228" s="2"/>
      <c r="I228" s="2">
        <v>5277</v>
      </c>
      <c r="J228" s="2">
        <v>5854</v>
      </c>
      <c r="K228" s="2"/>
      <c r="L228" s="2">
        <v>654</v>
      </c>
      <c r="M228" s="2">
        <v>-16726</v>
      </c>
      <c r="N228" s="2">
        <v>70305</v>
      </c>
      <c r="O228" s="2">
        <v>924913</v>
      </c>
      <c r="P228" s="2">
        <v>7968</v>
      </c>
      <c r="Q228" s="2">
        <f t="shared" si="8"/>
        <v>4676455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2424124</v>
      </c>
      <c r="F229" s="2">
        <v>103134</v>
      </c>
      <c r="G229" s="2">
        <v>1522160</v>
      </c>
      <c r="H229" s="2"/>
      <c r="I229" s="2">
        <v>5514</v>
      </c>
      <c r="J229" s="2">
        <v>6553</v>
      </c>
      <c r="K229" s="2"/>
      <c r="L229" s="2">
        <v>780</v>
      </c>
      <c r="M229" s="2">
        <v>-5776</v>
      </c>
      <c r="N229" s="2">
        <v>55823</v>
      </c>
      <c r="O229" s="2">
        <v>893954</v>
      </c>
      <c r="P229" s="2">
        <v>7955</v>
      </c>
      <c r="Q229" s="2">
        <f t="shared" si="8"/>
        <v>5014221</v>
      </c>
    </row>
    <row r="230" spans="1:17" x14ac:dyDescent="0.2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4103.9986301369863</v>
      </c>
      <c r="E247" s="2">
        <f t="shared" ref="E247:Q262" si="9">SUMIF($B$2:$B$241,$B247,E$2:E$241)/$C247</f>
        <v>0</v>
      </c>
      <c r="F247" s="2">
        <f t="shared" si="9"/>
        <v>170.62762557077625</v>
      </c>
      <c r="G247" s="2">
        <f t="shared" si="9"/>
        <v>1072.1219178082192</v>
      </c>
      <c r="H247" s="2">
        <f t="shared" si="9"/>
        <v>0</v>
      </c>
      <c r="I247" s="2">
        <f t="shared" si="9"/>
        <v>0</v>
      </c>
      <c r="J247" s="2">
        <f t="shared" si="9"/>
        <v>7.3291095890410958</v>
      </c>
      <c r="K247" s="2">
        <f t="shared" si="9"/>
        <v>0</v>
      </c>
      <c r="L247" s="2">
        <f t="shared" si="9"/>
        <v>20.117351598173517</v>
      </c>
      <c r="M247" s="2">
        <f t="shared" si="9"/>
        <v>-28.605251141552511</v>
      </c>
      <c r="N247" s="2">
        <f t="shared" si="9"/>
        <v>0</v>
      </c>
      <c r="O247" s="2">
        <f t="shared" si="9"/>
        <v>5.5525114155251138</v>
      </c>
      <c r="P247" s="2">
        <f t="shared" si="9"/>
        <v>0</v>
      </c>
      <c r="Q247" s="2">
        <f>SUMIF($B$2:$B$241,$B247,Q$2:Q$241)/$C247</f>
        <v>5351.1418949771687</v>
      </c>
    </row>
    <row r="248" spans="1:17" x14ac:dyDescent="0.2">
      <c r="B248">
        <v>2002</v>
      </c>
      <c r="C248">
        <v>8760</v>
      </c>
      <c r="D248" s="2">
        <f t="shared" ref="D248:Q263" si="10">SUMIF($B$2:$B$241,$B248,D$2:D$241)/$C248</f>
        <v>4039.7546803652967</v>
      </c>
      <c r="E248" s="2">
        <f t="shared" si="9"/>
        <v>0</v>
      </c>
      <c r="F248" s="2">
        <f t="shared" si="9"/>
        <v>138.01438356164383</v>
      </c>
      <c r="G248" s="2">
        <f t="shared" si="9"/>
        <v>1030.6496575342467</v>
      </c>
      <c r="H248" s="2">
        <f t="shared" si="9"/>
        <v>0</v>
      </c>
      <c r="I248" s="2">
        <f t="shared" si="9"/>
        <v>0</v>
      </c>
      <c r="J248" s="2">
        <f t="shared" si="9"/>
        <v>3.4057077625570775</v>
      </c>
      <c r="K248" s="2">
        <f t="shared" si="9"/>
        <v>0.32922374429223744</v>
      </c>
      <c r="L248" s="2">
        <f t="shared" si="9"/>
        <v>2.6461187214611872</v>
      </c>
      <c r="M248" s="2">
        <f t="shared" si="9"/>
        <v>-25.144292237442922</v>
      </c>
      <c r="N248" s="2">
        <f t="shared" si="9"/>
        <v>0</v>
      </c>
      <c r="O248" s="2">
        <f t="shared" si="9"/>
        <v>15.868150684931507</v>
      </c>
      <c r="P248" s="2">
        <f t="shared" si="9"/>
        <v>0</v>
      </c>
      <c r="Q248" s="2">
        <f t="shared" si="9"/>
        <v>5205.523630136986</v>
      </c>
    </row>
    <row r="249" spans="1:17" x14ac:dyDescent="0.2">
      <c r="B249">
        <v>2003</v>
      </c>
      <c r="C249">
        <v>8760</v>
      </c>
      <c r="D249" s="2">
        <f t="shared" si="10"/>
        <v>4122.7881278538816</v>
      </c>
      <c r="E249" s="2">
        <f t="shared" si="9"/>
        <v>0</v>
      </c>
      <c r="F249" s="2">
        <f t="shared" si="9"/>
        <v>144.08652968036529</v>
      </c>
      <c r="G249" s="2">
        <f t="shared" si="9"/>
        <v>1053.2002283105023</v>
      </c>
      <c r="H249" s="2">
        <f t="shared" si="9"/>
        <v>0</v>
      </c>
      <c r="I249" s="2">
        <f t="shared" si="9"/>
        <v>0</v>
      </c>
      <c r="J249" s="2">
        <f t="shared" si="9"/>
        <v>3.5924657534246576</v>
      </c>
      <c r="K249" s="2">
        <f t="shared" si="9"/>
        <v>0.45673515981735158</v>
      </c>
      <c r="L249" s="2">
        <f t="shared" si="9"/>
        <v>3.8804794520547947</v>
      </c>
      <c r="M249" s="2">
        <f t="shared" si="9"/>
        <v>-23.246575342465754</v>
      </c>
      <c r="N249" s="2">
        <f t="shared" si="9"/>
        <v>0</v>
      </c>
      <c r="O249" s="2">
        <f t="shared" si="9"/>
        <v>16.793264840182648</v>
      </c>
      <c r="P249" s="2">
        <f t="shared" si="9"/>
        <v>0</v>
      </c>
      <c r="Q249" s="2">
        <f t="shared" si="9"/>
        <v>5321.5512557077627</v>
      </c>
    </row>
    <row r="250" spans="1:17" x14ac:dyDescent="0.2">
      <c r="B250">
        <v>2004</v>
      </c>
      <c r="C250">
        <v>8784</v>
      </c>
      <c r="D250" s="2">
        <f t="shared" si="10"/>
        <v>4081.1009790528233</v>
      </c>
      <c r="E250" s="2">
        <f t="shared" si="9"/>
        <v>0</v>
      </c>
      <c r="F250" s="2">
        <f t="shared" si="9"/>
        <v>136.00455373406194</v>
      </c>
      <c r="G250" s="2">
        <f t="shared" si="9"/>
        <v>1223.5309653916211</v>
      </c>
      <c r="H250" s="2">
        <f t="shared" si="9"/>
        <v>0</v>
      </c>
      <c r="I250" s="2">
        <f t="shared" si="9"/>
        <v>0</v>
      </c>
      <c r="J250" s="2">
        <f t="shared" si="9"/>
        <v>3.9726775956284155</v>
      </c>
      <c r="K250" s="2">
        <f t="shared" si="9"/>
        <v>0.19956739526411657</v>
      </c>
      <c r="L250" s="2">
        <f t="shared" si="9"/>
        <v>1.5788934426229508</v>
      </c>
      <c r="M250" s="2">
        <f t="shared" si="9"/>
        <v>-21.835268670309652</v>
      </c>
      <c r="N250" s="2">
        <f t="shared" si="9"/>
        <v>0</v>
      </c>
      <c r="O250" s="2">
        <f t="shared" si="9"/>
        <v>25.061589253187613</v>
      </c>
      <c r="P250" s="2">
        <f t="shared" si="9"/>
        <v>9.9043715846994541E-3</v>
      </c>
      <c r="Q250" s="2">
        <f t="shared" si="9"/>
        <v>5449.6238615664843</v>
      </c>
    </row>
    <row r="251" spans="1:17" x14ac:dyDescent="0.2">
      <c r="B251">
        <v>2005</v>
      </c>
      <c r="C251">
        <v>8760</v>
      </c>
      <c r="D251" s="2">
        <f t="shared" si="10"/>
        <v>4060.5178082191783</v>
      </c>
      <c r="E251" s="2">
        <f t="shared" si="9"/>
        <v>0</v>
      </c>
      <c r="F251" s="2">
        <f t="shared" si="9"/>
        <v>161.56347031963469</v>
      </c>
      <c r="G251" s="2">
        <f t="shared" si="9"/>
        <v>1361.1061643835617</v>
      </c>
      <c r="H251" s="2">
        <f t="shared" si="9"/>
        <v>0</v>
      </c>
      <c r="I251" s="2">
        <f t="shared" si="9"/>
        <v>0</v>
      </c>
      <c r="J251" s="2">
        <f t="shared" si="9"/>
        <v>3.8675799086757991</v>
      </c>
      <c r="K251" s="2">
        <f t="shared" si="9"/>
        <v>0.2773972602739726</v>
      </c>
      <c r="L251" s="2">
        <f t="shared" si="9"/>
        <v>1.9457762557077625</v>
      </c>
      <c r="M251" s="2">
        <f t="shared" si="9"/>
        <v>-13.934132420091323</v>
      </c>
      <c r="N251" s="2">
        <f t="shared" si="9"/>
        <v>0</v>
      </c>
      <c r="O251" s="2">
        <f t="shared" si="9"/>
        <v>88.611187214611874</v>
      </c>
      <c r="P251" s="2">
        <f t="shared" si="9"/>
        <v>5.1141552511415528E-2</v>
      </c>
      <c r="Q251" s="2">
        <f t="shared" si="9"/>
        <v>5664.0063926940638</v>
      </c>
    </row>
    <row r="252" spans="1:17" x14ac:dyDescent="0.2">
      <c r="B252">
        <v>2006</v>
      </c>
      <c r="C252">
        <v>8760</v>
      </c>
      <c r="D252" s="2">
        <f t="shared" si="10"/>
        <v>4140.3453196347036</v>
      </c>
      <c r="E252" s="2">
        <f t="shared" si="9"/>
        <v>0</v>
      </c>
      <c r="F252" s="2">
        <f t="shared" si="9"/>
        <v>204.475799086758</v>
      </c>
      <c r="G252" s="2">
        <f t="shared" si="9"/>
        <v>1360.5753424657535</v>
      </c>
      <c r="H252" s="2">
        <f t="shared" si="9"/>
        <v>0</v>
      </c>
      <c r="I252" s="2">
        <f t="shared" si="9"/>
        <v>0</v>
      </c>
      <c r="J252" s="2">
        <f t="shared" si="9"/>
        <v>3.5035388127853881</v>
      </c>
      <c r="K252" s="2">
        <f t="shared" si="9"/>
        <v>0.28755707762557076</v>
      </c>
      <c r="L252" s="2">
        <f t="shared" si="9"/>
        <v>2.378767123287671</v>
      </c>
      <c r="M252" s="2">
        <f t="shared" si="9"/>
        <v>-22.888356164383563</v>
      </c>
      <c r="N252" s="2">
        <f t="shared" si="9"/>
        <v>0</v>
      </c>
      <c r="O252" s="2">
        <f t="shared" si="9"/>
        <v>98.805479452054797</v>
      </c>
      <c r="P252" s="2">
        <f t="shared" si="9"/>
        <v>0</v>
      </c>
      <c r="Q252" s="2">
        <f t="shared" si="9"/>
        <v>5787.4834474885847</v>
      </c>
    </row>
    <row r="253" spans="1:17" x14ac:dyDescent="0.2">
      <c r="B253">
        <v>2007</v>
      </c>
      <c r="C253">
        <v>8760</v>
      </c>
      <c r="D253" s="2">
        <f t="shared" si="10"/>
        <v>4102.2533105022831</v>
      </c>
      <c r="E253" s="2">
        <f t="shared" si="9"/>
        <v>0</v>
      </c>
      <c r="F253" s="2">
        <f t="shared" si="9"/>
        <v>197.4351598173516</v>
      </c>
      <c r="G253" s="2">
        <f t="shared" si="9"/>
        <v>1713.9156392694065</v>
      </c>
      <c r="H253" s="2">
        <f t="shared" si="9"/>
        <v>0</v>
      </c>
      <c r="I253" s="2">
        <f t="shared" si="9"/>
        <v>4.7019406392694068</v>
      </c>
      <c r="J253" s="2">
        <f t="shared" si="9"/>
        <v>3.5507990867579911</v>
      </c>
      <c r="K253" s="2">
        <f t="shared" si="9"/>
        <v>0.21815068493150686</v>
      </c>
      <c r="L253" s="2">
        <f t="shared" si="9"/>
        <v>3.2476027397260272</v>
      </c>
      <c r="M253" s="2">
        <f t="shared" si="9"/>
        <v>-19.185045662100457</v>
      </c>
      <c r="N253" s="2">
        <f t="shared" si="9"/>
        <v>0.25205479452054796</v>
      </c>
      <c r="O253" s="2">
        <f t="shared" si="9"/>
        <v>147.43333333333334</v>
      </c>
      <c r="P253" s="2">
        <f t="shared" si="9"/>
        <v>0</v>
      </c>
      <c r="Q253" s="2">
        <f t="shared" si="9"/>
        <v>6153.8229452054793</v>
      </c>
    </row>
    <row r="254" spans="1:17" x14ac:dyDescent="0.2">
      <c r="B254">
        <v>2008</v>
      </c>
      <c r="C254">
        <v>8784</v>
      </c>
      <c r="D254" s="2">
        <f t="shared" si="10"/>
        <v>3964.8844489981784</v>
      </c>
      <c r="E254" s="2">
        <f t="shared" si="9"/>
        <v>0</v>
      </c>
      <c r="F254" s="2">
        <f t="shared" si="9"/>
        <v>232.1639344262295</v>
      </c>
      <c r="G254" s="2">
        <f t="shared" si="9"/>
        <v>1535.4593579234972</v>
      </c>
      <c r="H254" s="2">
        <f t="shared" si="9"/>
        <v>0</v>
      </c>
      <c r="I254" s="2">
        <f t="shared" si="9"/>
        <v>3.7329234972677594</v>
      </c>
      <c r="J254" s="2">
        <f t="shared" si="9"/>
        <v>5.1366120218579239</v>
      </c>
      <c r="K254" s="2">
        <f t="shared" si="9"/>
        <v>0</v>
      </c>
      <c r="L254" s="2">
        <f t="shared" si="9"/>
        <v>2.1758879781420766</v>
      </c>
      <c r="M254" s="2">
        <f t="shared" si="9"/>
        <v>-28.35928961748634</v>
      </c>
      <c r="N254" s="2">
        <f t="shared" si="9"/>
        <v>2.0893670309653918</v>
      </c>
      <c r="O254" s="2">
        <f t="shared" si="9"/>
        <v>366.67156193078324</v>
      </c>
      <c r="P254" s="2">
        <f t="shared" si="9"/>
        <v>1.5368852459016393E-2</v>
      </c>
      <c r="Q254" s="2">
        <f t="shared" si="9"/>
        <v>6083.9701730418947</v>
      </c>
    </row>
    <row r="255" spans="1:17" x14ac:dyDescent="0.2">
      <c r="B255">
        <v>2009</v>
      </c>
      <c r="C255">
        <v>8760</v>
      </c>
      <c r="D255" s="2">
        <f t="shared" si="10"/>
        <v>3611.4181506849313</v>
      </c>
      <c r="E255" s="2">
        <f t="shared" si="9"/>
        <v>0</v>
      </c>
      <c r="F255" s="2">
        <f t="shared" si="9"/>
        <v>215.26529680365297</v>
      </c>
      <c r="G255" s="2">
        <f t="shared" si="9"/>
        <v>1579.9115296803652</v>
      </c>
      <c r="H255" s="2">
        <f t="shared" si="9"/>
        <v>0</v>
      </c>
      <c r="I255" s="2">
        <f t="shared" si="9"/>
        <v>6.0970319634703198</v>
      </c>
      <c r="J255" s="2">
        <f t="shared" si="9"/>
        <v>6.4115296803652972</v>
      </c>
      <c r="K255" s="2">
        <f t="shared" si="9"/>
        <v>0</v>
      </c>
      <c r="L255" s="2">
        <f t="shared" si="9"/>
        <v>1.5356164383561643</v>
      </c>
      <c r="M255" s="2">
        <f t="shared" si="9"/>
        <v>-12.403881278538814</v>
      </c>
      <c r="N255" s="2">
        <f t="shared" si="9"/>
        <v>2.9207762557077626</v>
      </c>
      <c r="O255" s="2">
        <f t="shared" si="9"/>
        <v>361.16849315068492</v>
      </c>
      <c r="P255" s="2">
        <f t="shared" si="9"/>
        <v>4.4406392694063927E-2</v>
      </c>
      <c r="Q255" s="2">
        <f t="shared" si="9"/>
        <v>5772.3689497716896</v>
      </c>
    </row>
    <row r="256" spans="1:17" x14ac:dyDescent="0.2">
      <c r="B256">
        <v>2010</v>
      </c>
      <c r="C256">
        <v>8760</v>
      </c>
      <c r="D256" s="2">
        <f t="shared" si="10"/>
        <v>3945.1244292237443</v>
      </c>
      <c r="E256" s="2">
        <f t="shared" si="9"/>
        <v>0</v>
      </c>
      <c r="F256" s="2">
        <f t="shared" si="9"/>
        <v>180.16712328767125</v>
      </c>
      <c r="G256" s="2">
        <f t="shared" si="9"/>
        <v>1262.8166666666666</v>
      </c>
      <c r="H256" s="2">
        <f t="shared" si="9"/>
        <v>0</v>
      </c>
      <c r="I256" s="2">
        <f t="shared" si="9"/>
        <v>7.9613013698630137</v>
      </c>
      <c r="J256" s="2">
        <f t="shared" si="9"/>
        <v>6.6187214611872145</v>
      </c>
      <c r="K256" s="2">
        <f t="shared" si="9"/>
        <v>0</v>
      </c>
      <c r="L256" s="2">
        <f t="shared" si="9"/>
        <v>1.9956621004566211</v>
      </c>
      <c r="M256" s="2">
        <f t="shared" si="9"/>
        <v>-13.789041095890411</v>
      </c>
      <c r="N256" s="2">
        <f t="shared" si="9"/>
        <v>4.8512557077625571</v>
      </c>
      <c r="O256" s="2">
        <f t="shared" si="9"/>
        <v>394.04691780821918</v>
      </c>
      <c r="P256" s="2">
        <f t="shared" si="9"/>
        <v>0.25171232876712329</v>
      </c>
      <c r="Q256" s="2">
        <f t="shared" si="9"/>
        <v>5790.0447488584477</v>
      </c>
    </row>
    <row r="257" spans="2:30" x14ac:dyDescent="0.2">
      <c r="B257">
        <v>2011</v>
      </c>
      <c r="C257">
        <v>8760</v>
      </c>
      <c r="D257" s="2">
        <f t="shared" si="10"/>
        <v>3876.105776255708</v>
      </c>
      <c r="E257" s="2">
        <f t="shared" si="9"/>
        <v>0</v>
      </c>
      <c r="F257" s="2">
        <f t="shared" si="9"/>
        <v>237.74217009132425</v>
      </c>
      <c r="G257" s="2">
        <f t="shared" si="9"/>
        <v>1162.8200091324202</v>
      </c>
      <c r="H257" s="2">
        <f t="shared" si="9"/>
        <v>0</v>
      </c>
      <c r="I257" s="2">
        <f t="shared" si="9"/>
        <v>7.243608447488584</v>
      </c>
      <c r="J257" s="2">
        <f t="shared" si="9"/>
        <v>7.0228413242009138</v>
      </c>
      <c r="K257" s="2">
        <f t="shared" si="9"/>
        <v>0</v>
      </c>
      <c r="L257" s="2">
        <f t="shared" si="9"/>
        <v>2.5363493150684939</v>
      </c>
      <c r="M257" s="2">
        <f t="shared" si="9"/>
        <v>-27.782990867579908</v>
      </c>
      <c r="N257" s="2">
        <f t="shared" si="9"/>
        <v>11.944704337899543</v>
      </c>
      <c r="O257" s="2">
        <f t="shared" si="9"/>
        <v>593.64404566210044</v>
      </c>
      <c r="P257" s="2">
        <f t="shared" si="9"/>
        <v>1.9650684931506849E-2</v>
      </c>
      <c r="Q257" s="2">
        <f t="shared" si="9"/>
        <v>5871.2961643835606</v>
      </c>
    </row>
    <row r="258" spans="2:30" x14ac:dyDescent="0.2">
      <c r="B258">
        <v>2012</v>
      </c>
      <c r="C258">
        <v>8784</v>
      </c>
      <c r="D258" s="2">
        <f t="shared" si="10"/>
        <v>3929.988633879781</v>
      </c>
      <c r="E258" s="2">
        <f t="shared" si="9"/>
        <v>0</v>
      </c>
      <c r="F258" s="2">
        <f t="shared" si="9"/>
        <v>170.44728825136613</v>
      </c>
      <c r="G258" s="2">
        <f t="shared" si="9"/>
        <v>1198.1380919854275</v>
      </c>
      <c r="H258" s="2">
        <f t="shared" si="9"/>
        <v>0</v>
      </c>
      <c r="I258" s="2">
        <f t="shared" si="9"/>
        <v>6.3032775500910754</v>
      </c>
      <c r="J258" s="2">
        <f t="shared" si="9"/>
        <v>6.5712921220400728</v>
      </c>
      <c r="K258" s="2">
        <f t="shared" si="9"/>
        <v>0</v>
      </c>
      <c r="L258" s="2">
        <f t="shared" si="9"/>
        <v>1.257422586520947</v>
      </c>
      <c r="M258" s="2">
        <f t="shared" si="9"/>
        <v>-27.831056466302368</v>
      </c>
      <c r="N258" s="2">
        <f t="shared" si="9"/>
        <v>18.835270947176689</v>
      </c>
      <c r="O258" s="2">
        <f t="shared" si="9"/>
        <v>679.49035291438975</v>
      </c>
      <c r="P258" s="2">
        <f t="shared" si="9"/>
        <v>3.0430327868852459E-2</v>
      </c>
      <c r="Q258" s="2">
        <f t="shared" si="9"/>
        <v>5983.2310040983602</v>
      </c>
    </row>
    <row r="259" spans="2:30" x14ac:dyDescent="0.2">
      <c r="B259">
        <v>2013</v>
      </c>
      <c r="C259">
        <v>8760</v>
      </c>
      <c r="D259" s="2">
        <f t="shared" si="10"/>
        <v>3847.424295662101</v>
      </c>
      <c r="E259" s="2">
        <f t="shared" si="9"/>
        <v>0</v>
      </c>
      <c r="F259" s="2">
        <f t="shared" si="9"/>
        <v>138.4557111872146</v>
      </c>
      <c r="G259" s="2">
        <f t="shared" si="9"/>
        <v>1222.4662682648404</v>
      </c>
      <c r="H259" s="2">
        <f t="shared" si="9"/>
        <v>0</v>
      </c>
      <c r="I259" s="2">
        <f t="shared" si="9"/>
        <v>5.2716883561643835</v>
      </c>
      <c r="J259" s="2">
        <f t="shared" si="9"/>
        <v>9.2604155251141549</v>
      </c>
      <c r="K259" s="2">
        <f t="shared" si="9"/>
        <v>0</v>
      </c>
      <c r="L259" s="2">
        <f t="shared" si="9"/>
        <v>1.1635102739726026</v>
      </c>
      <c r="M259" s="2">
        <f t="shared" si="9"/>
        <v>-32.012899543378992</v>
      </c>
      <c r="N259" s="2">
        <f t="shared" si="9"/>
        <v>28.362154109589039</v>
      </c>
      <c r="O259" s="2">
        <f t="shared" si="9"/>
        <v>822.34248858447495</v>
      </c>
      <c r="P259" s="2">
        <f t="shared" si="9"/>
        <v>0.35266666666666663</v>
      </c>
      <c r="Q259" s="2">
        <f t="shared" si="9"/>
        <v>6043.086299086759</v>
      </c>
    </row>
    <row r="260" spans="2:30" x14ac:dyDescent="0.2">
      <c r="B260">
        <v>2014</v>
      </c>
      <c r="C260">
        <v>8760</v>
      </c>
      <c r="D260" s="2">
        <f t="shared" si="10"/>
        <v>3715.1903515981735</v>
      </c>
      <c r="E260" s="2">
        <f t="shared" si="9"/>
        <v>0</v>
      </c>
      <c r="F260" s="2">
        <f t="shared" si="9"/>
        <v>198.67469063926941</v>
      </c>
      <c r="G260" s="2">
        <f t="shared" si="9"/>
        <v>1389.5693458904107</v>
      </c>
      <c r="H260" s="2">
        <f t="shared" si="9"/>
        <v>0</v>
      </c>
      <c r="I260" s="2">
        <f t="shared" si="9"/>
        <v>5.4338698630136983</v>
      </c>
      <c r="J260" s="2">
        <f t="shared" si="9"/>
        <v>9.6308436073059358</v>
      </c>
      <c r="K260" s="2">
        <f t="shared" si="9"/>
        <v>0</v>
      </c>
      <c r="L260" s="2">
        <f t="shared" si="9"/>
        <v>1.6284269406392693</v>
      </c>
      <c r="M260" s="2">
        <f t="shared" si="9"/>
        <v>-25.715068493150685</v>
      </c>
      <c r="N260" s="2">
        <f t="shared" si="9"/>
        <v>30.594035388127853</v>
      </c>
      <c r="O260" s="2">
        <f t="shared" si="9"/>
        <v>839.14173059360735</v>
      </c>
      <c r="P260" s="2">
        <f t="shared" si="9"/>
        <v>0.33791324200913242</v>
      </c>
      <c r="Q260" s="2">
        <f t="shared" si="9"/>
        <v>6164.4861392694074</v>
      </c>
    </row>
    <row r="261" spans="2:30" x14ac:dyDescent="0.2">
      <c r="B261">
        <v>2015</v>
      </c>
      <c r="C261">
        <v>8760</v>
      </c>
      <c r="D261" s="2">
        <f t="shared" si="10"/>
        <v>3600.558789954338</v>
      </c>
      <c r="E261" s="2">
        <f t="shared" si="9"/>
        <v>0</v>
      </c>
      <c r="F261" s="2">
        <f t="shared" si="9"/>
        <v>184.94988584474885</v>
      </c>
      <c r="G261" s="2">
        <f t="shared" si="9"/>
        <v>1329.1953196347033</v>
      </c>
      <c r="H261" s="2">
        <f t="shared" si="9"/>
        <v>0</v>
      </c>
      <c r="I261" s="2">
        <f t="shared" si="9"/>
        <v>5.973059360730594</v>
      </c>
      <c r="J261" s="2">
        <f t="shared" si="9"/>
        <v>9.1007990867579913</v>
      </c>
      <c r="K261" s="2">
        <f t="shared" si="9"/>
        <v>0</v>
      </c>
      <c r="L261" s="2">
        <f t="shared" si="9"/>
        <v>0.82945205479452055</v>
      </c>
      <c r="M261" s="2">
        <f t="shared" si="9"/>
        <v>-31.794863013698631</v>
      </c>
      <c r="N261" s="2">
        <f t="shared" si="9"/>
        <v>28.695319634703196</v>
      </c>
      <c r="O261" s="2">
        <f t="shared" si="9"/>
        <v>853.34257990867582</v>
      </c>
      <c r="P261" s="2">
        <f t="shared" si="9"/>
        <v>9.4977168949771693E-2</v>
      </c>
      <c r="Q261" s="2">
        <f t="shared" si="9"/>
        <v>5980.9453196347031</v>
      </c>
    </row>
    <row r="262" spans="2:30" x14ac:dyDescent="0.2">
      <c r="B262">
        <v>2016</v>
      </c>
      <c r="C262">
        <v>8784</v>
      </c>
      <c r="D262" s="2">
        <f t="shared" si="10"/>
        <v>3413.0313069216759</v>
      </c>
      <c r="E262" s="2">
        <f t="shared" si="9"/>
        <v>0</v>
      </c>
      <c r="F262" s="2">
        <f t="shared" si="9"/>
        <v>218.36464025500911</v>
      </c>
      <c r="G262" s="2">
        <f t="shared" si="9"/>
        <v>1442.1163479052823</v>
      </c>
      <c r="H262" s="2">
        <f t="shared" si="9"/>
        <v>0</v>
      </c>
      <c r="I262" s="2">
        <f t="shared" si="9"/>
        <v>5.6827185792349724</v>
      </c>
      <c r="J262" s="2">
        <f t="shared" si="9"/>
        <v>9.8237704918032787</v>
      </c>
      <c r="K262" s="2">
        <f t="shared" si="9"/>
        <v>0</v>
      </c>
      <c r="L262" s="2">
        <f t="shared" si="9"/>
        <v>1.1009790528233152</v>
      </c>
      <c r="M262" s="2">
        <f t="shared" si="9"/>
        <v>-33.491120218579233</v>
      </c>
      <c r="N262" s="2">
        <f t="shared" si="9"/>
        <v>62.423497267759565</v>
      </c>
      <c r="O262" s="2">
        <f t="shared" si="9"/>
        <v>1073.010815118397</v>
      </c>
      <c r="P262" s="2">
        <f t="shared" si="9"/>
        <v>0.35564663023679416</v>
      </c>
      <c r="Q262" s="2">
        <f t="shared" si="9"/>
        <v>6192.4186020036432</v>
      </c>
    </row>
    <row r="263" spans="2:30" x14ac:dyDescent="0.2">
      <c r="B263">
        <v>2017</v>
      </c>
      <c r="C263">
        <v>8760</v>
      </c>
      <c r="D263" s="2">
        <f t="shared" si="10"/>
        <v>3338.152397260274</v>
      </c>
      <c r="E263" s="2">
        <f t="shared" si="10"/>
        <v>0</v>
      </c>
      <c r="F263" s="2">
        <f t="shared" si="10"/>
        <v>230.41552511415526</v>
      </c>
      <c r="G263" s="2">
        <f t="shared" si="10"/>
        <v>1444.1107305936073</v>
      </c>
      <c r="H263" s="2">
        <f t="shared" si="10"/>
        <v>0</v>
      </c>
      <c r="I263" s="2">
        <f t="shared" si="10"/>
        <v>6.4990867579908675</v>
      </c>
      <c r="J263" s="2">
        <f t="shared" si="10"/>
        <v>8.5636986301369866</v>
      </c>
      <c r="K263" s="2">
        <f t="shared" si="10"/>
        <v>0</v>
      </c>
      <c r="L263" s="2">
        <f t="shared" si="10"/>
        <v>0.96689497716894979</v>
      </c>
      <c r="M263" s="2">
        <f t="shared" si="10"/>
        <v>-37.289041095890411</v>
      </c>
      <c r="N263" s="2">
        <f t="shared" si="10"/>
        <v>106.72499999999999</v>
      </c>
      <c r="O263" s="2">
        <f t="shared" si="10"/>
        <v>1092.1333333333334</v>
      </c>
      <c r="P263" s="2">
        <f t="shared" si="10"/>
        <v>10.387442922374429</v>
      </c>
      <c r="Q263" s="2">
        <f t="shared" si="10"/>
        <v>6200.665068493151</v>
      </c>
    </row>
    <row r="264" spans="2:30" x14ac:dyDescent="0.2">
      <c r="B264">
        <v>2018</v>
      </c>
      <c r="C264">
        <v>8760</v>
      </c>
      <c r="D264" s="2">
        <f t="shared" ref="D264:Q265" si="11">SUMIF($B$2:$B$241,$B264,D$2:D$241)/$C264</f>
        <v>3011.6507990867581</v>
      </c>
      <c r="E264" s="2">
        <f t="shared" si="11"/>
        <v>0</v>
      </c>
      <c r="F264" s="2">
        <f t="shared" si="11"/>
        <v>219.42351598173516</v>
      </c>
      <c r="G264" s="2">
        <f t="shared" si="11"/>
        <v>1920.5647260273972</v>
      </c>
      <c r="H264" s="2">
        <f t="shared" si="11"/>
        <v>0</v>
      </c>
      <c r="I264" s="2">
        <f t="shared" si="11"/>
        <v>6.7716894977168947</v>
      </c>
      <c r="J264" s="2">
        <f t="shared" si="11"/>
        <v>8.899086757990867</v>
      </c>
      <c r="K264" s="2">
        <f t="shared" si="11"/>
        <v>0</v>
      </c>
      <c r="L264" s="2">
        <f t="shared" si="11"/>
        <v>1.3711187214611873</v>
      </c>
      <c r="M264" s="2">
        <f t="shared" si="11"/>
        <v>-29.992922374429224</v>
      </c>
      <c r="N264" s="2">
        <f t="shared" si="11"/>
        <v>124.12111872146119</v>
      </c>
      <c r="O264" s="2">
        <f t="shared" si="11"/>
        <v>1120.9026255707763</v>
      </c>
      <c r="P264" s="2">
        <f t="shared" si="11"/>
        <v>10.118607305936074</v>
      </c>
      <c r="Q264" s="2">
        <f t="shared" si="11"/>
        <v>6393.8303652968034</v>
      </c>
    </row>
    <row r="265" spans="2:30" x14ac:dyDescent="0.2">
      <c r="B265">
        <v>2019</v>
      </c>
      <c r="C265">
        <v>8760</v>
      </c>
      <c r="D265" s="2">
        <f t="shared" si="11"/>
        <v>2890.4462328767122</v>
      </c>
      <c r="E265" s="2">
        <f t="shared" si="11"/>
        <v>0</v>
      </c>
      <c r="F265" s="2">
        <f t="shared" si="11"/>
        <v>183.43949771689498</v>
      </c>
      <c r="G265" s="2">
        <f t="shared" si="11"/>
        <v>1950.6458904109588</v>
      </c>
      <c r="H265" s="2">
        <f t="shared" si="11"/>
        <v>0</v>
      </c>
      <c r="I265" s="2">
        <f t="shared" si="11"/>
        <v>7.0023972602739724</v>
      </c>
      <c r="J265" s="2">
        <f t="shared" si="11"/>
        <v>8.3888127853881276</v>
      </c>
      <c r="K265" s="2">
        <f t="shared" si="11"/>
        <v>0</v>
      </c>
      <c r="L265" s="2">
        <f t="shared" si="11"/>
        <v>1.2220319634703196</v>
      </c>
      <c r="M265" s="2">
        <f t="shared" si="11"/>
        <v>-21.904337899543378</v>
      </c>
      <c r="N265" s="2">
        <f t="shared" si="11"/>
        <v>137.89794520547946</v>
      </c>
      <c r="O265" s="2">
        <f t="shared" si="11"/>
        <v>1247.2542237442922</v>
      </c>
      <c r="P265" s="2">
        <f t="shared" si="11"/>
        <v>10.105936073059361</v>
      </c>
      <c r="Q265" s="2">
        <f t="shared" si="11"/>
        <v>6414.4986301369863</v>
      </c>
    </row>
    <row r="266" spans="2:30" s="13" customFormat="1" x14ac:dyDescent="0.2">
      <c r="B266" s="13">
        <v>2020</v>
      </c>
      <c r="C266" s="11">
        <v>8784</v>
      </c>
      <c r="S266" s="14" t="s">
        <v>92</v>
      </c>
      <c r="T266" s="14" t="s">
        <v>93</v>
      </c>
      <c r="U266" s="14" t="s">
        <v>94</v>
      </c>
      <c r="V266" s="14" t="s">
        <v>95</v>
      </c>
      <c r="W266" s="14" t="s">
        <v>96</v>
      </c>
      <c r="X266" s="14" t="s">
        <v>97</v>
      </c>
      <c r="Y266" s="14" t="s">
        <v>98</v>
      </c>
      <c r="Z266" s="14" t="s">
        <v>99</v>
      </c>
      <c r="AA266" s="14" t="s">
        <v>100</v>
      </c>
      <c r="AB266" s="14" t="s">
        <v>101</v>
      </c>
      <c r="AC266" s="14" t="s">
        <v>102</v>
      </c>
      <c r="AD266" s="14" t="s">
        <v>103</v>
      </c>
    </row>
    <row r="267" spans="2:30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x14ac:dyDescent="0.2">
      <c r="B268">
        <v>2022</v>
      </c>
      <c r="C268">
        <v>2022</v>
      </c>
      <c r="D268" s="2">
        <f t="shared" ref="D268:D291" si="12">Y268</f>
        <v>2866.8159999999998</v>
      </c>
      <c r="E268" s="2"/>
      <c r="F268" s="2">
        <f t="shared" ref="F268:F291" si="13">T268</f>
        <v>170.24930000000001</v>
      </c>
      <c r="G268" s="2">
        <f t="shared" ref="G268:G291" si="14">S268+X268</f>
        <v>1388.0204099999999</v>
      </c>
      <c r="H268" s="2"/>
      <c r="I268" s="2">
        <f t="shared" ref="I268:I291" si="15">AA268</f>
        <v>11.371499999999999</v>
      </c>
      <c r="J268" s="2"/>
      <c r="K268" s="2"/>
      <c r="L268" s="2"/>
      <c r="M268" s="2">
        <f t="shared" ref="M268:M291" si="16">AB268+AC268</f>
        <v>-1.5943448613</v>
      </c>
      <c r="N268" s="2">
        <f t="shared" ref="N268:N291" si="17">U268+V268</f>
        <v>327.78049999999996</v>
      </c>
      <c r="O268" s="2">
        <f t="shared" ref="O268:O291" si="18">AD268</f>
        <v>1397.1869999999999</v>
      </c>
      <c r="P268" s="2">
        <f t="shared" ref="P268:P291" si="19">AA268</f>
        <v>11.371499999999999</v>
      </c>
      <c r="Q268" s="2">
        <f t="shared" ref="Q268:Q291" si="20">SUM(D268:P268)</f>
        <v>6171.2018651386998</v>
      </c>
      <c r="S268" s="2">
        <f>VLOOKUP(S$266,AURORA!$C$3:$AC$460,$B268-2020,FALSE)</f>
        <v>1318.7739999999999</v>
      </c>
      <c r="T268" s="2">
        <f>VLOOKUP(T$266,AURORA!$C$3:$AC$460,$B268-2020,FALSE)</f>
        <v>170.24930000000001</v>
      </c>
      <c r="U268" s="2">
        <f>VLOOKUP(U$266,AURORA!$C$3:$AC$460,$B268-2020,FALSE)</f>
        <v>210.34899999999999</v>
      </c>
      <c r="V268" s="2">
        <f>VLOOKUP(V$266,AURORA!$C$3:$AC$460,$B268-2020,FALSE)</f>
        <v>117.4315</v>
      </c>
      <c r="W268" s="2">
        <f>VLOOKUP(W$266,AURORA!$C$3:$AC$460,$B268-2020,FALSE)</f>
        <v>0</v>
      </c>
      <c r="X268" s="2">
        <f>VLOOKUP(X$266,AURORA!$C$3:$AC$460,$B268-2020,FALSE)</f>
        <v>69.246409999999997</v>
      </c>
      <c r="Y268" s="2">
        <f>VLOOKUP(Y$266,AURORA!$C$3:$AC$460,$B268-2020,FALSE)</f>
        <v>2866.8159999999998</v>
      </c>
      <c r="Z268" s="2">
        <f>VLOOKUP(Z$266,AURORA!$C$3:$AC$460,$B268-2020,FALSE)</f>
        <v>13.85572</v>
      </c>
      <c r="AA268" s="2">
        <f>VLOOKUP(AA$266,AURORA!$C$3:$AC$460,$B268-2020,FALSE)</f>
        <v>11.371499999999999</v>
      </c>
      <c r="AB268" s="2">
        <f>VLOOKUP(AB$266,AURORA!$C$3:$AC$460,$B268-2020,FALSE)</f>
        <v>-4.358613E-4</v>
      </c>
      <c r="AC268" s="2">
        <f>VLOOKUP(AC$266,AURORA!$C$3:$AC$460,$B268-2020,FALSE)</f>
        <v>-1.593909</v>
      </c>
      <c r="AD268" s="2">
        <f>VLOOKUP(AD$266,AURORA!$C$3:$AC$460,$B268-2020,FALSE)</f>
        <v>1397.1869999999999</v>
      </c>
    </row>
    <row r="269" spans="2:30" x14ac:dyDescent="0.2">
      <c r="B269">
        <v>2023</v>
      </c>
      <c r="C269">
        <v>2023</v>
      </c>
      <c r="D269" s="2">
        <f t="shared" si="12"/>
        <v>2033.3409999999999</v>
      </c>
      <c r="E269" s="2"/>
      <c r="F269" s="2">
        <f t="shared" si="13"/>
        <v>170.24930000000001</v>
      </c>
      <c r="G269" s="2">
        <f t="shared" si="14"/>
        <v>2157.9350999999997</v>
      </c>
      <c r="H269" s="2"/>
      <c r="I269" s="2">
        <f t="shared" si="15"/>
        <v>11.371499999999999</v>
      </c>
      <c r="J269" s="2"/>
      <c r="K269" s="2"/>
      <c r="L269" s="2"/>
      <c r="M269" s="2">
        <f t="shared" si="16"/>
        <v>-5.321377</v>
      </c>
      <c r="N269" s="2">
        <f t="shared" si="17"/>
        <v>398.35059999999999</v>
      </c>
      <c r="O269" s="2">
        <f t="shared" si="18"/>
        <v>1428.396</v>
      </c>
      <c r="P269" s="2">
        <f t="shared" si="19"/>
        <v>11.371499999999999</v>
      </c>
      <c r="Q269" s="2">
        <f t="shared" si="20"/>
        <v>6205.6936229999992</v>
      </c>
      <c r="S269" s="2">
        <f>VLOOKUP(S$266,AURORA!$C$3:$AC$460,$B269-2020,FALSE)</f>
        <v>2042.7819999999999</v>
      </c>
      <c r="T269" s="2">
        <f>VLOOKUP(T$266,AURORA!$C$3:$AC$460,$B269-2020,FALSE)</f>
        <v>170.24930000000001</v>
      </c>
      <c r="U269" s="2">
        <f>VLOOKUP(U$266,AURORA!$C$3:$AC$460,$B269-2020,FALSE)</f>
        <v>280.9873</v>
      </c>
      <c r="V269" s="2">
        <f>VLOOKUP(V$266,AURORA!$C$3:$AC$460,$B269-2020,FALSE)</f>
        <v>117.3633</v>
      </c>
      <c r="W269" s="2">
        <f>VLOOKUP(W$266,AURORA!$C$3:$AC$460,$B269-2020,FALSE)</f>
        <v>0</v>
      </c>
      <c r="X269" s="2">
        <f>VLOOKUP(X$266,AURORA!$C$3:$AC$460,$B269-2020,FALSE)</f>
        <v>115.15309999999999</v>
      </c>
      <c r="Y269" s="2">
        <f>VLOOKUP(Y$266,AURORA!$C$3:$AC$460,$B269-2020,FALSE)</f>
        <v>2033.3409999999999</v>
      </c>
      <c r="Z269" s="2">
        <f>VLOOKUP(Z$266,AURORA!$C$3:$AC$460,$B269-2020,FALSE)</f>
        <v>31.23996</v>
      </c>
      <c r="AA269" s="2">
        <f>VLOOKUP(AA$266,AURORA!$C$3:$AC$460,$B269-2020,FALSE)</f>
        <v>11.371499999999999</v>
      </c>
      <c r="AB269" s="2">
        <f>VLOOKUP(AB$266,AURORA!$C$3:$AC$460,$B269-2020,FALSE)</f>
        <v>-2.7776399999999999</v>
      </c>
      <c r="AC269" s="2">
        <f>VLOOKUP(AC$266,AURORA!$C$3:$AC$460,$B269-2020,FALSE)</f>
        <v>-2.5437370000000001</v>
      </c>
      <c r="AD269" s="2">
        <f>VLOOKUP(AD$266,AURORA!$C$3:$AC$460,$B269-2020,FALSE)</f>
        <v>1428.396</v>
      </c>
    </row>
    <row r="270" spans="2:30" x14ac:dyDescent="0.2">
      <c r="B270">
        <v>2024</v>
      </c>
      <c r="C270">
        <v>2024</v>
      </c>
      <c r="D270" s="2">
        <f t="shared" si="12"/>
        <v>1625.6510000000001</v>
      </c>
      <c r="E270" s="2"/>
      <c r="F270" s="2">
        <f t="shared" si="13"/>
        <v>170.09970000000001</v>
      </c>
      <c r="G270" s="2">
        <f t="shared" si="14"/>
        <v>2338.2125999999998</v>
      </c>
      <c r="H270" s="2"/>
      <c r="I270" s="2">
        <f t="shared" si="15"/>
        <v>11.371499999999999</v>
      </c>
      <c r="J270" s="2"/>
      <c r="K270" s="2"/>
      <c r="L270" s="2"/>
      <c r="M270" s="2">
        <f t="shared" si="16"/>
        <v>-10.476383999999999</v>
      </c>
      <c r="N270" s="2">
        <f t="shared" si="17"/>
        <v>444.30470000000003</v>
      </c>
      <c r="O270" s="2">
        <f t="shared" si="18"/>
        <v>1461.4469999999999</v>
      </c>
      <c r="P270" s="2">
        <f t="shared" si="19"/>
        <v>11.371499999999999</v>
      </c>
      <c r="Q270" s="2">
        <f t="shared" si="20"/>
        <v>6051.981616</v>
      </c>
      <c r="S270" s="2">
        <f>VLOOKUP(S$266,AURORA!$C$3:$AC$460,$B270-2020,FALSE)</f>
        <v>2138.9769999999999</v>
      </c>
      <c r="T270" s="2">
        <f>VLOOKUP(T$266,AURORA!$C$3:$AC$460,$B270-2020,FALSE)</f>
        <v>170.09970000000001</v>
      </c>
      <c r="U270" s="2">
        <f>VLOOKUP(U$266,AURORA!$C$3:$AC$460,$B270-2020,FALSE)</f>
        <v>327.0419</v>
      </c>
      <c r="V270" s="2">
        <f>VLOOKUP(V$266,AURORA!$C$3:$AC$460,$B270-2020,FALSE)</f>
        <v>117.2628</v>
      </c>
      <c r="W270" s="2">
        <f>VLOOKUP(W$266,AURORA!$C$3:$AC$460,$B270-2020,FALSE)</f>
        <v>0</v>
      </c>
      <c r="X270" s="2">
        <f>VLOOKUP(X$266,AURORA!$C$3:$AC$460,$B270-2020,FALSE)</f>
        <v>199.23560000000001</v>
      </c>
      <c r="Y270" s="2">
        <f>VLOOKUP(Y$266,AURORA!$C$3:$AC$460,$B270-2020,FALSE)</f>
        <v>1625.6510000000001</v>
      </c>
      <c r="Z270" s="2">
        <f>VLOOKUP(Z$266,AURORA!$C$3:$AC$460,$B270-2020,FALSE)</f>
        <v>39.516449999999999</v>
      </c>
      <c r="AA270" s="2">
        <f>VLOOKUP(AA$266,AURORA!$C$3:$AC$460,$B270-2020,FALSE)</f>
        <v>11.371499999999999</v>
      </c>
      <c r="AB270" s="2">
        <f>VLOOKUP(AB$266,AURORA!$C$3:$AC$460,$B270-2020,FALSE)</f>
        <v>-3.705314</v>
      </c>
      <c r="AC270" s="2">
        <f>VLOOKUP(AC$266,AURORA!$C$3:$AC$460,$B270-2020,FALSE)</f>
        <v>-6.7710699999999999</v>
      </c>
      <c r="AD270" s="2">
        <f>VLOOKUP(AD$266,AURORA!$C$3:$AC$460,$B270-2020,FALSE)</f>
        <v>1461.4469999999999</v>
      </c>
    </row>
    <row r="271" spans="2:30" x14ac:dyDescent="0.2">
      <c r="B271">
        <v>2025</v>
      </c>
      <c r="C271">
        <v>2025</v>
      </c>
      <c r="D271" s="2">
        <f t="shared" si="12"/>
        <v>1554.6849999999999</v>
      </c>
      <c r="E271" s="2"/>
      <c r="F271" s="2">
        <f t="shared" si="13"/>
        <v>170.24930000000001</v>
      </c>
      <c r="G271" s="2">
        <f t="shared" si="14"/>
        <v>2444.7330000000002</v>
      </c>
      <c r="H271" s="2"/>
      <c r="I271" s="2">
        <f t="shared" si="15"/>
        <v>11.371499999999999</v>
      </c>
      <c r="J271" s="2"/>
      <c r="K271" s="2"/>
      <c r="L271" s="2"/>
      <c r="M271" s="2">
        <f t="shared" si="16"/>
        <v>-23.78416</v>
      </c>
      <c r="N271" s="2">
        <f t="shared" si="17"/>
        <v>483.03039999999999</v>
      </c>
      <c r="O271" s="2">
        <f t="shared" si="18"/>
        <v>1478.3320000000001</v>
      </c>
      <c r="P271" s="2">
        <f t="shared" si="19"/>
        <v>11.371499999999999</v>
      </c>
      <c r="Q271" s="2">
        <f t="shared" si="20"/>
        <v>6129.9885400000003</v>
      </c>
      <c r="S271" s="2">
        <f>VLOOKUP(S$266,AURORA!$C$3:$AC$460,$B271-2020,FALSE)</f>
        <v>2205.9340000000002</v>
      </c>
      <c r="T271" s="2">
        <f>VLOOKUP(T$266,AURORA!$C$3:$AC$460,$B271-2020,FALSE)</f>
        <v>170.24930000000001</v>
      </c>
      <c r="U271" s="2">
        <f>VLOOKUP(U$266,AURORA!$C$3:$AC$460,$B271-2020,FALSE)</f>
        <v>365.61849999999998</v>
      </c>
      <c r="V271" s="2">
        <f>VLOOKUP(V$266,AURORA!$C$3:$AC$460,$B271-2020,FALSE)</f>
        <v>117.4119</v>
      </c>
      <c r="W271" s="2">
        <f>VLOOKUP(W$266,AURORA!$C$3:$AC$460,$B271-2020,FALSE)</f>
        <v>0</v>
      </c>
      <c r="X271" s="2">
        <f>VLOOKUP(X$266,AURORA!$C$3:$AC$460,$B271-2020,FALSE)</f>
        <v>238.79900000000001</v>
      </c>
      <c r="Y271" s="2">
        <f>VLOOKUP(Y$266,AURORA!$C$3:$AC$460,$B271-2020,FALSE)</f>
        <v>1554.6849999999999</v>
      </c>
      <c r="Z271" s="2">
        <f>VLOOKUP(Z$266,AURORA!$C$3:$AC$460,$B271-2020,FALSE)</f>
        <v>44.779069999999997</v>
      </c>
      <c r="AA271" s="2">
        <f>VLOOKUP(AA$266,AURORA!$C$3:$AC$460,$B271-2020,FALSE)</f>
        <v>11.371499999999999</v>
      </c>
      <c r="AB271" s="2">
        <f>VLOOKUP(AB$266,AURORA!$C$3:$AC$460,$B271-2020,FALSE)</f>
        <v>-11.97423</v>
      </c>
      <c r="AC271" s="2">
        <f>VLOOKUP(AC$266,AURORA!$C$3:$AC$460,$B271-2020,FALSE)</f>
        <v>-11.80993</v>
      </c>
      <c r="AD271" s="2">
        <f>VLOOKUP(AD$266,AURORA!$C$3:$AC$460,$B271-2020,FALSE)</f>
        <v>1478.3320000000001</v>
      </c>
    </row>
    <row r="272" spans="2:30" x14ac:dyDescent="0.2">
      <c r="B272">
        <v>2026</v>
      </c>
      <c r="C272">
        <v>2026</v>
      </c>
      <c r="D272" s="2">
        <f t="shared" si="12"/>
        <v>1269.127</v>
      </c>
      <c r="E272" s="2"/>
      <c r="F272" s="2">
        <f t="shared" si="13"/>
        <v>170.24930000000001</v>
      </c>
      <c r="G272" s="2">
        <f t="shared" si="14"/>
        <v>2931.0038</v>
      </c>
      <c r="H272" s="2"/>
      <c r="I272" s="2">
        <f t="shared" si="15"/>
        <v>11.371499999999999</v>
      </c>
      <c r="J272" s="2"/>
      <c r="K272" s="2"/>
      <c r="L272" s="2"/>
      <c r="M272" s="2">
        <f t="shared" si="16"/>
        <v>-29.553843999999998</v>
      </c>
      <c r="N272" s="2">
        <f t="shared" si="17"/>
        <v>525.37040000000002</v>
      </c>
      <c r="O272" s="2">
        <f t="shared" si="18"/>
        <v>1497.057</v>
      </c>
      <c r="P272" s="2">
        <f t="shared" si="19"/>
        <v>11.371499999999999</v>
      </c>
      <c r="Q272" s="2">
        <f t="shared" si="20"/>
        <v>6385.9966560000003</v>
      </c>
      <c r="S272" s="2">
        <f>VLOOKUP(S$266,AURORA!$C$3:$AC$460,$B272-2020,FALSE)</f>
        <v>2655.4319999999998</v>
      </c>
      <c r="T272" s="2">
        <f>VLOOKUP(T$266,AURORA!$C$3:$AC$460,$B272-2020,FALSE)</f>
        <v>170.24930000000001</v>
      </c>
      <c r="U272" s="2">
        <f>VLOOKUP(U$266,AURORA!$C$3:$AC$460,$B272-2020,FALSE)</f>
        <v>407.87549999999999</v>
      </c>
      <c r="V272" s="2">
        <f>VLOOKUP(V$266,AURORA!$C$3:$AC$460,$B272-2020,FALSE)</f>
        <v>117.4949</v>
      </c>
      <c r="W272" s="2">
        <f>VLOOKUP(W$266,AURORA!$C$3:$AC$460,$B272-2020,FALSE)</f>
        <v>0</v>
      </c>
      <c r="X272" s="2">
        <f>VLOOKUP(X$266,AURORA!$C$3:$AC$460,$B272-2020,FALSE)</f>
        <v>275.5718</v>
      </c>
      <c r="Y272" s="2">
        <f>VLOOKUP(Y$266,AURORA!$C$3:$AC$460,$B272-2020,FALSE)</f>
        <v>1269.127</v>
      </c>
      <c r="Z272" s="2">
        <f>VLOOKUP(Z$266,AURORA!$C$3:$AC$460,$B272-2020,FALSE)</f>
        <v>53.954050000000002</v>
      </c>
      <c r="AA272" s="2">
        <f>VLOOKUP(AA$266,AURORA!$C$3:$AC$460,$B272-2020,FALSE)</f>
        <v>11.371499999999999</v>
      </c>
      <c r="AB272" s="2">
        <f>VLOOKUP(AB$266,AURORA!$C$3:$AC$460,$B272-2020,FALSE)</f>
        <v>-19.644629999999999</v>
      </c>
      <c r="AC272" s="2">
        <f>VLOOKUP(AC$266,AURORA!$C$3:$AC$460,$B272-2020,FALSE)</f>
        <v>-9.9092140000000004</v>
      </c>
      <c r="AD272" s="2">
        <f>VLOOKUP(AD$266,AURORA!$C$3:$AC$460,$B272-2020,FALSE)</f>
        <v>1497.057</v>
      </c>
    </row>
    <row r="273" spans="2:30" x14ac:dyDescent="0.2">
      <c r="B273">
        <v>2027</v>
      </c>
      <c r="C273">
        <v>2027</v>
      </c>
      <c r="D273" s="2">
        <f t="shared" si="12"/>
        <v>1258.9829999999999</v>
      </c>
      <c r="E273" s="2"/>
      <c r="F273" s="2">
        <f t="shared" si="13"/>
        <v>170.24930000000001</v>
      </c>
      <c r="G273" s="2">
        <f t="shared" si="14"/>
        <v>2916.0540999999998</v>
      </c>
      <c r="H273" s="2"/>
      <c r="I273" s="2">
        <f t="shared" si="15"/>
        <v>11.371499999999999</v>
      </c>
      <c r="J273" s="2"/>
      <c r="K273" s="2"/>
      <c r="L273" s="2"/>
      <c r="M273" s="2">
        <f t="shared" si="16"/>
        <v>-35.516370000000002</v>
      </c>
      <c r="N273" s="2">
        <f t="shared" si="17"/>
        <v>574.99249999999995</v>
      </c>
      <c r="O273" s="2">
        <f t="shared" si="18"/>
        <v>1522.0250000000001</v>
      </c>
      <c r="P273" s="2">
        <f t="shared" si="19"/>
        <v>11.371499999999999</v>
      </c>
      <c r="Q273" s="2">
        <f t="shared" si="20"/>
        <v>6429.5305300000009</v>
      </c>
      <c r="S273" s="2">
        <f>VLOOKUP(S$266,AURORA!$C$3:$AC$460,$B273-2020,FALSE)</f>
        <v>2660.317</v>
      </c>
      <c r="T273" s="2">
        <f>VLOOKUP(T$266,AURORA!$C$3:$AC$460,$B273-2020,FALSE)</f>
        <v>170.24930000000001</v>
      </c>
      <c r="U273" s="2">
        <f>VLOOKUP(U$266,AURORA!$C$3:$AC$460,$B273-2020,FALSE)</f>
        <v>457.56529999999998</v>
      </c>
      <c r="V273" s="2">
        <f>VLOOKUP(V$266,AURORA!$C$3:$AC$460,$B273-2020,FALSE)</f>
        <v>117.4272</v>
      </c>
      <c r="W273" s="2">
        <f>VLOOKUP(W$266,AURORA!$C$3:$AC$460,$B273-2020,FALSE)</f>
        <v>0</v>
      </c>
      <c r="X273" s="2">
        <f>VLOOKUP(X$266,AURORA!$C$3:$AC$460,$B273-2020,FALSE)</f>
        <v>255.7371</v>
      </c>
      <c r="Y273" s="2">
        <f>VLOOKUP(Y$266,AURORA!$C$3:$AC$460,$B273-2020,FALSE)</f>
        <v>1258.9829999999999</v>
      </c>
      <c r="Z273" s="2">
        <f>VLOOKUP(Z$266,AURORA!$C$3:$AC$460,$B273-2020,FALSE)</f>
        <v>52.451000000000001</v>
      </c>
      <c r="AA273" s="2">
        <f>VLOOKUP(AA$266,AURORA!$C$3:$AC$460,$B273-2020,FALSE)</f>
        <v>11.371499999999999</v>
      </c>
      <c r="AB273" s="2">
        <f>VLOOKUP(AB$266,AURORA!$C$3:$AC$460,$B273-2020,FALSE)</f>
        <v>-19.228750000000002</v>
      </c>
      <c r="AC273" s="2">
        <f>VLOOKUP(AC$266,AURORA!$C$3:$AC$460,$B273-2020,FALSE)</f>
        <v>-16.28762</v>
      </c>
      <c r="AD273" s="2">
        <f>VLOOKUP(AD$266,AURORA!$C$3:$AC$460,$B273-2020,FALSE)</f>
        <v>1522.0250000000001</v>
      </c>
    </row>
    <row r="274" spans="2:30" x14ac:dyDescent="0.2">
      <c r="B274">
        <v>2028</v>
      </c>
      <c r="C274">
        <v>2028</v>
      </c>
      <c r="D274" s="2">
        <f t="shared" si="12"/>
        <v>1214.068</v>
      </c>
      <c r="E274" s="2"/>
      <c r="F274" s="2">
        <f t="shared" si="13"/>
        <v>170.09970000000001</v>
      </c>
      <c r="G274" s="2">
        <f t="shared" si="14"/>
        <v>2993.7000000000003</v>
      </c>
      <c r="H274" s="2"/>
      <c r="I274" s="2">
        <f t="shared" si="15"/>
        <v>11.371499999999999</v>
      </c>
      <c r="J274" s="2"/>
      <c r="K274" s="2"/>
      <c r="L274" s="2"/>
      <c r="M274" s="2">
        <f t="shared" si="16"/>
        <v>-37.704520000000002</v>
      </c>
      <c r="N274" s="2">
        <f t="shared" si="17"/>
        <v>625.19269999999995</v>
      </c>
      <c r="O274" s="2">
        <f t="shared" si="18"/>
        <v>1553.2639999999999</v>
      </c>
      <c r="P274" s="2">
        <f t="shared" si="19"/>
        <v>11.371499999999999</v>
      </c>
      <c r="Q274" s="2">
        <f t="shared" si="20"/>
        <v>6541.3628800000006</v>
      </c>
      <c r="S274" s="2">
        <f>VLOOKUP(S$266,AURORA!$C$3:$AC$460,$B274-2020,FALSE)</f>
        <v>2696.1840000000002</v>
      </c>
      <c r="T274" s="2">
        <f>VLOOKUP(T$266,AURORA!$C$3:$AC$460,$B274-2020,FALSE)</f>
        <v>170.09970000000001</v>
      </c>
      <c r="U274" s="2">
        <f>VLOOKUP(U$266,AURORA!$C$3:$AC$460,$B274-2020,FALSE)</f>
        <v>507.85109999999997</v>
      </c>
      <c r="V274" s="2">
        <f>VLOOKUP(V$266,AURORA!$C$3:$AC$460,$B274-2020,FALSE)</f>
        <v>117.3416</v>
      </c>
      <c r="W274" s="2">
        <f>VLOOKUP(W$266,AURORA!$C$3:$AC$460,$B274-2020,FALSE)</f>
        <v>0</v>
      </c>
      <c r="X274" s="2">
        <f>VLOOKUP(X$266,AURORA!$C$3:$AC$460,$B274-2020,FALSE)</f>
        <v>297.51600000000002</v>
      </c>
      <c r="Y274" s="2">
        <f>VLOOKUP(Y$266,AURORA!$C$3:$AC$460,$B274-2020,FALSE)</f>
        <v>1214.068</v>
      </c>
      <c r="Z274" s="2">
        <f>VLOOKUP(Z$266,AURORA!$C$3:$AC$460,$B274-2020,FALSE)</f>
        <v>61.023060000000001</v>
      </c>
      <c r="AA274" s="2">
        <f>VLOOKUP(AA$266,AURORA!$C$3:$AC$460,$B274-2020,FALSE)</f>
        <v>11.371499999999999</v>
      </c>
      <c r="AB274" s="2">
        <f>VLOOKUP(AB$266,AURORA!$C$3:$AC$460,$B274-2020,FALSE)</f>
        <v>-22.805599999999998</v>
      </c>
      <c r="AC274" s="2">
        <f>VLOOKUP(AC$266,AURORA!$C$3:$AC$460,$B274-2020,FALSE)</f>
        <v>-14.89892</v>
      </c>
      <c r="AD274" s="2">
        <f>VLOOKUP(AD$266,AURORA!$C$3:$AC$460,$B274-2020,FALSE)</f>
        <v>1553.2639999999999</v>
      </c>
    </row>
    <row r="275" spans="2:30" x14ac:dyDescent="0.2">
      <c r="B275">
        <v>2029</v>
      </c>
      <c r="C275">
        <v>2029</v>
      </c>
      <c r="D275" s="2">
        <f t="shared" si="12"/>
        <v>1085.694</v>
      </c>
      <c r="E275" s="2"/>
      <c r="F275" s="2">
        <f t="shared" si="13"/>
        <v>170.24930000000001</v>
      </c>
      <c r="G275" s="2">
        <f t="shared" si="14"/>
        <v>3413.5984000000003</v>
      </c>
      <c r="H275" s="2"/>
      <c r="I275" s="2">
        <f t="shared" si="15"/>
        <v>11.371499999999999</v>
      </c>
      <c r="J275" s="2"/>
      <c r="K275" s="2"/>
      <c r="L275" s="2"/>
      <c r="M275" s="2">
        <f t="shared" si="16"/>
        <v>-40.847760000000001</v>
      </c>
      <c r="N275" s="2">
        <f t="shared" si="17"/>
        <v>677.47969999999998</v>
      </c>
      <c r="O275" s="2">
        <f t="shared" si="18"/>
        <v>1587.5650000000001</v>
      </c>
      <c r="P275" s="2">
        <f t="shared" si="19"/>
        <v>11.371499999999999</v>
      </c>
      <c r="Q275" s="2">
        <f t="shared" si="20"/>
        <v>6916.4816400000009</v>
      </c>
      <c r="S275" s="2">
        <f>VLOOKUP(S$266,AURORA!$C$3:$AC$460,$B275-2020,FALSE)</f>
        <v>3188.9180000000001</v>
      </c>
      <c r="T275" s="2">
        <f>VLOOKUP(T$266,AURORA!$C$3:$AC$460,$B275-2020,FALSE)</f>
        <v>170.24930000000001</v>
      </c>
      <c r="U275" s="2">
        <f>VLOOKUP(U$266,AURORA!$C$3:$AC$460,$B275-2020,FALSE)</f>
        <v>560.16030000000001</v>
      </c>
      <c r="V275" s="2">
        <f>VLOOKUP(V$266,AURORA!$C$3:$AC$460,$B275-2020,FALSE)</f>
        <v>117.3194</v>
      </c>
      <c r="W275" s="2">
        <f>VLOOKUP(W$266,AURORA!$C$3:$AC$460,$B275-2020,FALSE)</f>
        <v>0</v>
      </c>
      <c r="X275" s="2">
        <f>VLOOKUP(X$266,AURORA!$C$3:$AC$460,$B275-2020,FALSE)</f>
        <v>224.68039999999999</v>
      </c>
      <c r="Y275" s="2">
        <f>VLOOKUP(Y$266,AURORA!$C$3:$AC$460,$B275-2020,FALSE)</f>
        <v>1085.694</v>
      </c>
      <c r="Z275" s="2">
        <f>VLOOKUP(Z$266,AURORA!$C$3:$AC$460,$B275-2020,FALSE)</f>
        <v>43.826779999999999</v>
      </c>
      <c r="AA275" s="2">
        <f>VLOOKUP(AA$266,AURORA!$C$3:$AC$460,$B275-2020,FALSE)</f>
        <v>11.371499999999999</v>
      </c>
      <c r="AB275" s="2">
        <f>VLOOKUP(AB$266,AURORA!$C$3:$AC$460,$B275-2020,FALSE)</f>
        <v>-24.21181</v>
      </c>
      <c r="AC275" s="2">
        <f>VLOOKUP(AC$266,AURORA!$C$3:$AC$460,$B275-2020,FALSE)</f>
        <v>-16.635950000000001</v>
      </c>
      <c r="AD275" s="2">
        <f>VLOOKUP(AD$266,AURORA!$C$3:$AC$460,$B275-2020,FALSE)</f>
        <v>1587.5650000000001</v>
      </c>
    </row>
    <row r="276" spans="2:30" x14ac:dyDescent="0.2">
      <c r="B276">
        <v>2030</v>
      </c>
      <c r="C276">
        <v>2030</v>
      </c>
      <c r="D276" s="2">
        <f t="shared" si="12"/>
        <v>970.79409999999996</v>
      </c>
      <c r="E276" s="2"/>
      <c r="F276" s="2">
        <f t="shared" si="13"/>
        <v>170.24930000000001</v>
      </c>
      <c r="G276" s="2">
        <f t="shared" si="14"/>
        <v>3448.6578</v>
      </c>
      <c r="H276" s="2"/>
      <c r="I276" s="2">
        <f t="shared" si="15"/>
        <v>11.371499999999999</v>
      </c>
      <c r="J276" s="2"/>
      <c r="K276" s="2"/>
      <c r="L276" s="2"/>
      <c r="M276" s="2">
        <f t="shared" si="16"/>
        <v>-45.728360000000002</v>
      </c>
      <c r="N276" s="2">
        <f t="shared" si="17"/>
        <v>742.13299999999992</v>
      </c>
      <c r="O276" s="2">
        <f t="shared" si="18"/>
        <v>1620.335</v>
      </c>
      <c r="P276" s="2">
        <f t="shared" si="19"/>
        <v>11.371499999999999</v>
      </c>
      <c r="Q276" s="2">
        <f t="shared" si="20"/>
        <v>6929.1838399999997</v>
      </c>
      <c r="S276" s="2">
        <f>VLOOKUP(S$266,AURORA!$C$3:$AC$460,$B276-2020,FALSE)</f>
        <v>3173.5949999999998</v>
      </c>
      <c r="T276" s="2">
        <f>VLOOKUP(T$266,AURORA!$C$3:$AC$460,$B276-2020,FALSE)</f>
        <v>170.24930000000001</v>
      </c>
      <c r="U276" s="2">
        <f>VLOOKUP(U$266,AURORA!$C$3:$AC$460,$B276-2020,FALSE)</f>
        <v>624.92409999999995</v>
      </c>
      <c r="V276" s="2">
        <f>VLOOKUP(V$266,AURORA!$C$3:$AC$460,$B276-2020,FALSE)</f>
        <v>117.2089</v>
      </c>
      <c r="W276" s="2">
        <f>VLOOKUP(W$266,AURORA!$C$3:$AC$460,$B276-2020,FALSE)</f>
        <v>1.0652170000000001E-2</v>
      </c>
      <c r="X276" s="2">
        <f>VLOOKUP(X$266,AURORA!$C$3:$AC$460,$B276-2020,FALSE)</f>
        <v>275.06279999999998</v>
      </c>
      <c r="Y276" s="2">
        <f>VLOOKUP(Y$266,AURORA!$C$3:$AC$460,$B276-2020,FALSE)</f>
        <v>970.79409999999996</v>
      </c>
      <c r="Z276" s="2">
        <f>VLOOKUP(Z$266,AURORA!$C$3:$AC$460,$B276-2020,FALSE)</f>
        <v>48.31109</v>
      </c>
      <c r="AA276" s="2">
        <f>VLOOKUP(AA$266,AURORA!$C$3:$AC$460,$B276-2020,FALSE)</f>
        <v>11.371499999999999</v>
      </c>
      <c r="AB276" s="2">
        <f>VLOOKUP(AB$266,AURORA!$C$3:$AC$460,$B276-2020,FALSE)</f>
        <v>-28.87846</v>
      </c>
      <c r="AC276" s="2">
        <f>VLOOKUP(AC$266,AURORA!$C$3:$AC$460,$B276-2020,FALSE)</f>
        <v>-16.849900000000002</v>
      </c>
      <c r="AD276" s="2">
        <f>VLOOKUP(AD$266,AURORA!$C$3:$AC$460,$B276-2020,FALSE)</f>
        <v>1620.335</v>
      </c>
    </row>
    <row r="277" spans="2:30" x14ac:dyDescent="0.2">
      <c r="B277">
        <v>2031</v>
      </c>
      <c r="C277">
        <v>2031</v>
      </c>
      <c r="D277" s="2">
        <f t="shared" si="12"/>
        <v>518.06740000000002</v>
      </c>
      <c r="E277" s="2"/>
      <c r="F277" s="2">
        <f t="shared" si="13"/>
        <v>170.24930000000001</v>
      </c>
      <c r="G277" s="2">
        <f t="shared" si="14"/>
        <v>3695.2929999999997</v>
      </c>
      <c r="H277" s="2"/>
      <c r="I277" s="2">
        <f t="shared" si="15"/>
        <v>11.371499999999999</v>
      </c>
      <c r="J277" s="2"/>
      <c r="K277" s="2"/>
      <c r="L277" s="2"/>
      <c r="M277" s="2">
        <f t="shared" si="16"/>
        <v>-51.781639999999996</v>
      </c>
      <c r="N277" s="2">
        <f t="shared" si="17"/>
        <v>810.51389999999992</v>
      </c>
      <c r="O277" s="2">
        <f t="shared" si="18"/>
        <v>1647.4880000000001</v>
      </c>
      <c r="P277" s="2">
        <f t="shared" si="19"/>
        <v>11.371499999999999</v>
      </c>
      <c r="Q277" s="2">
        <f t="shared" si="20"/>
        <v>6812.5729600000004</v>
      </c>
      <c r="S277" s="2">
        <f>VLOOKUP(S$266,AURORA!$C$3:$AC$460,$B277-2020,FALSE)</f>
        <v>3478.9609999999998</v>
      </c>
      <c r="T277" s="2">
        <f>VLOOKUP(T$266,AURORA!$C$3:$AC$460,$B277-2020,FALSE)</f>
        <v>170.24930000000001</v>
      </c>
      <c r="U277" s="2">
        <f>VLOOKUP(U$266,AURORA!$C$3:$AC$460,$B277-2020,FALSE)</f>
        <v>693.10199999999998</v>
      </c>
      <c r="V277" s="2">
        <f>VLOOKUP(V$266,AURORA!$C$3:$AC$460,$B277-2020,FALSE)</f>
        <v>117.4119</v>
      </c>
      <c r="W277" s="2">
        <f>VLOOKUP(W$266,AURORA!$C$3:$AC$460,$B277-2020,FALSE)</f>
        <v>0</v>
      </c>
      <c r="X277" s="2">
        <f>VLOOKUP(X$266,AURORA!$C$3:$AC$460,$B277-2020,FALSE)</f>
        <v>216.33199999999999</v>
      </c>
      <c r="Y277" s="2">
        <f>VLOOKUP(Y$266,AURORA!$C$3:$AC$460,$B277-2020,FALSE)</f>
        <v>518.06740000000002</v>
      </c>
      <c r="Z277" s="2">
        <f>VLOOKUP(Z$266,AURORA!$C$3:$AC$460,$B277-2020,FALSE)</f>
        <v>35.424900000000001</v>
      </c>
      <c r="AA277" s="2">
        <f>VLOOKUP(AA$266,AURORA!$C$3:$AC$460,$B277-2020,FALSE)</f>
        <v>11.371499999999999</v>
      </c>
      <c r="AB277" s="2">
        <f>VLOOKUP(AB$266,AURORA!$C$3:$AC$460,$B277-2020,FALSE)</f>
        <v>-34.692729999999997</v>
      </c>
      <c r="AC277" s="2">
        <f>VLOOKUP(AC$266,AURORA!$C$3:$AC$460,$B277-2020,FALSE)</f>
        <v>-17.088909999999998</v>
      </c>
      <c r="AD277" s="2">
        <f>VLOOKUP(AD$266,AURORA!$C$3:$AC$460,$B277-2020,FALSE)</f>
        <v>1647.4880000000001</v>
      </c>
    </row>
    <row r="278" spans="2:30" x14ac:dyDescent="0.2">
      <c r="B278">
        <v>2032</v>
      </c>
      <c r="C278">
        <v>2032</v>
      </c>
      <c r="D278" s="2">
        <f t="shared" si="12"/>
        <v>517.74279999999999</v>
      </c>
      <c r="E278" s="2"/>
      <c r="F278" s="2">
        <f t="shared" si="13"/>
        <v>170.09970000000001</v>
      </c>
      <c r="G278" s="2">
        <f t="shared" si="14"/>
        <v>3652.1167</v>
      </c>
      <c r="H278" s="2"/>
      <c r="I278" s="2">
        <f t="shared" si="15"/>
        <v>11.371499999999999</v>
      </c>
      <c r="J278" s="2"/>
      <c r="K278" s="2"/>
      <c r="L278" s="2"/>
      <c r="M278" s="2">
        <f t="shared" si="16"/>
        <v>-55.037449999999993</v>
      </c>
      <c r="N278" s="2">
        <f t="shared" si="17"/>
        <v>876.08189999999991</v>
      </c>
      <c r="O278" s="2">
        <f t="shared" si="18"/>
        <v>1664.377</v>
      </c>
      <c r="P278" s="2">
        <f t="shared" si="19"/>
        <v>11.371499999999999</v>
      </c>
      <c r="Q278" s="2">
        <f t="shared" si="20"/>
        <v>6848.1236500000005</v>
      </c>
      <c r="S278" s="2">
        <f>VLOOKUP(S$266,AURORA!$C$3:$AC$460,$B278-2020,FALSE)</f>
        <v>3438.9560000000001</v>
      </c>
      <c r="T278" s="2">
        <f>VLOOKUP(T$266,AURORA!$C$3:$AC$460,$B278-2020,FALSE)</f>
        <v>170.09970000000001</v>
      </c>
      <c r="U278" s="2">
        <f>VLOOKUP(U$266,AURORA!$C$3:$AC$460,$B278-2020,FALSE)</f>
        <v>758.84079999999994</v>
      </c>
      <c r="V278" s="2">
        <f>VLOOKUP(V$266,AURORA!$C$3:$AC$460,$B278-2020,FALSE)</f>
        <v>117.2411</v>
      </c>
      <c r="W278" s="2">
        <f>VLOOKUP(W$266,AURORA!$C$3:$AC$460,$B278-2020,FALSE)</f>
        <v>0</v>
      </c>
      <c r="X278" s="2">
        <f>VLOOKUP(X$266,AURORA!$C$3:$AC$460,$B278-2020,FALSE)</f>
        <v>213.16069999999999</v>
      </c>
      <c r="Y278" s="2">
        <f>VLOOKUP(Y$266,AURORA!$C$3:$AC$460,$B278-2020,FALSE)</f>
        <v>517.74279999999999</v>
      </c>
      <c r="Z278" s="2">
        <f>VLOOKUP(Z$266,AURORA!$C$3:$AC$460,$B278-2020,FALSE)</f>
        <v>36.746110000000002</v>
      </c>
      <c r="AA278" s="2">
        <f>VLOOKUP(AA$266,AURORA!$C$3:$AC$460,$B278-2020,FALSE)</f>
        <v>11.371499999999999</v>
      </c>
      <c r="AB278" s="2">
        <f>VLOOKUP(AB$266,AURORA!$C$3:$AC$460,$B278-2020,FALSE)</f>
        <v>-35.376959999999997</v>
      </c>
      <c r="AC278" s="2">
        <f>VLOOKUP(AC$266,AURORA!$C$3:$AC$460,$B278-2020,FALSE)</f>
        <v>-19.660489999999999</v>
      </c>
      <c r="AD278" s="2">
        <f>VLOOKUP(AD$266,AURORA!$C$3:$AC$460,$B278-2020,FALSE)</f>
        <v>1664.377</v>
      </c>
    </row>
    <row r="279" spans="2:30" x14ac:dyDescent="0.2">
      <c r="B279">
        <v>2033</v>
      </c>
      <c r="C279">
        <v>2033</v>
      </c>
      <c r="D279" s="2">
        <f t="shared" si="12"/>
        <v>518.23540000000003</v>
      </c>
      <c r="E279" s="2"/>
      <c r="F279" s="2">
        <f t="shared" si="13"/>
        <v>170.24930000000001</v>
      </c>
      <c r="G279" s="2">
        <f t="shared" si="14"/>
        <v>3632.8458999999998</v>
      </c>
      <c r="H279" s="2"/>
      <c r="I279" s="2">
        <f t="shared" si="15"/>
        <v>11.371499999999999</v>
      </c>
      <c r="J279" s="2"/>
      <c r="K279" s="2"/>
      <c r="L279" s="2"/>
      <c r="M279" s="2">
        <f t="shared" si="16"/>
        <v>-54.811899999999994</v>
      </c>
      <c r="N279" s="2">
        <f t="shared" si="17"/>
        <v>945.23260000000005</v>
      </c>
      <c r="O279" s="2">
        <f t="shared" si="18"/>
        <v>1686.5</v>
      </c>
      <c r="P279" s="2">
        <f t="shared" si="19"/>
        <v>11.371499999999999</v>
      </c>
      <c r="Q279" s="2">
        <f t="shared" si="20"/>
        <v>6920.9943000000003</v>
      </c>
      <c r="S279" s="2">
        <f>VLOOKUP(S$266,AURORA!$C$3:$AC$460,$B279-2020,FALSE)</f>
        <v>3441.895</v>
      </c>
      <c r="T279" s="2">
        <f>VLOOKUP(T$266,AURORA!$C$3:$AC$460,$B279-2020,FALSE)</f>
        <v>170.24930000000001</v>
      </c>
      <c r="U279" s="2">
        <f>VLOOKUP(U$266,AURORA!$C$3:$AC$460,$B279-2020,FALSE)</f>
        <v>827.80110000000002</v>
      </c>
      <c r="V279" s="2">
        <f>VLOOKUP(V$266,AURORA!$C$3:$AC$460,$B279-2020,FALSE)</f>
        <v>117.4315</v>
      </c>
      <c r="W279" s="2">
        <f>VLOOKUP(W$266,AURORA!$C$3:$AC$460,$B279-2020,FALSE)</f>
        <v>0</v>
      </c>
      <c r="X279" s="2">
        <f>VLOOKUP(X$266,AURORA!$C$3:$AC$460,$B279-2020,FALSE)</f>
        <v>190.95089999999999</v>
      </c>
      <c r="Y279" s="2">
        <f>VLOOKUP(Y$266,AURORA!$C$3:$AC$460,$B279-2020,FALSE)</f>
        <v>518.23540000000003</v>
      </c>
      <c r="Z279" s="2">
        <f>VLOOKUP(Z$266,AURORA!$C$3:$AC$460,$B279-2020,FALSE)</f>
        <v>32.28913</v>
      </c>
      <c r="AA279" s="2">
        <f>VLOOKUP(AA$266,AURORA!$C$3:$AC$460,$B279-2020,FALSE)</f>
        <v>11.371499999999999</v>
      </c>
      <c r="AB279" s="2">
        <f>VLOOKUP(AB$266,AURORA!$C$3:$AC$460,$B279-2020,FALSE)</f>
        <v>-35.268509999999999</v>
      </c>
      <c r="AC279" s="2">
        <f>VLOOKUP(AC$266,AURORA!$C$3:$AC$460,$B279-2020,FALSE)</f>
        <v>-19.543389999999999</v>
      </c>
      <c r="AD279" s="2">
        <f>VLOOKUP(AD$266,AURORA!$C$3:$AC$460,$B279-2020,FALSE)</f>
        <v>1686.5</v>
      </c>
    </row>
    <row r="280" spans="2:30" x14ac:dyDescent="0.2">
      <c r="B280">
        <v>2034</v>
      </c>
      <c r="C280">
        <v>2034</v>
      </c>
      <c r="D280" s="2">
        <f t="shared" si="12"/>
        <v>514.96379999999999</v>
      </c>
      <c r="E280" s="2"/>
      <c r="F280" s="2">
        <f t="shared" si="13"/>
        <v>170.24930000000001</v>
      </c>
      <c r="G280" s="2">
        <f t="shared" si="14"/>
        <v>3607.8352</v>
      </c>
      <c r="H280" s="2"/>
      <c r="I280" s="2">
        <f t="shared" si="15"/>
        <v>11.371499999999999</v>
      </c>
      <c r="J280" s="2"/>
      <c r="K280" s="2"/>
      <c r="L280" s="2"/>
      <c r="M280" s="2">
        <f t="shared" si="16"/>
        <v>-56.847299999999997</v>
      </c>
      <c r="N280" s="2">
        <f t="shared" si="17"/>
        <v>1011.5336</v>
      </c>
      <c r="O280" s="2">
        <f t="shared" si="18"/>
        <v>1709.9069999999999</v>
      </c>
      <c r="P280" s="2">
        <f t="shared" si="19"/>
        <v>11.371499999999999</v>
      </c>
      <c r="Q280" s="2">
        <f t="shared" si="20"/>
        <v>6980.3846000000003</v>
      </c>
      <c r="S280" s="2">
        <f>VLOOKUP(S$266,AURORA!$C$3:$AC$460,$B280-2020,FALSE)</f>
        <v>3396.607</v>
      </c>
      <c r="T280" s="2">
        <f>VLOOKUP(T$266,AURORA!$C$3:$AC$460,$B280-2020,FALSE)</f>
        <v>170.24930000000001</v>
      </c>
      <c r="U280" s="2">
        <f>VLOOKUP(U$266,AURORA!$C$3:$AC$460,$B280-2020,FALSE)</f>
        <v>894.1703</v>
      </c>
      <c r="V280" s="2">
        <f>VLOOKUP(V$266,AURORA!$C$3:$AC$460,$B280-2020,FALSE)</f>
        <v>117.3633</v>
      </c>
      <c r="W280" s="2">
        <f>VLOOKUP(W$266,AURORA!$C$3:$AC$460,$B280-2020,FALSE)</f>
        <v>0</v>
      </c>
      <c r="X280" s="2">
        <f>VLOOKUP(X$266,AURORA!$C$3:$AC$460,$B280-2020,FALSE)</f>
        <v>211.22819999999999</v>
      </c>
      <c r="Y280" s="2">
        <f>VLOOKUP(Y$266,AURORA!$C$3:$AC$460,$B280-2020,FALSE)</f>
        <v>514.96379999999999</v>
      </c>
      <c r="Z280" s="2">
        <f>VLOOKUP(Z$266,AURORA!$C$3:$AC$460,$B280-2020,FALSE)</f>
        <v>35.581209999999999</v>
      </c>
      <c r="AA280" s="2">
        <f>VLOOKUP(AA$266,AURORA!$C$3:$AC$460,$B280-2020,FALSE)</f>
        <v>11.371499999999999</v>
      </c>
      <c r="AB280" s="2">
        <f>VLOOKUP(AB$266,AURORA!$C$3:$AC$460,$B280-2020,FALSE)</f>
        <v>-35.145899999999997</v>
      </c>
      <c r="AC280" s="2">
        <f>VLOOKUP(AC$266,AURORA!$C$3:$AC$460,$B280-2020,FALSE)</f>
        <v>-21.7014</v>
      </c>
      <c r="AD280" s="2">
        <f>VLOOKUP(AD$266,AURORA!$C$3:$AC$460,$B280-2020,FALSE)</f>
        <v>1709.9069999999999</v>
      </c>
    </row>
    <row r="281" spans="2:30" x14ac:dyDescent="0.2">
      <c r="B281">
        <v>2035</v>
      </c>
      <c r="C281">
        <v>2035</v>
      </c>
      <c r="D281" s="2">
        <f t="shared" si="12"/>
        <v>519.70780000000002</v>
      </c>
      <c r="E281" s="2"/>
      <c r="F281" s="2">
        <f t="shared" si="13"/>
        <v>170.24930000000001</v>
      </c>
      <c r="G281" s="2">
        <f t="shared" si="14"/>
        <v>3648.3584999999998</v>
      </c>
      <c r="H281" s="2"/>
      <c r="I281" s="2">
        <f t="shared" si="15"/>
        <v>11.371499999999999</v>
      </c>
      <c r="J281" s="2"/>
      <c r="K281" s="2"/>
      <c r="L281" s="2"/>
      <c r="M281" s="2">
        <f t="shared" si="16"/>
        <v>-58.638179999999998</v>
      </c>
      <c r="N281" s="2">
        <f t="shared" si="17"/>
        <v>1077.0286000000001</v>
      </c>
      <c r="O281" s="2">
        <f t="shared" si="18"/>
        <v>1733.3140000000001</v>
      </c>
      <c r="P281" s="2">
        <f t="shared" si="19"/>
        <v>11.371499999999999</v>
      </c>
      <c r="Q281" s="2">
        <f t="shared" si="20"/>
        <v>7112.7630200000012</v>
      </c>
      <c r="S281" s="2">
        <f>VLOOKUP(S$266,AURORA!$C$3:$AC$460,$B281-2020,FALSE)</f>
        <v>3380.962</v>
      </c>
      <c r="T281" s="2">
        <f>VLOOKUP(T$266,AURORA!$C$3:$AC$460,$B281-2020,FALSE)</f>
        <v>170.24930000000001</v>
      </c>
      <c r="U281" s="2">
        <f>VLOOKUP(U$266,AURORA!$C$3:$AC$460,$B281-2020,FALSE)</f>
        <v>959.70920000000001</v>
      </c>
      <c r="V281" s="2">
        <f>VLOOKUP(V$266,AURORA!$C$3:$AC$460,$B281-2020,FALSE)</f>
        <v>117.3194</v>
      </c>
      <c r="W281" s="2">
        <f>VLOOKUP(W$266,AURORA!$C$3:$AC$460,$B281-2020,FALSE)</f>
        <v>0</v>
      </c>
      <c r="X281" s="2">
        <f>VLOOKUP(X$266,AURORA!$C$3:$AC$460,$B281-2020,FALSE)</f>
        <v>267.3965</v>
      </c>
      <c r="Y281" s="2">
        <f>VLOOKUP(Y$266,AURORA!$C$3:$AC$460,$B281-2020,FALSE)</f>
        <v>519.70780000000002</v>
      </c>
      <c r="Z281" s="2">
        <f>VLOOKUP(Z$266,AURORA!$C$3:$AC$460,$B281-2020,FALSE)</f>
        <v>48.89772</v>
      </c>
      <c r="AA281" s="2">
        <f>VLOOKUP(AA$266,AURORA!$C$3:$AC$460,$B281-2020,FALSE)</f>
        <v>11.371499999999999</v>
      </c>
      <c r="AB281" s="2">
        <f>VLOOKUP(AB$266,AURORA!$C$3:$AC$460,$B281-2020,FALSE)</f>
        <v>-34.982059999999997</v>
      </c>
      <c r="AC281" s="2">
        <f>VLOOKUP(AC$266,AURORA!$C$3:$AC$460,$B281-2020,FALSE)</f>
        <v>-23.656120000000001</v>
      </c>
      <c r="AD281" s="2">
        <f>VLOOKUP(AD$266,AURORA!$C$3:$AC$460,$B281-2020,FALSE)</f>
        <v>1733.3140000000001</v>
      </c>
    </row>
    <row r="282" spans="2:30" x14ac:dyDescent="0.2">
      <c r="B282">
        <v>2036</v>
      </c>
      <c r="C282">
        <v>2036</v>
      </c>
      <c r="D282" s="2">
        <f t="shared" si="12"/>
        <v>516.05510000000004</v>
      </c>
      <c r="E282" s="2"/>
      <c r="F282" s="2">
        <f t="shared" si="13"/>
        <v>170.09970000000001</v>
      </c>
      <c r="G282" s="2">
        <f t="shared" si="14"/>
        <v>3592.4044999999996</v>
      </c>
      <c r="H282" s="2"/>
      <c r="I282" s="2">
        <f t="shared" si="15"/>
        <v>11.371499999999999</v>
      </c>
      <c r="J282" s="2"/>
      <c r="K282" s="2"/>
      <c r="L282" s="2"/>
      <c r="M282" s="2">
        <f t="shared" si="16"/>
        <v>-59.924610000000001</v>
      </c>
      <c r="N282" s="2">
        <f t="shared" si="17"/>
        <v>1143.1523999999999</v>
      </c>
      <c r="O282" s="2">
        <f t="shared" si="18"/>
        <v>1755.883</v>
      </c>
      <c r="P282" s="2">
        <f t="shared" si="19"/>
        <v>11.371499999999999</v>
      </c>
      <c r="Q282" s="2">
        <f t="shared" si="20"/>
        <v>7140.41309</v>
      </c>
      <c r="S282" s="2">
        <f>VLOOKUP(S$266,AURORA!$C$3:$AC$460,$B282-2020,FALSE)</f>
        <v>3334.5639999999999</v>
      </c>
      <c r="T282" s="2">
        <f>VLOOKUP(T$266,AURORA!$C$3:$AC$460,$B282-2020,FALSE)</f>
        <v>170.09970000000001</v>
      </c>
      <c r="U282" s="2">
        <f>VLOOKUP(U$266,AURORA!$C$3:$AC$460,$B282-2020,FALSE)</f>
        <v>1025.7449999999999</v>
      </c>
      <c r="V282" s="2">
        <f>VLOOKUP(V$266,AURORA!$C$3:$AC$460,$B282-2020,FALSE)</f>
        <v>117.4074</v>
      </c>
      <c r="W282" s="2">
        <f>VLOOKUP(W$266,AURORA!$C$3:$AC$460,$B282-2020,FALSE)</f>
        <v>0</v>
      </c>
      <c r="X282" s="2">
        <f>VLOOKUP(X$266,AURORA!$C$3:$AC$460,$B282-2020,FALSE)</f>
        <v>257.84050000000002</v>
      </c>
      <c r="Y282" s="2">
        <f>VLOOKUP(Y$266,AURORA!$C$3:$AC$460,$B282-2020,FALSE)</f>
        <v>516.05510000000004</v>
      </c>
      <c r="Z282" s="2">
        <f>VLOOKUP(Z$266,AURORA!$C$3:$AC$460,$B282-2020,FALSE)</f>
        <v>47.984369999999998</v>
      </c>
      <c r="AA282" s="2">
        <f>VLOOKUP(AA$266,AURORA!$C$3:$AC$460,$B282-2020,FALSE)</f>
        <v>11.371499999999999</v>
      </c>
      <c r="AB282" s="2">
        <f>VLOOKUP(AB$266,AURORA!$C$3:$AC$460,$B282-2020,FALSE)</f>
        <v>-35.195540000000001</v>
      </c>
      <c r="AC282" s="2">
        <f>VLOOKUP(AC$266,AURORA!$C$3:$AC$460,$B282-2020,FALSE)</f>
        <v>-24.72907</v>
      </c>
      <c r="AD282" s="2">
        <f>VLOOKUP(AD$266,AURORA!$C$3:$AC$460,$B282-2020,FALSE)</f>
        <v>1755.883</v>
      </c>
    </row>
    <row r="283" spans="2:30" x14ac:dyDescent="0.2">
      <c r="B283">
        <v>2037</v>
      </c>
      <c r="C283">
        <v>2037</v>
      </c>
      <c r="D283" s="2">
        <f t="shared" si="12"/>
        <v>516.87440000000004</v>
      </c>
      <c r="E283" s="2"/>
      <c r="F283" s="2">
        <f t="shared" si="13"/>
        <v>170.24930000000001</v>
      </c>
      <c r="G283" s="2">
        <f t="shared" si="14"/>
        <v>3589.6729999999998</v>
      </c>
      <c r="H283" s="2"/>
      <c r="I283" s="2">
        <f t="shared" si="15"/>
        <v>11.371499999999999</v>
      </c>
      <c r="J283" s="2"/>
      <c r="K283" s="2"/>
      <c r="L283" s="2"/>
      <c r="M283" s="2">
        <f t="shared" si="16"/>
        <v>-62.41084</v>
      </c>
      <c r="N283" s="2">
        <f t="shared" si="17"/>
        <v>1216.0158999999999</v>
      </c>
      <c r="O283" s="2">
        <f t="shared" si="18"/>
        <v>1778.2560000000001</v>
      </c>
      <c r="P283" s="2">
        <f t="shared" si="19"/>
        <v>11.371499999999999</v>
      </c>
      <c r="Q283" s="2">
        <f t="shared" si="20"/>
        <v>7231.4007600000004</v>
      </c>
      <c r="S283" s="2">
        <f>VLOOKUP(S$266,AURORA!$C$3:$AC$460,$B283-2020,FALSE)</f>
        <v>3305.808</v>
      </c>
      <c r="T283" s="2">
        <f>VLOOKUP(T$266,AURORA!$C$3:$AC$460,$B283-2020,FALSE)</f>
        <v>170.24930000000001</v>
      </c>
      <c r="U283" s="2">
        <f>VLOOKUP(U$266,AURORA!$C$3:$AC$460,$B283-2020,FALSE)</f>
        <v>1098.521</v>
      </c>
      <c r="V283" s="2">
        <f>VLOOKUP(V$266,AURORA!$C$3:$AC$460,$B283-2020,FALSE)</f>
        <v>117.4949</v>
      </c>
      <c r="W283" s="2">
        <f>VLOOKUP(W$266,AURORA!$C$3:$AC$460,$B283-2020,FALSE)</f>
        <v>0</v>
      </c>
      <c r="X283" s="2">
        <f>VLOOKUP(X$266,AURORA!$C$3:$AC$460,$B283-2020,FALSE)</f>
        <v>283.86500000000001</v>
      </c>
      <c r="Y283" s="2">
        <f>VLOOKUP(Y$266,AURORA!$C$3:$AC$460,$B283-2020,FALSE)</f>
        <v>516.87440000000004</v>
      </c>
      <c r="Z283" s="2">
        <f>VLOOKUP(Z$266,AURORA!$C$3:$AC$460,$B283-2020,FALSE)</f>
        <v>55.450760000000002</v>
      </c>
      <c r="AA283" s="2">
        <f>VLOOKUP(AA$266,AURORA!$C$3:$AC$460,$B283-2020,FALSE)</f>
        <v>11.371499999999999</v>
      </c>
      <c r="AB283" s="2">
        <f>VLOOKUP(AB$266,AURORA!$C$3:$AC$460,$B283-2020,FALSE)</f>
        <v>-34.99879</v>
      </c>
      <c r="AC283" s="2">
        <f>VLOOKUP(AC$266,AURORA!$C$3:$AC$460,$B283-2020,FALSE)</f>
        <v>-27.412050000000001</v>
      </c>
      <c r="AD283" s="2">
        <f>VLOOKUP(AD$266,AURORA!$C$3:$AC$460,$B283-2020,FALSE)</f>
        <v>1778.2560000000001</v>
      </c>
    </row>
    <row r="284" spans="2:30" x14ac:dyDescent="0.2">
      <c r="B284">
        <v>2038</v>
      </c>
      <c r="C284">
        <v>2038</v>
      </c>
      <c r="D284" s="2">
        <f t="shared" si="12"/>
        <v>510.47949999999997</v>
      </c>
      <c r="E284" s="2"/>
      <c r="F284" s="2">
        <f t="shared" si="13"/>
        <v>170.24930000000001</v>
      </c>
      <c r="G284" s="2">
        <f t="shared" si="14"/>
        <v>3744.7986000000001</v>
      </c>
      <c r="H284" s="2"/>
      <c r="I284" s="2">
        <f t="shared" si="15"/>
        <v>11.371499999999999</v>
      </c>
      <c r="J284" s="2"/>
      <c r="K284" s="2"/>
      <c r="L284" s="2"/>
      <c r="M284" s="2">
        <f t="shared" si="16"/>
        <v>-66.131320000000002</v>
      </c>
      <c r="N284" s="2">
        <f t="shared" si="17"/>
        <v>1287.3732</v>
      </c>
      <c r="O284" s="2">
        <f t="shared" si="18"/>
        <v>1803.5360000000001</v>
      </c>
      <c r="P284" s="2">
        <f t="shared" si="19"/>
        <v>11.371499999999999</v>
      </c>
      <c r="Q284" s="2">
        <f t="shared" si="20"/>
        <v>7473.04828</v>
      </c>
      <c r="S284" s="2">
        <f>VLOOKUP(S$266,AURORA!$C$3:$AC$460,$B284-2020,FALSE)</f>
        <v>3389.4430000000002</v>
      </c>
      <c r="T284" s="2">
        <f>VLOOKUP(T$266,AURORA!$C$3:$AC$460,$B284-2020,FALSE)</f>
        <v>170.24930000000001</v>
      </c>
      <c r="U284" s="2">
        <f>VLOOKUP(U$266,AURORA!$C$3:$AC$460,$B284-2020,FALSE)</f>
        <v>1169.9459999999999</v>
      </c>
      <c r="V284" s="2">
        <f>VLOOKUP(V$266,AURORA!$C$3:$AC$460,$B284-2020,FALSE)</f>
        <v>117.4272</v>
      </c>
      <c r="W284" s="2">
        <f>VLOOKUP(W$266,AURORA!$C$3:$AC$460,$B284-2020,FALSE)</f>
        <v>0</v>
      </c>
      <c r="X284" s="2">
        <f>VLOOKUP(X$266,AURORA!$C$3:$AC$460,$B284-2020,FALSE)</f>
        <v>355.35559999999998</v>
      </c>
      <c r="Y284" s="2">
        <f>VLOOKUP(Y$266,AURORA!$C$3:$AC$460,$B284-2020,FALSE)</f>
        <v>510.47949999999997</v>
      </c>
      <c r="Z284" s="2">
        <f>VLOOKUP(Z$266,AURORA!$C$3:$AC$460,$B284-2020,FALSE)</f>
        <v>69.306790000000007</v>
      </c>
      <c r="AA284" s="2">
        <f>VLOOKUP(AA$266,AURORA!$C$3:$AC$460,$B284-2020,FALSE)</f>
        <v>11.371499999999999</v>
      </c>
      <c r="AB284" s="2">
        <f>VLOOKUP(AB$266,AURORA!$C$3:$AC$460,$B284-2020,FALSE)</f>
        <v>-36.493110000000001</v>
      </c>
      <c r="AC284" s="2">
        <f>VLOOKUP(AC$266,AURORA!$C$3:$AC$460,$B284-2020,FALSE)</f>
        <v>-29.638210000000001</v>
      </c>
      <c r="AD284" s="2">
        <f>VLOOKUP(AD$266,AURORA!$C$3:$AC$460,$B284-2020,FALSE)</f>
        <v>1803.5360000000001</v>
      </c>
    </row>
    <row r="285" spans="2:30" x14ac:dyDescent="0.2">
      <c r="B285">
        <v>2039</v>
      </c>
      <c r="C285">
        <v>2039</v>
      </c>
      <c r="D285" s="2">
        <f t="shared" si="12"/>
        <v>519.78880000000004</v>
      </c>
      <c r="E285" s="2"/>
      <c r="F285" s="2">
        <f t="shared" si="13"/>
        <v>170.24930000000001</v>
      </c>
      <c r="G285" s="2">
        <f t="shared" si="14"/>
        <v>3731.3283999999999</v>
      </c>
      <c r="H285" s="2"/>
      <c r="I285" s="2">
        <f t="shared" si="15"/>
        <v>11.371499999999999</v>
      </c>
      <c r="J285" s="2"/>
      <c r="K285" s="2"/>
      <c r="L285" s="2"/>
      <c r="M285" s="2">
        <f t="shared" si="16"/>
        <v>-66.00067</v>
      </c>
      <c r="N285" s="2">
        <f t="shared" si="17"/>
        <v>1360.2465</v>
      </c>
      <c r="O285" s="2">
        <f t="shared" si="18"/>
        <v>1813.5229999999999</v>
      </c>
      <c r="P285" s="2">
        <f t="shared" si="19"/>
        <v>11.371499999999999</v>
      </c>
      <c r="Q285" s="2">
        <f t="shared" si="20"/>
        <v>7551.8783300000005</v>
      </c>
      <c r="S285" s="2">
        <f>VLOOKUP(S$266,AURORA!$C$3:$AC$460,$B285-2020,FALSE)</f>
        <v>3344.3049999999998</v>
      </c>
      <c r="T285" s="2">
        <f>VLOOKUP(T$266,AURORA!$C$3:$AC$460,$B285-2020,FALSE)</f>
        <v>170.24930000000001</v>
      </c>
      <c r="U285" s="2">
        <f>VLOOKUP(U$266,AURORA!$C$3:$AC$460,$B285-2020,FALSE)</f>
        <v>1242.8150000000001</v>
      </c>
      <c r="V285" s="2">
        <f>VLOOKUP(V$266,AURORA!$C$3:$AC$460,$B285-2020,FALSE)</f>
        <v>117.4315</v>
      </c>
      <c r="W285" s="2">
        <f>VLOOKUP(W$266,AURORA!$C$3:$AC$460,$B285-2020,FALSE)</f>
        <v>0</v>
      </c>
      <c r="X285" s="2">
        <f>VLOOKUP(X$266,AURORA!$C$3:$AC$460,$B285-2020,FALSE)</f>
        <v>387.02339999999998</v>
      </c>
      <c r="Y285" s="2">
        <f>VLOOKUP(Y$266,AURORA!$C$3:$AC$460,$B285-2020,FALSE)</f>
        <v>519.78880000000004</v>
      </c>
      <c r="Z285" s="2">
        <f>VLOOKUP(Z$266,AURORA!$C$3:$AC$460,$B285-2020,FALSE)</f>
        <v>72.220590000000001</v>
      </c>
      <c r="AA285" s="2">
        <f>VLOOKUP(AA$266,AURORA!$C$3:$AC$460,$B285-2020,FALSE)</f>
        <v>11.371499999999999</v>
      </c>
      <c r="AB285" s="2">
        <f>VLOOKUP(AB$266,AURORA!$C$3:$AC$460,$B285-2020,FALSE)</f>
        <v>-36.044809999999998</v>
      </c>
      <c r="AC285" s="2">
        <f>VLOOKUP(AC$266,AURORA!$C$3:$AC$460,$B285-2020,FALSE)</f>
        <v>-29.955860000000001</v>
      </c>
      <c r="AD285" s="2">
        <f>VLOOKUP(AD$266,AURORA!$C$3:$AC$460,$B285-2020,FALSE)</f>
        <v>1813.5229999999999</v>
      </c>
    </row>
    <row r="286" spans="2:30" x14ac:dyDescent="0.2">
      <c r="B286">
        <v>2040</v>
      </c>
      <c r="C286">
        <v>2040</v>
      </c>
      <c r="D286" s="2">
        <f t="shared" si="12"/>
        <v>507.74540000000002</v>
      </c>
      <c r="E286" s="2"/>
      <c r="F286" s="2">
        <f t="shared" si="13"/>
        <v>170.09970000000001</v>
      </c>
      <c r="G286" s="2">
        <f t="shared" si="14"/>
        <v>3574.8123999999998</v>
      </c>
      <c r="H286" s="2"/>
      <c r="I286" s="2">
        <f t="shared" si="15"/>
        <v>11.366059999999999</v>
      </c>
      <c r="J286" s="2"/>
      <c r="K286" s="2"/>
      <c r="L286" s="2"/>
      <c r="M286" s="2">
        <f t="shared" si="16"/>
        <v>-67.500460000000004</v>
      </c>
      <c r="N286" s="2">
        <f t="shared" si="17"/>
        <v>1429.1174999999998</v>
      </c>
      <c r="O286" s="2">
        <f t="shared" si="18"/>
        <v>1820.537</v>
      </c>
      <c r="P286" s="2">
        <f t="shared" si="19"/>
        <v>11.366059999999999</v>
      </c>
      <c r="Q286" s="2">
        <f t="shared" si="20"/>
        <v>7457.5436599999994</v>
      </c>
      <c r="S286" s="2">
        <f>VLOOKUP(S$266,AURORA!$C$3:$AC$460,$B286-2020,FALSE)</f>
        <v>3202.607</v>
      </c>
      <c r="T286" s="2">
        <f>VLOOKUP(T$266,AURORA!$C$3:$AC$460,$B286-2020,FALSE)</f>
        <v>170.09970000000001</v>
      </c>
      <c r="U286" s="2">
        <f>VLOOKUP(U$266,AURORA!$C$3:$AC$460,$B286-2020,FALSE)</f>
        <v>1311.82</v>
      </c>
      <c r="V286" s="2">
        <f>VLOOKUP(V$266,AURORA!$C$3:$AC$460,$B286-2020,FALSE)</f>
        <v>117.2975</v>
      </c>
      <c r="W286" s="2">
        <f>VLOOKUP(W$266,AURORA!$C$3:$AC$460,$B286-2020,FALSE)</f>
        <v>0.57854839999999996</v>
      </c>
      <c r="X286" s="2">
        <f>VLOOKUP(X$266,AURORA!$C$3:$AC$460,$B286-2020,FALSE)</f>
        <v>372.2054</v>
      </c>
      <c r="Y286" s="2">
        <f>VLOOKUP(Y$266,AURORA!$C$3:$AC$460,$B286-2020,FALSE)</f>
        <v>507.74540000000002</v>
      </c>
      <c r="Z286" s="2">
        <f>VLOOKUP(Z$266,AURORA!$C$3:$AC$460,$B286-2020,FALSE)</f>
        <v>67.715450000000004</v>
      </c>
      <c r="AA286" s="2">
        <f>VLOOKUP(AA$266,AURORA!$C$3:$AC$460,$B286-2020,FALSE)</f>
        <v>11.366059999999999</v>
      </c>
      <c r="AB286" s="2">
        <f>VLOOKUP(AB$266,AURORA!$C$3:$AC$460,$B286-2020,FALSE)</f>
        <v>-34.681319999999999</v>
      </c>
      <c r="AC286" s="2">
        <f>VLOOKUP(AC$266,AURORA!$C$3:$AC$460,$B286-2020,FALSE)</f>
        <v>-32.819139999999997</v>
      </c>
      <c r="AD286" s="2">
        <f>VLOOKUP(AD$266,AURORA!$C$3:$AC$460,$B286-2020,FALSE)</f>
        <v>1820.537</v>
      </c>
    </row>
    <row r="287" spans="2:30" x14ac:dyDescent="0.2">
      <c r="B287">
        <v>2041</v>
      </c>
      <c r="C287">
        <v>2041</v>
      </c>
      <c r="D287" s="2">
        <f t="shared" si="12"/>
        <v>511.5557</v>
      </c>
      <c r="E287" s="2"/>
      <c r="F287" s="2">
        <f t="shared" si="13"/>
        <v>170.24930000000001</v>
      </c>
      <c r="G287" s="2">
        <f t="shared" si="14"/>
        <v>3593.5088000000001</v>
      </c>
      <c r="H287" s="2"/>
      <c r="I287" s="2">
        <f t="shared" si="15"/>
        <v>11.36994</v>
      </c>
      <c r="J287" s="2"/>
      <c r="K287" s="2"/>
      <c r="L287" s="2"/>
      <c r="M287" s="2">
        <f t="shared" si="16"/>
        <v>-71.208690000000004</v>
      </c>
      <c r="N287" s="2">
        <f t="shared" si="17"/>
        <v>1499.0599000000002</v>
      </c>
      <c r="O287" s="2">
        <f t="shared" si="18"/>
        <v>1833.809</v>
      </c>
      <c r="P287" s="2">
        <f t="shared" si="19"/>
        <v>11.36994</v>
      </c>
      <c r="Q287" s="2">
        <f t="shared" si="20"/>
        <v>7559.7138899999991</v>
      </c>
      <c r="S287" s="2">
        <f>VLOOKUP(S$266,AURORA!$C$3:$AC$460,$B287-2020,FALSE)</f>
        <v>3245</v>
      </c>
      <c r="T287" s="2">
        <f>VLOOKUP(T$266,AURORA!$C$3:$AC$460,$B287-2020,FALSE)</f>
        <v>170.24930000000001</v>
      </c>
      <c r="U287" s="2">
        <f>VLOOKUP(U$266,AURORA!$C$3:$AC$460,$B287-2020,FALSE)</f>
        <v>1381.8510000000001</v>
      </c>
      <c r="V287" s="2">
        <f>VLOOKUP(V$266,AURORA!$C$3:$AC$460,$B287-2020,FALSE)</f>
        <v>117.2089</v>
      </c>
      <c r="W287" s="2">
        <f>VLOOKUP(W$266,AURORA!$C$3:$AC$460,$B287-2020,FALSE)</f>
        <v>0</v>
      </c>
      <c r="X287" s="2">
        <f>VLOOKUP(X$266,AURORA!$C$3:$AC$460,$B287-2020,FALSE)</f>
        <v>348.50880000000001</v>
      </c>
      <c r="Y287" s="2">
        <f>VLOOKUP(Y$266,AURORA!$C$3:$AC$460,$B287-2020,FALSE)</f>
        <v>511.5557</v>
      </c>
      <c r="Z287" s="2">
        <f>VLOOKUP(Z$266,AURORA!$C$3:$AC$460,$B287-2020,FALSE)</f>
        <v>64.5291</v>
      </c>
      <c r="AA287" s="2">
        <f>VLOOKUP(AA$266,AURORA!$C$3:$AC$460,$B287-2020,FALSE)</f>
        <v>11.36994</v>
      </c>
      <c r="AB287" s="2">
        <f>VLOOKUP(AB$266,AURORA!$C$3:$AC$460,$B287-2020,FALSE)</f>
        <v>-37.095640000000003</v>
      </c>
      <c r="AC287" s="2">
        <f>VLOOKUP(AC$266,AURORA!$C$3:$AC$460,$B287-2020,FALSE)</f>
        <v>-34.113050000000001</v>
      </c>
      <c r="AD287" s="2">
        <f>VLOOKUP(AD$266,AURORA!$C$3:$AC$460,$B287-2020,FALSE)</f>
        <v>1833.809</v>
      </c>
    </row>
    <row r="288" spans="2:30" x14ac:dyDescent="0.2">
      <c r="B288">
        <v>2042</v>
      </c>
      <c r="C288">
        <v>2042</v>
      </c>
      <c r="D288" s="2">
        <f t="shared" si="12"/>
        <v>321.05880000000002</v>
      </c>
      <c r="E288" s="2"/>
      <c r="F288" s="2">
        <f t="shared" si="13"/>
        <v>170.24930000000001</v>
      </c>
      <c r="G288" s="2">
        <f t="shared" si="14"/>
        <v>3700.7345999999998</v>
      </c>
      <c r="H288" s="2"/>
      <c r="I288" s="2">
        <f t="shared" si="15"/>
        <v>11.36605</v>
      </c>
      <c r="J288" s="2"/>
      <c r="K288" s="2"/>
      <c r="L288" s="2"/>
      <c r="M288" s="2">
        <f t="shared" si="16"/>
        <v>-72.813960000000009</v>
      </c>
      <c r="N288" s="2">
        <f t="shared" si="17"/>
        <v>1575.4139</v>
      </c>
      <c r="O288" s="2">
        <f t="shared" si="18"/>
        <v>1843.152</v>
      </c>
      <c r="P288" s="2">
        <f t="shared" si="19"/>
        <v>11.36605</v>
      </c>
      <c r="Q288" s="2">
        <f t="shared" si="20"/>
        <v>7560.5267399999984</v>
      </c>
      <c r="S288" s="2">
        <f>VLOOKUP(S$266,AURORA!$C$3:$AC$460,$B288-2020,FALSE)</f>
        <v>3278.616</v>
      </c>
      <c r="T288" s="2">
        <f>VLOOKUP(T$266,AURORA!$C$3:$AC$460,$B288-2020,FALSE)</f>
        <v>170.24930000000001</v>
      </c>
      <c r="U288" s="2">
        <f>VLOOKUP(U$266,AURORA!$C$3:$AC$460,$B288-2020,FALSE)</f>
        <v>1458.002</v>
      </c>
      <c r="V288" s="2">
        <f>VLOOKUP(V$266,AURORA!$C$3:$AC$460,$B288-2020,FALSE)</f>
        <v>117.4119</v>
      </c>
      <c r="W288" s="2">
        <f>VLOOKUP(W$266,AURORA!$C$3:$AC$460,$B288-2020,FALSE)</f>
        <v>0</v>
      </c>
      <c r="X288" s="2">
        <f>VLOOKUP(X$266,AURORA!$C$3:$AC$460,$B288-2020,FALSE)</f>
        <v>422.11860000000001</v>
      </c>
      <c r="Y288" s="2">
        <f>VLOOKUP(Y$266,AURORA!$C$3:$AC$460,$B288-2020,FALSE)</f>
        <v>321.05880000000002</v>
      </c>
      <c r="Z288" s="2">
        <f>VLOOKUP(Z$266,AURORA!$C$3:$AC$460,$B288-2020,FALSE)</f>
        <v>76.850040000000007</v>
      </c>
      <c r="AA288" s="2">
        <f>VLOOKUP(AA$266,AURORA!$C$3:$AC$460,$B288-2020,FALSE)</f>
        <v>11.36605</v>
      </c>
      <c r="AB288" s="2">
        <f>VLOOKUP(AB$266,AURORA!$C$3:$AC$460,$B288-2020,FALSE)</f>
        <v>-37.913209999999999</v>
      </c>
      <c r="AC288" s="2">
        <f>VLOOKUP(AC$266,AURORA!$C$3:$AC$460,$B288-2020,FALSE)</f>
        <v>-34.900750000000002</v>
      </c>
      <c r="AD288" s="2">
        <f>VLOOKUP(AD$266,AURORA!$C$3:$AC$460,$B288-2020,FALSE)</f>
        <v>1843.152</v>
      </c>
    </row>
    <row r="289" spans="2:30" x14ac:dyDescent="0.2">
      <c r="B289">
        <v>2043</v>
      </c>
      <c r="C289">
        <v>2043</v>
      </c>
      <c r="D289" s="2">
        <f t="shared" si="12"/>
        <v>324.22379999999998</v>
      </c>
      <c r="E289" s="2"/>
      <c r="F289" s="2">
        <f t="shared" si="13"/>
        <v>170.24930000000001</v>
      </c>
      <c r="G289" s="2">
        <f t="shared" si="14"/>
        <v>3769.0142999999998</v>
      </c>
      <c r="H289" s="2"/>
      <c r="I289" s="2">
        <f t="shared" si="15"/>
        <v>11.363709999999999</v>
      </c>
      <c r="J289" s="2"/>
      <c r="K289" s="2"/>
      <c r="L289" s="2"/>
      <c r="M289" s="2">
        <f t="shared" si="16"/>
        <v>-73.84263</v>
      </c>
      <c r="N289" s="2">
        <f t="shared" si="17"/>
        <v>1650.2219</v>
      </c>
      <c r="O289" s="2">
        <f t="shared" si="18"/>
        <v>1856.5340000000001</v>
      </c>
      <c r="P289" s="2">
        <f t="shared" si="19"/>
        <v>11.363709999999999</v>
      </c>
      <c r="Q289" s="2">
        <f t="shared" si="20"/>
        <v>7719.1280899999983</v>
      </c>
      <c r="S289" s="2">
        <f>VLOOKUP(S$266,AURORA!$C$3:$AC$460,$B289-2020,FALSE)</f>
        <v>3279.2089999999998</v>
      </c>
      <c r="T289" s="2">
        <f>VLOOKUP(T$266,AURORA!$C$3:$AC$460,$B289-2020,FALSE)</f>
        <v>170.24930000000001</v>
      </c>
      <c r="U289" s="2">
        <f>VLOOKUP(U$266,AURORA!$C$3:$AC$460,$B289-2020,FALSE)</f>
        <v>1532.7270000000001</v>
      </c>
      <c r="V289" s="2">
        <f>VLOOKUP(V$266,AURORA!$C$3:$AC$460,$B289-2020,FALSE)</f>
        <v>117.4949</v>
      </c>
      <c r="W289" s="2">
        <f>VLOOKUP(W$266,AURORA!$C$3:$AC$460,$B289-2020,FALSE)</f>
        <v>3.4783380000000003E-2</v>
      </c>
      <c r="X289" s="2">
        <f>VLOOKUP(X$266,AURORA!$C$3:$AC$460,$B289-2020,FALSE)</f>
        <v>489.80529999999999</v>
      </c>
      <c r="Y289" s="2">
        <f>VLOOKUP(Y$266,AURORA!$C$3:$AC$460,$B289-2020,FALSE)</f>
        <v>324.22379999999998</v>
      </c>
      <c r="Z289" s="2">
        <f>VLOOKUP(Z$266,AURORA!$C$3:$AC$460,$B289-2020,FALSE)</f>
        <v>87.117140000000006</v>
      </c>
      <c r="AA289" s="2">
        <f>VLOOKUP(AA$266,AURORA!$C$3:$AC$460,$B289-2020,FALSE)</f>
        <v>11.363709999999999</v>
      </c>
      <c r="AB289" s="2">
        <f>VLOOKUP(AB$266,AURORA!$C$3:$AC$460,$B289-2020,FALSE)</f>
        <v>-37.853430000000003</v>
      </c>
      <c r="AC289" s="2">
        <f>VLOOKUP(AC$266,AURORA!$C$3:$AC$460,$B289-2020,FALSE)</f>
        <v>-35.989199999999997</v>
      </c>
      <c r="AD289" s="2">
        <f>VLOOKUP(AD$266,AURORA!$C$3:$AC$460,$B289-2020,FALSE)</f>
        <v>1856.5340000000001</v>
      </c>
    </row>
    <row r="290" spans="2:30" x14ac:dyDescent="0.2">
      <c r="B290">
        <v>2044</v>
      </c>
      <c r="C290">
        <v>2044</v>
      </c>
      <c r="D290" s="2">
        <f t="shared" si="12"/>
        <v>321.58600000000001</v>
      </c>
      <c r="E290" s="2"/>
      <c r="F290" s="2">
        <f t="shared" si="13"/>
        <v>170.09970000000001</v>
      </c>
      <c r="G290" s="2">
        <f t="shared" si="14"/>
        <v>3802.8024</v>
      </c>
      <c r="H290" s="2"/>
      <c r="I290" s="2">
        <f t="shared" si="15"/>
        <v>11.357519999999999</v>
      </c>
      <c r="J290" s="2"/>
      <c r="K290" s="2"/>
      <c r="L290" s="2"/>
      <c r="M290" s="2">
        <f t="shared" si="16"/>
        <v>-74.26061</v>
      </c>
      <c r="N290" s="2">
        <f t="shared" si="17"/>
        <v>1723.7228</v>
      </c>
      <c r="O290" s="2">
        <f t="shared" si="18"/>
        <v>1862.8150000000001</v>
      </c>
      <c r="P290" s="2">
        <f t="shared" si="19"/>
        <v>11.357519999999999</v>
      </c>
      <c r="Q290" s="2">
        <f t="shared" si="20"/>
        <v>7829.4803300000003</v>
      </c>
      <c r="S290" s="2">
        <f>VLOOKUP(S$266,AURORA!$C$3:$AC$460,$B290-2020,FALSE)</f>
        <v>3311.9639999999999</v>
      </c>
      <c r="T290" s="2">
        <f>VLOOKUP(T$266,AURORA!$C$3:$AC$460,$B290-2020,FALSE)</f>
        <v>170.09970000000001</v>
      </c>
      <c r="U290" s="2">
        <f>VLOOKUP(U$266,AURORA!$C$3:$AC$460,$B290-2020,FALSE)</f>
        <v>1606.35</v>
      </c>
      <c r="V290" s="2">
        <f>VLOOKUP(V$266,AURORA!$C$3:$AC$460,$B290-2020,FALSE)</f>
        <v>117.3728</v>
      </c>
      <c r="W290" s="2">
        <f>VLOOKUP(W$266,AURORA!$C$3:$AC$460,$B290-2020,FALSE)</f>
        <v>2.066225E-2</v>
      </c>
      <c r="X290" s="2">
        <f>VLOOKUP(X$266,AURORA!$C$3:$AC$460,$B290-2020,FALSE)</f>
        <v>490.83839999999998</v>
      </c>
      <c r="Y290" s="2">
        <f>VLOOKUP(Y$266,AURORA!$C$3:$AC$460,$B290-2020,FALSE)</f>
        <v>321.58600000000001</v>
      </c>
      <c r="Z290" s="2">
        <f>VLOOKUP(Z$266,AURORA!$C$3:$AC$460,$B290-2020,FALSE)</f>
        <v>90.865849999999995</v>
      </c>
      <c r="AA290" s="2">
        <f>VLOOKUP(AA$266,AURORA!$C$3:$AC$460,$B290-2020,FALSE)</f>
        <v>11.357519999999999</v>
      </c>
      <c r="AB290" s="2">
        <f>VLOOKUP(AB$266,AURORA!$C$3:$AC$460,$B290-2020,FALSE)</f>
        <v>-38.10087</v>
      </c>
      <c r="AC290" s="2">
        <f>VLOOKUP(AC$266,AURORA!$C$3:$AC$460,$B290-2020,FALSE)</f>
        <v>-36.159739999999999</v>
      </c>
      <c r="AD290" s="2">
        <f>VLOOKUP(AD$266,AURORA!$C$3:$AC$460,$B290-2020,FALSE)</f>
        <v>1862.8150000000001</v>
      </c>
    </row>
    <row r="291" spans="2:30" x14ac:dyDescent="0.2">
      <c r="B291">
        <v>2045</v>
      </c>
      <c r="C291">
        <v>2045</v>
      </c>
      <c r="D291" s="2">
        <f t="shared" si="12"/>
        <v>321.5453</v>
      </c>
      <c r="E291" s="2"/>
      <c r="F291" s="2">
        <f t="shared" si="13"/>
        <v>170.24930000000001</v>
      </c>
      <c r="G291" s="2">
        <f t="shared" si="14"/>
        <v>3799.7168000000001</v>
      </c>
      <c r="H291" s="2"/>
      <c r="I291" s="2">
        <f t="shared" si="15"/>
        <v>11.35436</v>
      </c>
      <c r="J291" s="2"/>
      <c r="K291" s="2"/>
      <c r="L291" s="2"/>
      <c r="M291" s="2">
        <f t="shared" si="16"/>
        <v>-75.465519999999998</v>
      </c>
      <c r="N291" s="2">
        <f t="shared" si="17"/>
        <v>1820.8683000000001</v>
      </c>
      <c r="O291" s="2">
        <f t="shared" si="18"/>
        <v>1865.4010000000001</v>
      </c>
      <c r="P291" s="2">
        <f t="shared" si="19"/>
        <v>11.35436</v>
      </c>
      <c r="Q291" s="2">
        <f t="shared" si="20"/>
        <v>7925.023900000001</v>
      </c>
      <c r="S291" s="2">
        <f>VLOOKUP(S$266,AURORA!$C$3:$AC$460,$B291-2020,FALSE)</f>
        <v>3285.0630000000001</v>
      </c>
      <c r="T291" s="2">
        <f>VLOOKUP(T$266,AURORA!$C$3:$AC$460,$B291-2020,FALSE)</f>
        <v>170.24930000000001</v>
      </c>
      <c r="U291" s="2">
        <f>VLOOKUP(U$266,AURORA!$C$3:$AC$460,$B291-2020,FALSE)</f>
        <v>1703.5050000000001</v>
      </c>
      <c r="V291" s="2">
        <f>VLOOKUP(V$266,AURORA!$C$3:$AC$460,$B291-2020,FALSE)</f>
        <v>117.3633</v>
      </c>
      <c r="W291" s="2">
        <f>VLOOKUP(W$266,AURORA!$C$3:$AC$460,$B291-2020,FALSE)</f>
        <v>0</v>
      </c>
      <c r="X291" s="2">
        <f>VLOOKUP(X$266,AURORA!$C$3:$AC$460,$B291-2020,FALSE)</f>
        <v>514.65380000000005</v>
      </c>
      <c r="Y291" s="2">
        <f>VLOOKUP(Y$266,AURORA!$C$3:$AC$460,$B291-2020,FALSE)</f>
        <v>321.5453</v>
      </c>
      <c r="Z291" s="2">
        <f>VLOOKUP(Z$266,AURORA!$C$3:$AC$460,$B291-2020,FALSE)</f>
        <v>93.624610000000004</v>
      </c>
      <c r="AA291" s="2">
        <f>VLOOKUP(AA$266,AURORA!$C$3:$AC$460,$B291-2020,FALSE)</f>
        <v>11.35436</v>
      </c>
      <c r="AB291" s="2">
        <f>VLOOKUP(AB$266,AURORA!$C$3:$AC$460,$B291-2020,FALSE)</f>
        <v>-38.356619999999999</v>
      </c>
      <c r="AC291" s="2">
        <f>VLOOKUP(AC$266,AURORA!$C$3:$AC$460,$B291-2020,FALSE)</f>
        <v>-37.108899999999998</v>
      </c>
      <c r="AD291" s="2">
        <f>VLOOKUP(AD$266,AURORA!$C$3:$AC$460,$B291-2020,FALSE)</f>
        <v>1865.4010000000001</v>
      </c>
    </row>
    <row r="292" spans="2:30" x14ac:dyDescent="0.2">
      <c r="N292" s="2"/>
      <c r="Q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2"/>
  <sheetViews>
    <sheetView workbookViewId="0">
      <pane xSplit="3" ySplit="1" topLeftCell="D259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2"/>
  <cols>
    <col min="2" max="2" width="5" bestFit="1" customWidth="1"/>
    <col min="3" max="3" width="10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4716</v>
      </c>
      <c r="F2">
        <v>526211</v>
      </c>
      <c r="G2">
        <v>20201</v>
      </c>
      <c r="H2" s="2"/>
      <c r="I2">
        <v>9793</v>
      </c>
      <c r="J2" s="2"/>
      <c r="K2" s="2"/>
      <c r="L2">
        <v>926</v>
      </c>
      <c r="M2" s="2"/>
      <c r="N2" s="2"/>
      <c r="O2" s="2"/>
      <c r="P2">
        <v>43491</v>
      </c>
      <c r="Q2" s="2">
        <f t="shared" ref="Q2:Q65" si="0">SUM(D2:P2)</f>
        <v>605338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4367</v>
      </c>
      <c r="F3">
        <v>429832</v>
      </c>
      <c r="G3">
        <v>19717</v>
      </c>
      <c r="H3" s="2"/>
      <c r="I3">
        <v>9640</v>
      </c>
      <c r="J3" s="2"/>
      <c r="K3" s="2"/>
      <c r="L3">
        <v>1054</v>
      </c>
      <c r="M3" s="2"/>
      <c r="N3" s="2"/>
      <c r="O3" s="2"/>
      <c r="P3">
        <v>38758</v>
      </c>
      <c r="Q3" s="2">
        <f t="shared" si="0"/>
        <v>503368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5169</v>
      </c>
      <c r="F4">
        <v>508810</v>
      </c>
      <c r="G4">
        <v>23862</v>
      </c>
      <c r="H4" s="2"/>
      <c r="I4">
        <v>7633</v>
      </c>
      <c r="J4" s="2"/>
      <c r="K4" s="2"/>
      <c r="L4">
        <v>868</v>
      </c>
      <c r="M4" s="2"/>
      <c r="N4" s="2"/>
      <c r="O4" s="2"/>
      <c r="P4">
        <v>48866</v>
      </c>
      <c r="Q4" s="2">
        <f t="shared" si="0"/>
        <v>595208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6013</v>
      </c>
      <c r="F5">
        <v>536699</v>
      </c>
      <c r="G5">
        <v>23532</v>
      </c>
      <c r="H5" s="2"/>
      <c r="I5">
        <v>9538</v>
      </c>
      <c r="J5" s="2"/>
      <c r="K5" s="2"/>
      <c r="L5">
        <v>285</v>
      </c>
      <c r="M5" s="2"/>
      <c r="N5" s="2"/>
      <c r="O5" s="2"/>
      <c r="P5">
        <v>45811</v>
      </c>
      <c r="Q5" s="2">
        <f t="shared" si="0"/>
        <v>621878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8842</v>
      </c>
      <c r="F6">
        <v>881697</v>
      </c>
      <c r="G6">
        <v>27751</v>
      </c>
      <c r="H6" s="2"/>
      <c r="I6">
        <v>9267</v>
      </c>
      <c r="J6" s="2"/>
      <c r="K6" s="2"/>
      <c r="L6">
        <v>444</v>
      </c>
      <c r="M6" s="2"/>
      <c r="N6" s="2"/>
      <c r="O6" s="2"/>
      <c r="P6">
        <v>42542</v>
      </c>
      <c r="Q6" s="2">
        <f t="shared" si="0"/>
        <v>970543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8610</v>
      </c>
      <c r="F7">
        <v>771674</v>
      </c>
      <c r="G7">
        <v>29712</v>
      </c>
      <c r="H7" s="2"/>
      <c r="I7">
        <v>2636</v>
      </c>
      <c r="J7" s="2"/>
      <c r="K7" s="2"/>
      <c r="L7">
        <v>25</v>
      </c>
      <c r="M7" s="2"/>
      <c r="N7" s="2"/>
      <c r="O7" s="2"/>
      <c r="P7">
        <v>47917</v>
      </c>
      <c r="Q7" s="2">
        <f t="shared" si="0"/>
        <v>860574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8242</v>
      </c>
      <c r="F8">
        <v>931653</v>
      </c>
      <c r="G8">
        <v>122487</v>
      </c>
      <c r="H8" s="2"/>
      <c r="I8">
        <v>9579</v>
      </c>
      <c r="J8" s="2"/>
      <c r="K8" s="2"/>
      <c r="L8">
        <v>0</v>
      </c>
      <c r="M8" s="2"/>
      <c r="N8" s="2"/>
      <c r="O8" s="2"/>
      <c r="P8">
        <v>52139</v>
      </c>
      <c r="Q8" s="2">
        <f t="shared" si="0"/>
        <v>1124100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7663</v>
      </c>
      <c r="F9">
        <v>850784</v>
      </c>
      <c r="G9">
        <v>217751</v>
      </c>
      <c r="H9" s="2"/>
      <c r="I9">
        <v>10533</v>
      </c>
      <c r="J9" s="2"/>
      <c r="K9" s="2"/>
      <c r="L9">
        <v>13</v>
      </c>
      <c r="M9" s="2"/>
      <c r="N9" s="2"/>
      <c r="O9" s="2"/>
      <c r="P9">
        <v>54431</v>
      </c>
      <c r="Q9" s="2">
        <f t="shared" si="0"/>
        <v>1141175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5420</v>
      </c>
      <c r="F10">
        <v>465699</v>
      </c>
      <c r="G10">
        <v>219790</v>
      </c>
      <c r="H10" s="2"/>
      <c r="I10">
        <v>10382</v>
      </c>
      <c r="J10" s="2"/>
      <c r="K10" s="2"/>
      <c r="L10">
        <v>9</v>
      </c>
      <c r="M10" s="2"/>
      <c r="N10" s="2"/>
      <c r="O10" s="2"/>
      <c r="P10">
        <v>48600</v>
      </c>
      <c r="Q10" s="2">
        <f t="shared" si="0"/>
        <v>749900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4108</v>
      </c>
      <c r="F11">
        <v>425662</v>
      </c>
      <c r="G11">
        <v>225144</v>
      </c>
      <c r="H11" s="2"/>
      <c r="I11">
        <v>9629</v>
      </c>
      <c r="J11" s="2"/>
      <c r="K11" s="2"/>
      <c r="L11">
        <v>21</v>
      </c>
      <c r="M11" s="2"/>
      <c r="N11" s="2"/>
      <c r="O11" s="2"/>
      <c r="P11">
        <v>37031</v>
      </c>
      <c r="Q11" s="2">
        <f t="shared" si="0"/>
        <v>701595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4637</v>
      </c>
      <c r="F12">
        <v>429646</v>
      </c>
      <c r="G12">
        <v>256228</v>
      </c>
      <c r="H12" s="2"/>
      <c r="I12">
        <v>9627</v>
      </c>
      <c r="J12" s="2"/>
      <c r="K12" s="2"/>
      <c r="L12">
        <v>68</v>
      </c>
      <c r="M12" s="2"/>
      <c r="N12" s="2"/>
      <c r="O12" s="2"/>
      <c r="P12">
        <v>37490</v>
      </c>
      <c r="Q12" s="2">
        <f t="shared" si="0"/>
        <v>737696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4497</v>
      </c>
      <c r="F13">
        <v>464760</v>
      </c>
      <c r="G13">
        <v>219111</v>
      </c>
      <c r="H13" s="2"/>
      <c r="I13">
        <v>10930</v>
      </c>
      <c r="J13" s="2"/>
      <c r="K13" s="2"/>
      <c r="L13">
        <v>10</v>
      </c>
      <c r="M13" s="2"/>
      <c r="N13" s="2"/>
      <c r="O13" s="2"/>
      <c r="P13">
        <v>36259</v>
      </c>
      <c r="Q13" s="2">
        <f t="shared" si="0"/>
        <v>735567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6113</v>
      </c>
      <c r="F14">
        <v>552081</v>
      </c>
      <c r="G14">
        <v>25772</v>
      </c>
      <c r="H14" s="2"/>
      <c r="I14">
        <v>9946</v>
      </c>
      <c r="J14" s="2"/>
      <c r="L14">
        <v>18</v>
      </c>
      <c r="M14" s="2"/>
      <c r="N14" s="2"/>
      <c r="O14" s="2"/>
      <c r="P14">
        <v>35362</v>
      </c>
      <c r="Q14" s="2">
        <f t="shared" si="0"/>
        <v>629292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5432</v>
      </c>
      <c r="F15">
        <v>631732</v>
      </c>
      <c r="G15">
        <v>25084</v>
      </c>
      <c r="H15" s="2"/>
      <c r="I15">
        <v>9119</v>
      </c>
      <c r="J15" s="2"/>
      <c r="L15">
        <v>0</v>
      </c>
      <c r="M15" s="2"/>
      <c r="N15" s="2"/>
      <c r="O15" s="2"/>
      <c r="P15">
        <v>28296</v>
      </c>
      <c r="Q15" s="2">
        <f t="shared" si="0"/>
        <v>699663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6476</v>
      </c>
      <c r="F16">
        <v>645720</v>
      </c>
      <c r="G16">
        <v>53245</v>
      </c>
      <c r="H16" s="2"/>
      <c r="I16">
        <v>8209</v>
      </c>
      <c r="J16" s="2"/>
      <c r="L16">
        <v>0</v>
      </c>
      <c r="M16" s="2"/>
      <c r="N16" s="2"/>
      <c r="O16" s="2"/>
      <c r="P16">
        <v>40558</v>
      </c>
      <c r="Q16" s="2">
        <f t="shared" si="0"/>
        <v>754208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8177</v>
      </c>
      <c r="F17">
        <v>880596</v>
      </c>
      <c r="G17">
        <v>22682</v>
      </c>
      <c r="H17" s="2"/>
      <c r="I17">
        <v>7453</v>
      </c>
      <c r="J17" s="2"/>
      <c r="L17">
        <v>21</v>
      </c>
      <c r="M17" s="2"/>
      <c r="N17" s="2"/>
      <c r="O17" s="2"/>
      <c r="P17">
        <v>42420</v>
      </c>
      <c r="Q17" s="2">
        <f t="shared" si="0"/>
        <v>961349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10029</v>
      </c>
      <c r="F18">
        <v>982948</v>
      </c>
      <c r="G18">
        <v>26962</v>
      </c>
      <c r="H18" s="2"/>
      <c r="I18">
        <v>9267</v>
      </c>
      <c r="J18" s="2"/>
      <c r="L18">
        <v>0</v>
      </c>
      <c r="M18" s="2"/>
      <c r="N18" s="2"/>
      <c r="O18" s="2"/>
      <c r="P18">
        <v>38430</v>
      </c>
      <c r="Q18" s="2">
        <f t="shared" si="0"/>
        <v>1067636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10095</v>
      </c>
      <c r="F19">
        <v>979406</v>
      </c>
      <c r="G19">
        <v>30861</v>
      </c>
      <c r="H19" s="2"/>
      <c r="I19">
        <v>3205</v>
      </c>
      <c r="J19" s="2"/>
      <c r="L19">
        <v>0</v>
      </c>
      <c r="M19" s="2"/>
      <c r="N19" s="2"/>
      <c r="O19" s="2"/>
      <c r="P19">
        <v>46385</v>
      </c>
      <c r="Q19" s="2">
        <f t="shared" si="0"/>
        <v>1069952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11420</v>
      </c>
      <c r="F20">
        <v>1103055</v>
      </c>
      <c r="G20">
        <v>46935</v>
      </c>
      <c r="H20" s="2"/>
      <c r="I20">
        <v>8251</v>
      </c>
      <c r="J20" s="2"/>
      <c r="L20">
        <v>14</v>
      </c>
      <c r="M20" s="2"/>
      <c r="N20" s="2"/>
      <c r="O20" s="2"/>
      <c r="P20">
        <v>55582</v>
      </c>
      <c r="Q20" s="2">
        <f t="shared" si="0"/>
        <v>1225257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9299</v>
      </c>
      <c r="F21">
        <v>1012272</v>
      </c>
      <c r="G21">
        <v>25136</v>
      </c>
      <c r="H21" s="2"/>
      <c r="I21">
        <v>7563</v>
      </c>
      <c r="J21" s="2"/>
      <c r="L21">
        <v>0</v>
      </c>
      <c r="M21" s="2"/>
      <c r="N21" s="2"/>
      <c r="O21" s="2"/>
      <c r="P21">
        <v>43066</v>
      </c>
      <c r="Q21" s="2">
        <f t="shared" si="0"/>
        <v>1097336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7385</v>
      </c>
      <c r="F22">
        <v>678878</v>
      </c>
      <c r="G22">
        <v>18355</v>
      </c>
      <c r="H22" s="2"/>
      <c r="I22">
        <v>7890</v>
      </c>
      <c r="J22" s="2"/>
      <c r="L22">
        <v>0</v>
      </c>
      <c r="M22" s="2"/>
      <c r="N22" s="2"/>
      <c r="O22" s="2"/>
      <c r="P22">
        <v>45272</v>
      </c>
      <c r="Q22" s="2">
        <f t="shared" si="0"/>
        <v>757780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5954</v>
      </c>
      <c r="F23">
        <v>451118</v>
      </c>
      <c r="G23">
        <v>21315</v>
      </c>
      <c r="H23" s="2"/>
      <c r="I23">
        <v>8041</v>
      </c>
      <c r="J23" s="2"/>
      <c r="L23">
        <v>11</v>
      </c>
      <c r="M23" s="2"/>
      <c r="N23" s="2"/>
      <c r="O23" s="2"/>
      <c r="P23">
        <v>48275</v>
      </c>
      <c r="Q23" s="2">
        <f t="shared" si="0"/>
        <v>534714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4799</v>
      </c>
      <c r="F24">
        <v>409313</v>
      </c>
      <c r="G24">
        <v>15377</v>
      </c>
      <c r="H24" s="2"/>
      <c r="I24">
        <v>3681</v>
      </c>
      <c r="J24" s="2"/>
      <c r="L24">
        <v>0</v>
      </c>
      <c r="M24" s="2"/>
      <c r="N24" s="2"/>
      <c r="O24" s="2"/>
      <c r="P24">
        <v>40166</v>
      </c>
      <c r="Q24" s="2">
        <f t="shared" si="0"/>
        <v>473336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5493</v>
      </c>
      <c r="F25">
        <v>442202</v>
      </c>
      <c r="G25">
        <v>17264</v>
      </c>
      <c r="H25" s="2"/>
      <c r="I25">
        <v>6958</v>
      </c>
      <c r="J25" s="2"/>
      <c r="L25">
        <v>1</v>
      </c>
      <c r="M25" s="2"/>
      <c r="N25" s="2"/>
      <c r="O25" s="2"/>
      <c r="P25">
        <v>44491</v>
      </c>
      <c r="Q25" s="2">
        <f t="shared" si="0"/>
        <v>516409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4901</v>
      </c>
      <c r="F26">
        <v>450607</v>
      </c>
      <c r="G26">
        <v>64055</v>
      </c>
      <c r="H26" s="2"/>
      <c r="I26">
        <v>3405</v>
      </c>
      <c r="J26" s="2"/>
      <c r="L26">
        <v>4</v>
      </c>
      <c r="M26" s="2"/>
      <c r="N26" s="2"/>
      <c r="O26" s="2"/>
      <c r="P26">
        <v>44008</v>
      </c>
      <c r="Q26" s="2">
        <f t="shared" si="0"/>
        <v>566980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6162</v>
      </c>
      <c r="F27">
        <v>510563</v>
      </c>
      <c r="G27">
        <v>147516</v>
      </c>
      <c r="H27" s="2"/>
      <c r="I27">
        <v>4281</v>
      </c>
      <c r="J27" s="2"/>
      <c r="L27">
        <v>0</v>
      </c>
      <c r="M27" s="2"/>
      <c r="N27" s="2"/>
      <c r="O27" s="2"/>
      <c r="P27">
        <v>42225</v>
      </c>
      <c r="Q27" s="2">
        <f t="shared" si="0"/>
        <v>710747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6503</v>
      </c>
      <c r="F28">
        <v>557967</v>
      </c>
      <c r="G28">
        <v>135215</v>
      </c>
      <c r="H28" s="2"/>
      <c r="I28">
        <v>4517</v>
      </c>
      <c r="J28" s="2"/>
      <c r="L28">
        <v>6</v>
      </c>
      <c r="M28" s="2"/>
      <c r="N28" s="2"/>
      <c r="O28" s="2"/>
      <c r="P28">
        <v>44584</v>
      </c>
      <c r="Q28" s="2">
        <f t="shared" si="0"/>
        <v>748792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9315</v>
      </c>
      <c r="F29">
        <v>974269</v>
      </c>
      <c r="G29">
        <v>43800</v>
      </c>
      <c r="H29" s="2"/>
      <c r="I29">
        <v>6471</v>
      </c>
      <c r="J29" s="2"/>
      <c r="L29">
        <v>11</v>
      </c>
      <c r="M29" s="2"/>
      <c r="N29" s="2"/>
      <c r="O29" s="2"/>
      <c r="P29">
        <v>44258</v>
      </c>
      <c r="Q29" s="2">
        <f t="shared" si="0"/>
        <v>1078124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10212</v>
      </c>
      <c r="F30">
        <v>1097625</v>
      </c>
      <c r="G30">
        <v>27601</v>
      </c>
      <c r="H30" s="2"/>
      <c r="I30">
        <v>7094</v>
      </c>
      <c r="J30" s="2"/>
      <c r="L30">
        <v>0</v>
      </c>
      <c r="M30" s="2"/>
      <c r="N30" s="2"/>
      <c r="O30" s="2"/>
      <c r="P30">
        <v>41933</v>
      </c>
      <c r="Q30" s="2">
        <f t="shared" si="0"/>
        <v>1184465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9248</v>
      </c>
      <c r="F31">
        <v>970437</v>
      </c>
      <c r="G31">
        <v>36266</v>
      </c>
      <c r="H31" s="2"/>
      <c r="I31">
        <v>6424</v>
      </c>
      <c r="J31" s="2"/>
      <c r="L31">
        <v>43</v>
      </c>
      <c r="M31" s="2"/>
      <c r="N31" s="2"/>
      <c r="O31" s="2"/>
      <c r="P31">
        <v>48133</v>
      </c>
      <c r="Q31" s="2">
        <f t="shared" si="0"/>
        <v>1070551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11177</v>
      </c>
      <c r="F32">
        <v>971520</v>
      </c>
      <c r="G32">
        <v>247618</v>
      </c>
      <c r="H32" s="2"/>
      <c r="I32">
        <v>7764</v>
      </c>
      <c r="J32" s="2"/>
      <c r="L32">
        <v>0</v>
      </c>
      <c r="M32" s="2"/>
      <c r="N32" s="2"/>
      <c r="O32" s="2"/>
      <c r="P32">
        <v>50706</v>
      </c>
      <c r="Q32" s="2">
        <f t="shared" si="0"/>
        <v>1288785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9737</v>
      </c>
      <c r="F33">
        <v>909752</v>
      </c>
      <c r="G33">
        <v>148585</v>
      </c>
      <c r="H33" s="2"/>
      <c r="I33">
        <v>6764</v>
      </c>
      <c r="J33" s="2"/>
      <c r="L33">
        <v>7</v>
      </c>
      <c r="M33" s="2"/>
      <c r="N33" s="2"/>
      <c r="O33" s="2"/>
      <c r="P33">
        <v>49144</v>
      </c>
      <c r="Q33" s="2">
        <f t="shared" si="0"/>
        <v>1123989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7014</v>
      </c>
      <c r="F34">
        <v>616433</v>
      </c>
      <c r="G34">
        <v>152469</v>
      </c>
      <c r="H34" s="2"/>
      <c r="I34">
        <v>4873</v>
      </c>
      <c r="J34" s="2"/>
      <c r="L34">
        <v>0</v>
      </c>
      <c r="M34" s="2"/>
      <c r="N34" s="2"/>
      <c r="O34" s="2"/>
      <c r="P34">
        <v>27574</v>
      </c>
      <c r="Q34" s="2">
        <f t="shared" si="0"/>
        <v>808363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5083</v>
      </c>
      <c r="F35">
        <v>427741</v>
      </c>
      <c r="G35">
        <v>105296</v>
      </c>
      <c r="H35" s="2"/>
      <c r="I35">
        <v>3531</v>
      </c>
      <c r="J35" s="2"/>
      <c r="L35">
        <v>0</v>
      </c>
      <c r="M35" s="2"/>
      <c r="N35" s="2"/>
      <c r="O35" s="2"/>
      <c r="P35">
        <v>43279</v>
      </c>
      <c r="Q35" s="2">
        <f t="shared" si="0"/>
        <v>584930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5482</v>
      </c>
      <c r="F36">
        <v>418402</v>
      </c>
      <c r="G36">
        <v>157711</v>
      </c>
      <c r="H36" s="2"/>
      <c r="I36">
        <v>3808</v>
      </c>
      <c r="J36" s="2"/>
      <c r="L36">
        <v>21</v>
      </c>
      <c r="M36" s="2"/>
      <c r="N36" s="2"/>
      <c r="O36" s="2"/>
      <c r="P36">
        <v>44259</v>
      </c>
      <c r="Q36" s="2">
        <f t="shared" si="0"/>
        <v>629683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5457</v>
      </c>
      <c r="F37">
        <v>448718</v>
      </c>
      <c r="G37">
        <v>108687</v>
      </c>
      <c r="H37" s="2"/>
      <c r="I37">
        <v>3791</v>
      </c>
      <c r="J37" s="2"/>
      <c r="L37">
        <v>24</v>
      </c>
      <c r="M37" s="2"/>
      <c r="N37" s="2"/>
      <c r="O37" s="2"/>
      <c r="P37">
        <v>60849</v>
      </c>
      <c r="Q37" s="2">
        <f t="shared" si="0"/>
        <v>627526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8247</v>
      </c>
      <c r="F38">
        <v>591444</v>
      </c>
      <c r="G38">
        <v>198916</v>
      </c>
      <c r="H38" s="2"/>
      <c r="I38">
        <v>3489</v>
      </c>
      <c r="J38" s="2"/>
      <c r="L38">
        <v>11</v>
      </c>
      <c r="M38" s="2"/>
      <c r="N38" s="2"/>
      <c r="O38" s="2"/>
      <c r="P38">
        <v>47617</v>
      </c>
      <c r="Q38" s="2">
        <f t="shared" si="0"/>
        <v>849724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8243</v>
      </c>
      <c r="F39">
        <v>510183</v>
      </c>
      <c r="G39">
        <v>193417</v>
      </c>
      <c r="H39" s="2"/>
      <c r="I39">
        <v>3529</v>
      </c>
      <c r="J39" s="2"/>
      <c r="L39">
        <v>11</v>
      </c>
      <c r="M39" s="2"/>
      <c r="N39" s="2"/>
      <c r="O39" s="2"/>
      <c r="P39">
        <v>45591</v>
      </c>
      <c r="Q39" s="2">
        <f t="shared" si="0"/>
        <v>760974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8215</v>
      </c>
      <c r="F40">
        <v>563848</v>
      </c>
      <c r="G40">
        <v>138438</v>
      </c>
      <c r="H40" s="2"/>
      <c r="I40">
        <v>3857</v>
      </c>
      <c r="J40" s="2"/>
      <c r="L40">
        <v>11</v>
      </c>
      <c r="M40" s="2"/>
      <c r="N40" s="2"/>
      <c r="O40" s="2"/>
      <c r="P40">
        <v>38525</v>
      </c>
      <c r="Q40" s="2">
        <f t="shared" si="0"/>
        <v>752894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8248</v>
      </c>
      <c r="F41">
        <v>662052</v>
      </c>
      <c r="G41">
        <v>20811</v>
      </c>
      <c r="H41" s="2"/>
      <c r="I41">
        <v>3468</v>
      </c>
      <c r="J41" s="2"/>
      <c r="L41">
        <v>11</v>
      </c>
      <c r="M41" s="2"/>
      <c r="N41" s="2"/>
      <c r="O41" s="2"/>
      <c r="P41">
        <v>47938</v>
      </c>
      <c r="Q41" s="2">
        <f t="shared" si="0"/>
        <v>742528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8267</v>
      </c>
      <c r="F42">
        <v>1014223</v>
      </c>
      <c r="G42">
        <v>145926</v>
      </c>
      <c r="H42" s="2"/>
      <c r="I42">
        <v>3202</v>
      </c>
      <c r="J42" s="2"/>
      <c r="L42">
        <v>11</v>
      </c>
      <c r="M42" s="2"/>
      <c r="N42" s="2"/>
      <c r="O42" s="2"/>
      <c r="P42">
        <v>49621</v>
      </c>
      <c r="Q42" s="2">
        <f t="shared" si="0"/>
        <v>1221250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8282</v>
      </c>
      <c r="F43">
        <v>1082691</v>
      </c>
      <c r="G43">
        <v>65549</v>
      </c>
      <c r="H43" s="2"/>
      <c r="I43">
        <v>2938</v>
      </c>
      <c r="J43" s="2"/>
      <c r="L43">
        <v>11</v>
      </c>
      <c r="M43" s="2"/>
      <c r="N43" s="2"/>
      <c r="O43" s="2"/>
      <c r="P43">
        <v>46360</v>
      </c>
      <c r="Q43" s="2">
        <f t="shared" si="0"/>
        <v>1205831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8286</v>
      </c>
      <c r="F44">
        <v>1123963</v>
      </c>
      <c r="G44">
        <v>151030</v>
      </c>
      <c r="H44" s="2"/>
      <c r="I44">
        <v>2867</v>
      </c>
      <c r="J44" s="2"/>
      <c r="L44">
        <v>11</v>
      </c>
      <c r="M44" s="2"/>
      <c r="N44" s="2"/>
      <c r="O44" s="2"/>
      <c r="P44">
        <v>50178</v>
      </c>
      <c r="Q44" s="2">
        <f t="shared" si="0"/>
        <v>1336335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8281</v>
      </c>
      <c r="F45">
        <v>999288</v>
      </c>
      <c r="G45">
        <v>164650</v>
      </c>
      <c r="H45" s="2"/>
      <c r="I45">
        <v>2971</v>
      </c>
      <c r="J45" s="2"/>
      <c r="L45">
        <v>11</v>
      </c>
      <c r="M45" s="2"/>
      <c r="N45" s="2"/>
      <c r="O45" s="2"/>
      <c r="P45">
        <v>50952</v>
      </c>
      <c r="Q45" s="2">
        <f t="shared" si="0"/>
        <v>1226153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8289</v>
      </c>
      <c r="F46">
        <v>685290</v>
      </c>
      <c r="G46">
        <v>158467</v>
      </c>
      <c r="H46" s="2"/>
      <c r="I46">
        <v>2807</v>
      </c>
      <c r="J46" s="2"/>
      <c r="L46">
        <v>11</v>
      </c>
      <c r="M46" s="2"/>
      <c r="N46" s="2"/>
      <c r="O46" s="2"/>
      <c r="P46">
        <v>38658</v>
      </c>
      <c r="Q46" s="2">
        <f t="shared" si="0"/>
        <v>893522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8299</v>
      </c>
      <c r="F47">
        <v>421934</v>
      </c>
      <c r="G47">
        <v>151568</v>
      </c>
      <c r="H47" s="2"/>
      <c r="I47">
        <v>2618</v>
      </c>
      <c r="J47" s="2"/>
      <c r="L47">
        <v>11</v>
      </c>
      <c r="M47" s="2"/>
      <c r="N47" s="2"/>
      <c r="O47" s="2"/>
      <c r="P47">
        <v>49845</v>
      </c>
      <c r="Q47" s="2">
        <f t="shared" si="0"/>
        <v>634275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8269</v>
      </c>
      <c r="F48">
        <v>363375</v>
      </c>
      <c r="G48">
        <v>169738</v>
      </c>
      <c r="H48" s="2"/>
      <c r="I48">
        <v>3172</v>
      </c>
      <c r="J48" s="2"/>
      <c r="L48">
        <v>11</v>
      </c>
      <c r="M48" s="2"/>
      <c r="N48" s="2"/>
      <c r="O48" s="2"/>
      <c r="P48">
        <v>44426</v>
      </c>
      <c r="Q48" s="2">
        <f t="shared" si="0"/>
        <v>588991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8278</v>
      </c>
      <c r="F49">
        <v>443364</v>
      </c>
      <c r="G49">
        <v>145314</v>
      </c>
      <c r="H49" s="2"/>
      <c r="I49">
        <v>3023</v>
      </c>
      <c r="J49" s="2"/>
      <c r="L49">
        <v>11</v>
      </c>
      <c r="M49" s="2"/>
      <c r="N49" s="2"/>
      <c r="O49" s="2"/>
      <c r="P49">
        <v>50569</v>
      </c>
      <c r="Q49" s="2">
        <f t="shared" si="0"/>
        <v>650559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8360</v>
      </c>
      <c r="F50">
        <v>564939</v>
      </c>
      <c r="G50">
        <v>164538</v>
      </c>
      <c r="H50" s="2"/>
      <c r="I50">
        <v>2341</v>
      </c>
      <c r="J50" s="2"/>
      <c r="L50">
        <v>1</v>
      </c>
      <c r="M50" s="2"/>
      <c r="N50" s="2"/>
      <c r="O50" s="2"/>
      <c r="P50">
        <v>47083</v>
      </c>
      <c r="Q50" s="2">
        <f t="shared" si="0"/>
        <v>787262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7591</v>
      </c>
      <c r="F51">
        <v>456456</v>
      </c>
      <c r="G51">
        <v>158554</v>
      </c>
      <c r="H51" s="2"/>
      <c r="I51">
        <v>2486</v>
      </c>
      <c r="J51" s="2"/>
      <c r="L51">
        <v>0</v>
      </c>
      <c r="M51" s="2"/>
      <c r="N51" s="2"/>
      <c r="O51" s="2"/>
      <c r="P51">
        <v>44458</v>
      </c>
      <c r="Q51" s="2">
        <f t="shared" si="0"/>
        <v>669545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8137</v>
      </c>
      <c r="F52">
        <v>484942</v>
      </c>
      <c r="G52">
        <v>147560</v>
      </c>
      <c r="H52" s="2"/>
      <c r="I52">
        <v>3058</v>
      </c>
      <c r="J52" s="2"/>
      <c r="L52">
        <v>0</v>
      </c>
      <c r="M52" s="2"/>
      <c r="N52" s="2"/>
      <c r="O52" s="2"/>
      <c r="P52">
        <v>37521</v>
      </c>
      <c r="Q52" s="2">
        <f t="shared" si="0"/>
        <v>681218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6694</v>
      </c>
      <c r="F53">
        <v>685441</v>
      </c>
      <c r="G53">
        <v>129532</v>
      </c>
      <c r="H53" s="2"/>
      <c r="I53">
        <v>2630</v>
      </c>
      <c r="J53" s="2"/>
      <c r="L53">
        <v>0</v>
      </c>
      <c r="M53" s="2"/>
      <c r="N53" s="2"/>
      <c r="O53" s="2"/>
      <c r="P53">
        <v>48043</v>
      </c>
      <c r="Q53" s="2">
        <f t="shared" si="0"/>
        <v>872340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6360</v>
      </c>
      <c r="F54">
        <v>1226352</v>
      </c>
      <c r="G54">
        <v>36579</v>
      </c>
      <c r="H54" s="2"/>
      <c r="I54">
        <v>3128</v>
      </c>
      <c r="J54" s="2"/>
      <c r="L54">
        <v>0</v>
      </c>
      <c r="M54" s="2"/>
      <c r="N54" s="2"/>
      <c r="O54" s="2"/>
      <c r="P54">
        <v>46429</v>
      </c>
      <c r="Q54" s="2">
        <f t="shared" si="0"/>
        <v>1318848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8152</v>
      </c>
      <c r="F55">
        <v>1058567</v>
      </c>
      <c r="G55">
        <v>33030</v>
      </c>
      <c r="H55" s="2"/>
      <c r="I55">
        <v>2274</v>
      </c>
      <c r="J55" s="2"/>
      <c r="L55">
        <v>0</v>
      </c>
      <c r="M55" s="2"/>
      <c r="N55" s="2"/>
      <c r="O55" s="2"/>
      <c r="P55">
        <v>34375</v>
      </c>
      <c r="Q55" s="2">
        <f t="shared" si="0"/>
        <v>1136398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9095</v>
      </c>
      <c r="F56">
        <v>1099337</v>
      </c>
      <c r="G56">
        <v>127085</v>
      </c>
      <c r="H56" s="2"/>
      <c r="I56">
        <v>2565</v>
      </c>
      <c r="J56" s="2"/>
      <c r="L56">
        <v>0</v>
      </c>
      <c r="M56" s="2"/>
      <c r="N56" s="2"/>
      <c r="O56" s="2"/>
      <c r="P56">
        <v>51420</v>
      </c>
      <c r="Q56" s="2">
        <f t="shared" si="0"/>
        <v>1289502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9008</v>
      </c>
      <c r="F57">
        <v>911236</v>
      </c>
      <c r="G57">
        <v>171265</v>
      </c>
      <c r="H57" s="2"/>
      <c r="I57">
        <v>2335</v>
      </c>
      <c r="J57" s="2"/>
      <c r="L57">
        <v>1</v>
      </c>
      <c r="M57" s="2"/>
      <c r="N57" s="2"/>
      <c r="O57" s="2"/>
      <c r="P57">
        <v>49678</v>
      </c>
      <c r="Q57" s="2">
        <f t="shared" si="0"/>
        <v>1143523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8115</v>
      </c>
      <c r="F58">
        <v>591302</v>
      </c>
      <c r="G58">
        <v>155793</v>
      </c>
      <c r="H58" s="2"/>
      <c r="I58">
        <v>2354</v>
      </c>
      <c r="J58" s="2"/>
      <c r="L58">
        <v>0</v>
      </c>
      <c r="M58" s="2"/>
      <c r="N58" s="2"/>
      <c r="O58" s="2"/>
      <c r="P58">
        <v>50752</v>
      </c>
      <c r="Q58" s="2">
        <f t="shared" si="0"/>
        <v>808316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7599</v>
      </c>
      <c r="F59">
        <v>472757</v>
      </c>
      <c r="G59">
        <v>161025</v>
      </c>
      <c r="H59" s="2"/>
      <c r="I59">
        <v>2163</v>
      </c>
      <c r="J59" s="2"/>
      <c r="L59">
        <v>0</v>
      </c>
      <c r="M59" s="2"/>
      <c r="N59" s="2"/>
      <c r="O59" s="2"/>
      <c r="P59">
        <v>50293</v>
      </c>
      <c r="Q59" s="2">
        <f t="shared" si="0"/>
        <v>693837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7463</v>
      </c>
      <c r="F60">
        <v>460589</v>
      </c>
      <c r="G60">
        <v>163102</v>
      </c>
      <c r="H60" s="2"/>
      <c r="I60">
        <v>2858</v>
      </c>
      <c r="J60" s="2"/>
      <c r="L60">
        <v>0</v>
      </c>
      <c r="M60" s="2"/>
      <c r="N60" s="2"/>
      <c r="O60" s="2"/>
      <c r="P60">
        <v>49458</v>
      </c>
      <c r="Q60" s="2">
        <f t="shared" si="0"/>
        <v>683470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8608</v>
      </c>
      <c r="F61">
        <v>530203</v>
      </c>
      <c r="G61">
        <v>149216</v>
      </c>
      <c r="H61" s="2"/>
      <c r="I61">
        <v>2572</v>
      </c>
      <c r="J61" s="2"/>
      <c r="L61">
        <v>1</v>
      </c>
      <c r="M61" s="2"/>
      <c r="N61" s="2"/>
      <c r="O61" s="2"/>
      <c r="P61">
        <v>50121</v>
      </c>
      <c r="Q61" s="2">
        <f t="shared" si="0"/>
        <v>740721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7104</v>
      </c>
      <c r="F62">
        <v>820211</v>
      </c>
      <c r="G62">
        <v>32812</v>
      </c>
      <c r="H62" s="2"/>
      <c r="I62">
        <v>5797</v>
      </c>
      <c r="J62" s="2"/>
      <c r="L62">
        <v>17</v>
      </c>
      <c r="M62" s="2"/>
      <c r="N62" s="2"/>
      <c r="O62">
        <v>14353</v>
      </c>
      <c r="P62">
        <v>44983</v>
      </c>
      <c r="Q62" s="2">
        <f t="shared" si="0"/>
        <v>925277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6679</v>
      </c>
      <c r="F63">
        <v>955126</v>
      </c>
      <c r="G63">
        <v>75022</v>
      </c>
      <c r="H63" s="2"/>
      <c r="I63">
        <v>5335</v>
      </c>
      <c r="J63" s="2"/>
      <c r="L63">
        <v>9</v>
      </c>
      <c r="M63" s="2"/>
      <c r="N63" s="2"/>
      <c r="O63">
        <v>10063</v>
      </c>
      <c r="P63">
        <v>38989</v>
      </c>
      <c r="Q63" s="2">
        <f t="shared" si="0"/>
        <v>1091223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6522</v>
      </c>
      <c r="F64">
        <v>944745</v>
      </c>
      <c r="G64">
        <v>66627</v>
      </c>
      <c r="H64" s="2"/>
      <c r="I64">
        <v>6729</v>
      </c>
      <c r="J64" s="2"/>
      <c r="L64">
        <v>7</v>
      </c>
      <c r="M64" s="2"/>
      <c r="N64" s="2"/>
      <c r="O64">
        <v>18481</v>
      </c>
      <c r="P64">
        <v>44020</v>
      </c>
      <c r="Q64" s="2">
        <f t="shared" si="0"/>
        <v>1087131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6528</v>
      </c>
      <c r="F65">
        <v>1340670</v>
      </c>
      <c r="G65">
        <v>20346</v>
      </c>
      <c r="H65" s="2"/>
      <c r="I65">
        <v>6038</v>
      </c>
      <c r="J65" s="2"/>
      <c r="L65">
        <v>14</v>
      </c>
      <c r="M65" s="2"/>
      <c r="N65" s="2"/>
      <c r="O65">
        <v>15557</v>
      </c>
      <c r="P65">
        <v>33168</v>
      </c>
      <c r="Q65" s="2">
        <f t="shared" si="0"/>
        <v>1422321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6866</v>
      </c>
      <c r="F66">
        <v>1386277</v>
      </c>
      <c r="G66">
        <v>52152</v>
      </c>
      <c r="H66" s="2"/>
      <c r="I66">
        <v>6489</v>
      </c>
      <c r="J66" s="2"/>
      <c r="L66">
        <v>13</v>
      </c>
      <c r="M66" s="2"/>
      <c r="N66" s="2"/>
      <c r="O66">
        <v>15703</v>
      </c>
      <c r="P66">
        <v>46797</v>
      </c>
      <c r="Q66" s="2">
        <f t="shared" ref="Q66:Q129" si="2">SUM(D66:P66)</f>
        <v>1514297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7024</v>
      </c>
      <c r="F67">
        <v>1343836</v>
      </c>
      <c r="G67">
        <v>55987</v>
      </c>
      <c r="H67" s="2"/>
      <c r="I67">
        <v>5417</v>
      </c>
      <c r="J67" s="2"/>
      <c r="L67">
        <v>12</v>
      </c>
      <c r="M67" s="2"/>
      <c r="N67" s="2"/>
      <c r="O67">
        <v>14380</v>
      </c>
      <c r="P67">
        <v>29300</v>
      </c>
      <c r="Q67" s="2">
        <f t="shared" si="2"/>
        <v>1455956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7376</v>
      </c>
      <c r="F68">
        <v>1205915</v>
      </c>
      <c r="G68">
        <v>162184</v>
      </c>
      <c r="H68" s="2"/>
      <c r="I68">
        <v>6196</v>
      </c>
      <c r="J68" s="2"/>
      <c r="L68">
        <v>18</v>
      </c>
      <c r="M68" s="2"/>
      <c r="N68" s="2"/>
      <c r="O68">
        <v>10188</v>
      </c>
      <c r="P68">
        <v>51558</v>
      </c>
      <c r="Q68" s="2">
        <f t="shared" si="2"/>
        <v>1443435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7373</v>
      </c>
      <c r="F69">
        <v>996206</v>
      </c>
      <c r="G69">
        <v>163749</v>
      </c>
      <c r="H69" s="2"/>
      <c r="I69">
        <v>5889</v>
      </c>
      <c r="J69" s="2"/>
      <c r="L69">
        <v>17</v>
      </c>
      <c r="M69" s="2"/>
      <c r="N69" s="2"/>
      <c r="O69">
        <v>12229</v>
      </c>
      <c r="P69">
        <v>50261</v>
      </c>
      <c r="Q69" s="2">
        <f t="shared" si="2"/>
        <v>1235724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6658</v>
      </c>
      <c r="F70">
        <v>644470</v>
      </c>
      <c r="G70">
        <v>174293</v>
      </c>
      <c r="H70" s="2"/>
      <c r="I70">
        <v>5973</v>
      </c>
      <c r="J70" s="2"/>
      <c r="L70">
        <v>8</v>
      </c>
      <c r="M70" s="2"/>
      <c r="N70" s="2"/>
      <c r="O70">
        <v>9084</v>
      </c>
      <c r="P70">
        <v>47015</v>
      </c>
      <c r="Q70" s="2">
        <f t="shared" si="2"/>
        <v>887501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6519</v>
      </c>
      <c r="F71">
        <v>491600</v>
      </c>
      <c r="G71">
        <v>187051</v>
      </c>
      <c r="H71" s="2"/>
      <c r="I71">
        <v>6480</v>
      </c>
      <c r="J71" s="2"/>
      <c r="L71">
        <v>8</v>
      </c>
      <c r="M71" s="2"/>
      <c r="N71" s="2"/>
      <c r="O71">
        <v>14929</v>
      </c>
      <c r="P71">
        <v>47325</v>
      </c>
      <c r="Q71" s="2">
        <f t="shared" si="2"/>
        <v>753912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6609</v>
      </c>
      <c r="F72">
        <v>510970</v>
      </c>
      <c r="G72">
        <v>120509</v>
      </c>
      <c r="H72" s="2"/>
      <c r="I72">
        <v>6406</v>
      </c>
      <c r="J72" s="2"/>
      <c r="L72">
        <v>10</v>
      </c>
      <c r="M72" s="2"/>
      <c r="N72" s="2"/>
      <c r="O72">
        <v>21071</v>
      </c>
      <c r="P72">
        <v>45288</v>
      </c>
      <c r="Q72" s="2">
        <f t="shared" si="2"/>
        <v>710863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7044</v>
      </c>
      <c r="F73">
        <v>602347</v>
      </c>
      <c r="G73">
        <v>187664</v>
      </c>
      <c r="H73" s="2"/>
      <c r="I73">
        <v>6165</v>
      </c>
      <c r="J73" s="2"/>
      <c r="L73">
        <v>11</v>
      </c>
      <c r="M73" s="2"/>
      <c r="N73" s="2"/>
      <c r="O73">
        <v>13579</v>
      </c>
      <c r="P73">
        <v>41638</v>
      </c>
      <c r="Q73" s="2">
        <f t="shared" si="2"/>
        <v>858448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9802</v>
      </c>
      <c r="F74">
        <v>816866</v>
      </c>
      <c r="G74">
        <v>121810</v>
      </c>
      <c r="H74" s="2"/>
      <c r="I74">
        <v>4424</v>
      </c>
      <c r="J74" s="2"/>
      <c r="L74">
        <v>10</v>
      </c>
      <c r="M74" s="2"/>
      <c r="N74" s="2"/>
      <c r="O74">
        <v>9975</v>
      </c>
      <c r="P74">
        <v>39124</v>
      </c>
      <c r="Q74" s="2">
        <f t="shared" si="2"/>
        <v>1002011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7517</v>
      </c>
      <c r="F75">
        <v>482157</v>
      </c>
      <c r="G75">
        <v>149938</v>
      </c>
      <c r="H75" s="2"/>
      <c r="I75">
        <v>6592</v>
      </c>
      <c r="J75" s="2"/>
      <c r="L75">
        <v>12</v>
      </c>
      <c r="M75" s="2"/>
      <c r="N75" s="2"/>
      <c r="O75">
        <v>16361</v>
      </c>
      <c r="P75">
        <v>34759</v>
      </c>
      <c r="Q75" s="2">
        <f t="shared" si="2"/>
        <v>697336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8429</v>
      </c>
      <c r="F76">
        <v>724170</v>
      </c>
      <c r="G76">
        <v>42468</v>
      </c>
      <c r="H76" s="2"/>
      <c r="I76">
        <v>5216</v>
      </c>
      <c r="J76" s="2"/>
      <c r="L76">
        <v>9</v>
      </c>
      <c r="M76" s="2"/>
      <c r="N76" s="2"/>
      <c r="O76">
        <v>17082</v>
      </c>
      <c r="P76">
        <v>26849</v>
      </c>
      <c r="Q76" s="2">
        <f t="shared" si="2"/>
        <v>824223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6040</v>
      </c>
      <c r="F77">
        <v>853862</v>
      </c>
      <c r="G77">
        <v>53624</v>
      </c>
      <c r="H77" s="2"/>
      <c r="I77">
        <v>5392</v>
      </c>
      <c r="J77" s="2"/>
      <c r="L77">
        <v>13</v>
      </c>
      <c r="M77" s="2"/>
      <c r="N77" s="2"/>
      <c r="O77">
        <v>13475</v>
      </c>
      <c r="P77">
        <v>38265</v>
      </c>
      <c r="Q77" s="2">
        <f t="shared" si="2"/>
        <v>970671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6157</v>
      </c>
      <c r="F78">
        <v>1274148</v>
      </c>
      <c r="G78">
        <v>32952</v>
      </c>
      <c r="H78" s="2"/>
      <c r="I78">
        <v>6949</v>
      </c>
      <c r="J78" s="2"/>
      <c r="L78">
        <v>18</v>
      </c>
      <c r="M78" s="2"/>
      <c r="N78" s="2"/>
      <c r="O78">
        <v>15724</v>
      </c>
      <c r="P78">
        <v>42739</v>
      </c>
      <c r="Q78" s="2">
        <f t="shared" si="2"/>
        <v>1378687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4229</v>
      </c>
      <c r="F79">
        <v>1007272</v>
      </c>
      <c r="G79">
        <v>86975</v>
      </c>
      <c r="H79" s="2"/>
      <c r="I79">
        <v>4351</v>
      </c>
      <c r="J79" s="2"/>
      <c r="L79">
        <v>10</v>
      </c>
      <c r="M79" s="2"/>
      <c r="N79" s="2"/>
      <c r="O79">
        <v>14598</v>
      </c>
      <c r="P79">
        <v>43379</v>
      </c>
      <c r="Q79" s="2">
        <f t="shared" si="2"/>
        <v>1160814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4869</v>
      </c>
      <c r="F80">
        <v>1157748</v>
      </c>
      <c r="G80">
        <v>128095</v>
      </c>
      <c r="H80" s="2"/>
      <c r="I80">
        <v>5207</v>
      </c>
      <c r="J80" s="2"/>
      <c r="L80">
        <v>8</v>
      </c>
      <c r="M80" s="2"/>
      <c r="N80" s="2"/>
      <c r="O80">
        <v>8973</v>
      </c>
      <c r="P80">
        <v>45375</v>
      </c>
      <c r="Q80" s="2">
        <f t="shared" si="2"/>
        <v>1350275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5260</v>
      </c>
      <c r="F81">
        <v>906348</v>
      </c>
      <c r="G81">
        <v>189068</v>
      </c>
      <c r="H81" s="2"/>
      <c r="I81">
        <v>6718</v>
      </c>
      <c r="J81" s="2"/>
      <c r="L81">
        <v>9</v>
      </c>
      <c r="M81" s="2"/>
      <c r="N81" s="2"/>
      <c r="O81">
        <v>17335</v>
      </c>
      <c r="P81">
        <v>47987</v>
      </c>
      <c r="Q81" s="2">
        <f t="shared" si="2"/>
        <v>1172725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7523</v>
      </c>
      <c r="F82">
        <v>591276</v>
      </c>
      <c r="G82">
        <v>216234</v>
      </c>
      <c r="H82" s="2"/>
      <c r="I82">
        <v>5532</v>
      </c>
      <c r="J82" s="2"/>
      <c r="L82">
        <v>9</v>
      </c>
      <c r="M82" s="2"/>
      <c r="N82" s="2"/>
      <c r="O82">
        <v>14468</v>
      </c>
      <c r="P82">
        <v>40180</v>
      </c>
      <c r="Q82" s="2">
        <f t="shared" si="2"/>
        <v>875222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7908</v>
      </c>
      <c r="F83">
        <v>401700</v>
      </c>
      <c r="G83">
        <v>224623</v>
      </c>
      <c r="H83" s="2"/>
      <c r="I83">
        <v>5853</v>
      </c>
      <c r="J83" s="2"/>
      <c r="L83">
        <v>9</v>
      </c>
      <c r="M83" s="2"/>
      <c r="N83" s="2"/>
      <c r="O83">
        <v>12876</v>
      </c>
      <c r="P83">
        <v>36981</v>
      </c>
      <c r="Q83" s="2">
        <f t="shared" si="2"/>
        <v>689950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7766</v>
      </c>
      <c r="F84">
        <v>340221</v>
      </c>
      <c r="G84">
        <v>199010</v>
      </c>
      <c r="H84" s="2"/>
      <c r="I84">
        <v>6815</v>
      </c>
      <c r="J84" s="2"/>
      <c r="L84">
        <v>14</v>
      </c>
      <c r="M84" s="2"/>
      <c r="N84" s="2"/>
      <c r="O84">
        <v>17215</v>
      </c>
      <c r="P84">
        <v>44655</v>
      </c>
      <c r="Q84" s="2">
        <f t="shared" si="2"/>
        <v>615696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8064</v>
      </c>
      <c r="F85">
        <v>465922</v>
      </c>
      <c r="G85">
        <v>212457</v>
      </c>
      <c r="H85" s="2"/>
      <c r="I85">
        <v>5550</v>
      </c>
      <c r="J85" s="2"/>
      <c r="L85">
        <v>13</v>
      </c>
      <c r="M85" s="2"/>
      <c r="N85" s="2"/>
      <c r="O85">
        <v>14184</v>
      </c>
      <c r="P85">
        <v>40288</v>
      </c>
      <c r="Q85" s="2">
        <f t="shared" si="2"/>
        <v>746478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11021</v>
      </c>
      <c r="E86">
        <v>3446</v>
      </c>
      <c r="F86">
        <v>535920</v>
      </c>
      <c r="G86">
        <v>222149</v>
      </c>
      <c r="H86" s="2"/>
      <c r="I86">
        <v>2188</v>
      </c>
      <c r="J86" s="2"/>
      <c r="L86">
        <v>16</v>
      </c>
      <c r="M86" s="2"/>
      <c r="N86" s="2"/>
      <c r="O86">
        <v>20185</v>
      </c>
      <c r="P86">
        <v>39369</v>
      </c>
      <c r="Q86" s="2">
        <f t="shared" si="2"/>
        <v>834294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10867</v>
      </c>
      <c r="E87">
        <v>2733</v>
      </c>
      <c r="F87">
        <v>450103</v>
      </c>
      <c r="G87">
        <v>184789</v>
      </c>
      <c r="H87" s="2"/>
      <c r="I87">
        <v>6448</v>
      </c>
      <c r="J87" s="2"/>
      <c r="L87">
        <v>11</v>
      </c>
      <c r="M87" s="2"/>
      <c r="N87" s="2"/>
      <c r="O87">
        <v>18763</v>
      </c>
      <c r="P87">
        <v>36280</v>
      </c>
      <c r="Q87" s="2">
        <f t="shared" si="2"/>
        <v>709994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10087</v>
      </c>
      <c r="E88">
        <v>7597</v>
      </c>
      <c r="F88">
        <v>686237</v>
      </c>
      <c r="G88">
        <v>182011</v>
      </c>
      <c r="H88" s="2"/>
      <c r="I88">
        <v>7587</v>
      </c>
      <c r="J88" s="2"/>
      <c r="L88">
        <v>10</v>
      </c>
      <c r="M88" s="2"/>
      <c r="N88" s="2"/>
      <c r="O88">
        <v>18910</v>
      </c>
      <c r="P88">
        <v>41603</v>
      </c>
      <c r="Q88" s="2">
        <f t="shared" si="2"/>
        <v>954042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8259</v>
      </c>
      <c r="E89">
        <v>8006</v>
      </c>
      <c r="F89">
        <v>999305</v>
      </c>
      <c r="G89">
        <v>197172</v>
      </c>
      <c r="H89" s="2"/>
      <c r="I89">
        <v>6633</v>
      </c>
      <c r="J89" s="2"/>
      <c r="L89">
        <v>9</v>
      </c>
      <c r="M89" s="2"/>
      <c r="N89" s="2"/>
      <c r="O89">
        <v>18125</v>
      </c>
      <c r="P89">
        <v>34477</v>
      </c>
      <c r="Q89" s="2">
        <f t="shared" si="2"/>
        <v>1271986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5976</v>
      </c>
      <c r="E90">
        <v>8395</v>
      </c>
      <c r="F90">
        <v>979955</v>
      </c>
      <c r="G90">
        <v>41347</v>
      </c>
      <c r="H90" s="2"/>
      <c r="I90">
        <v>5123</v>
      </c>
      <c r="J90" s="2"/>
      <c r="L90">
        <v>11</v>
      </c>
      <c r="M90" s="2"/>
      <c r="N90" s="2"/>
      <c r="O90">
        <v>17453</v>
      </c>
      <c r="P90">
        <v>38094</v>
      </c>
      <c r="Q90" s="2">
        <f t="shared" si="2"/>
        <v>1096354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1828</v>
      </c>
      <c r="E91">
        <v>7772</v>
      </c>
      <c r="F91">
        <v>1363120</v>
      </c>
      <c r="G91">
        <v>4533</v>
      </c>
      <c r="H91" s="2"/>
      <c r="I91">
        <v>7069</v>
      </c>
      <c r="J91" s="2"/>
      <c r="L91">
        <v>11</v>
      </c>
      <c r="M91" s="2"/>
      <c r="N91" s="2"/>
      <c r="O91">
        <v>15551</v>
      </c>
      <c r="P91">
        <v>39072</v>
      </c>
      <c r="Q91" s="2">
        <f t="shared" si="2"/>
        <v>1438956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1870</v>
      </c>
      <c r="E92">
        <v>7791</v>
      </c>
      <c r="F92">
        <v>1269410</v>
      </c>
      <c r="G92">
        <v>87758</v>
      </c>
      <c r="H92" s="2"/>
      <c r="I92">
        <v>5602</v>
      </c>
      <c r="J92" s="2"/>
      <c r="L92">
        <v>7</v>
      </c>
      <c r="M92" s="2"/>
      <c r="N92" s="2"/>
      <c r="O92">
        <v>11349</v>
      </c>
      <c r="P92">
        <v>38853</v>
      </c>
      <c r="Q92" s="2">
        <f t="shared" si="2"/>
        <v>1422640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2242</v>
      </c>
      <c r="E93">
        <v>7803</v>
      </c>
      <c r="F93">
        <v>1117388</v>
      </c>
      <c r="G93">
        <v>177926</v>
      </c>
      <c r="H93" s="2"/>
      <c r="I93">
        <v>5348</v>
      </c>
      <c r="J93" s="2"/>
      <c r="L93">
        <v>10</v>
      </c>
      <c r="M93" s="2"/>
      <c r="N93" s="2"/>
      <c r="O93">
        <v>11846</v>
      </c>
      <c r="P93">
        <v>42194</v>
      </c>
      <c r="Q93" s="2">
        <f t="shared" si="2"/>
        <v>1364757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7050</v>
      </c>
      <c r="E94">
        <v>7546</v>
      </c>
      <c r="F94">
        <v>687521</v>
      </c>
      <c r="G94">
        <v>168343</v>
      </c>
      <c r="H94" s="2"/>
      <c r="I94">
        <v>5458</v>
      </c>
      <c r="J94" s="2"/>
      <c r="L94">
        <v>7</v>
      </c>
      <c r="M94" s="2"/>
      <c r="N94" s="2"/>
      <c r="O94">
        <v>11523</v>
      </c>
      <c r="P94">
        <v>28016</v>
      </c>
      <c r="Q94" s="2">
        <f t="shared" si="2"/>
        <v>915464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9430</v>
      </c>
      <c r="E95">
        <v>7689</v>
      </c>
      <c r="F95">
        <v>439353</v>
      </c>
      <c r="G95">
        <v>140002</v>
      </c>
      <c r="H95" s="2"/>
      <c r="I95">
        <v>6893</v>
      </c>
      <c r="J95" s="2"/>
      <c r="L95">
        <v>9</v>
      </c>
      <c r="M95" s="2"/>
      <c r="N95" s="2"/>
      <c r="O95">
        <v>17566</v>
      </c>
      <c r="P95">
        <v>33248</v>
      </c>
      <c r="Q95" s="2">
        <f t="shared" si="2"/>
        <v>654190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10993</v>
      </c>
      <c r="E96">
        <v>8220</v>
      </c>
      <c r="F96">
        <v>380110</v>
      </c>
      <c r="G96">
        <v>110936</v>
      </c>
      <c r="H96" s="2"/>
      <c r="I96">
        <v>5199</v>
      </c>
      <c r="J96" s="2"/>
      <c r="L96">
        <v>10</v>
      </c>
      <c r="M96" s="2"/>
      <c r="N96" s="2"/>
      <c r="O96">
        <v>21611</v>
      </c>
      <c r="P96">
        <v>43258</v>
      </c>
      <c r="Q96" s="2">
        <f t="shared" si="2"/>
        <v>580337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10827</v>
      </c>
      <c r="E97">
        <v>8548</v>
      </c>
      <c r="F97">
        <v>454079</v>
      </c>
      <c r="G97">
        <v>182590</v>
      </c>
      <c r="H97" s="2"/>
      <c r="I97">
        <v>5970</v>
      </c>
      <c r="J97" s="2"/>
      <c r="L97">
        <v>9</v>
      </c>
      <c r="M97" s="2"/>
      <c r="N97" s="2"/>
      <c r="O97">
        <v>24589</v>
      </c>
      <c r="P97">
        <v>40928</v>
      </c>
      <c r="Q97" s="2">
        <f t="shared" si="2"/>
        <v>727540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11231</v>
      </c>
      <c r="E98">
        <v>6504</v>
      </c>
      <c r="F98">
        <v>813301</v>
      </c>
      <c r="G98">
        <v>124215</v>
      </c>
      <c r="H98" s="2"/>
      <c r="I98">
        <v>6448</v>
      </c>
      <c r="J98">
        <v>0</v>
      </c>
      <c r="L98">
        <v>3</v>
      </c>
      <c r="M98" s="2"/>
      <c r="N98" s="2"/>
      <c r="O98">
        <v>29799</v>
      </c>
      <c r="P98">
        <v>39877</v>
      </c>
      <c r="Q98" s="2">
        <f t="shared" si="2"/>
        <v>1031378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8187</v>
      </c>
      <c r="E99">
        <v>5886</v>
      </c>
      <c r="F99">
        <v>568702</v>
      </c>
      <c r="G99">
        <v>147223</v>
      </c>
      <c r="H99" s="2"/>
      <c r="I99">
        <v>6096</v>
      </c>
      <c r="J99">
        <v>0</v>
      </c>
      <c r="L99">
        <v>2</v>
      </c>
      <c r="M99" s="2"/>
      <c r="N99" s="2"/>
      <c r="O99">
        <v>22941</v>
      </c>
      <c r="P99">
        <v>35209</v>
      </c>
      <c r="Q99" s="2">
        <f t="shared" si="2"/>
        <v>794246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8111</v>
      </c>
      <c r="E100">
        <v>6722</v>
      </c>
      <c r="F100">
        <v>569705</v>
      </c>
      <c r="G100">
        <v>85648</v>
      </c>
      <c r="H100" s="2"/>
      <c r="I100">
        <v>5840</v>
      </c>
      <c r="J100">
        <v>0</v>
      </c>
      <c r="L100">
        <v>3</v>
      </c>
      <c r="M100" s="2"/>
      <c r="N100" s="2"/>
      <c r="O100">
        <v>31790</v>
      </c>
      <c r="P100">
        <v>36538</v>
      </c>
      <c r="Q100" s="2">
        <f t="shared" si="2"/>
        <v>744357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6266</v>
      </c>
      <c r="E101">
        <v>5878</v>
      </c>
      <c r="F101">
        <v>1367649</v>
      </c>
      <c r="G101">
        <v>45126</v>
      </c>
      <c r="H101" s="2"/>
      <c r="I101">
        <v>6065</v>
      </c>
      <c r="J101">
        <v>0</v>
      </c>
      <c r="L101">
        <v>4</v>
      </c>
      <c r="M101" s="2"/>
      <c r="N101" s="2"/>
      <c r="O101">
        <v>28563</v>
      </c>
      <c r="P101">
        <v>29988</v>
      </c>
      <c r="Q101" s="2">
        <f t="shared" si="2"/>
        <v>1489539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1672</v>
      </c>
      <c r="E102">
        <v>5872</v>
      </c>
      <c r="F102">
        <v>1222419</v>
      </c>
      <c r="G102">
        <v>56297</v>
      </c>
      <c r="H102" s="2"/>
      <c r="I102">
        <v>4487</v>
      </c>
      <c r="J102">
        <v>0</v>
      </c>
      <c r="L102">
        <v>3</v>
      </c>
      <c r="M102" s="2"/>
      <c r="N102" s="2"/>
      <c r="O102">
        <v>22972</v>
      </c>
      <c r="P102">
        <v>42068</v>
      </c>
      <c r="Q102" s="2">
        <f t="shared" si="2"/>
        <v>1355790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1732</v>
      </c>
      <c r="E103">
        <v>6061</v>
      </c>
      <c r="F103">
        <v>1379257</v>
      </c>
      <c r="G103">
        <v>14338</v>
      </c>
      <c r="H103" s="2"/>
      <c r="I103">
        <v>6188</v>
      </c>
      <c r="J103">
        <v>0</v>
      </c>
      <c r="L103">
        <v>5</v>
      </c>
      <c r="M103" s="2"/>
      <c r="N103" s="2"/>
      <c r="O103">
        <v>17792</v>
      </c>
      <c r="P103">
        <v>44147</v>
      </c>
      <c r="Q103" s="2">
        <f t="shared" si="2"/>
        <v>1469520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1808</v>
      </c>
      <c r="E104">
        <v>6068</v>
      </c>
      <c r="F104">
        <v>1379524</v>
      </c>
      <c r="G104">
        <v>167646</v>
      </c>
      <c r="H104" s="2"/>
      <c r="I104">
        <v>6519</v>
      </c>
      <c r="J104">
        <v>0</v>
      </c>
      <c r="L104">
        <v>3</v>
      </c>
      <c r="M104" s="2"/>
      <c r="N104" s="2"/>
      <c r="O104">
        <v>16248</v>
      </c>
      <c r="P104">
        <v>42135</v>
      </c>
      <c r="Q104" s="2">
        <f t="shared" si="2"/>
        <v>1619951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3767</v>
      </c>
      <c r="E105">
        <v>6122</v>
      </c>
      <c r="F105">
        <v>1056368</v>
      </c>
      <c r="G105">
        <v>260421</v>
      </c>
      <c r="H105" s="2"/>
      <c r="I105">
        <v>7732</v>
      </c>
      <c r="J105">
        <v>0</v>
      </c>
      <c r="L105">
        <v>3</v>
      </c>
      <c r="M105" s="2"/>
      <c r="N105" s="2"/>
      <c r="O105">
        <v>17662</v>
      </c>
      <c r="P105">
        <v>44827</v>
      </c>
      <c r="Q105" s="2">
        <f t="shared" si="2"/>
        <v>1396902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8587</v>
      </c>
      <c r="E106">
        <v>5899</v>
      </c>
      <c r="F106">
        <v>698042</v>
      </c>
      <c r="G106">
        <v>213167</v>
      </c>
      <c r="H106" s="2"/>
      <c r="I106">
        <v>6815</v>
      </c>
      <c r="J106">
        <v>0</v>
      </c>
      <c r="L106">
        <v>4</v>
      </c>
      <c r="M106" s="2"/>
      <c r="N106" s="2"/>
      <c r="O106">
        <v>20926</v>
      </c>
      <c r="P106">
        <v>39579</v>
      </c>
      <c r="Q106" s="2">
        <f t="shared" si="2"/>
        <v>993019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10331</v>
      </c>
      <c r="E107">
        <v>5097</v>
      </c>
      <c r="F107">
        <v>492675</v>
      </c>
      <c r="G107">
        <v>187033</v>
      </c>
      <c r="H107" s="2"/>
      <c r="I107">
        <v>5213</v>
      </c>
      <c r="J107">
        <v>0</v>
      </c>
      <c r="L107">
        <v>4</v>
      </c>
      <c r="M107" s="2"/>
      <c r="N107" s="2"/>
      <c r="O107">
        <v>33023</v>
      </c>
      <c r="P107">
        <v>37871</v>
      </c>
      <c r="Q107" s="2">
        <f t="shared" si="2"/>
        <v>771247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10310</v>
      </c>
      <c r="E108">
        <v>7545</v>
      </c>
      <c r="F108">
        <v>397828</v>
      </c>
      <c r="G108">
        <v>128030</v>
      </c>
      <c r="H108" s="2"/>
      <c r="I108">
        <v>5084</v>
      </c>
      <c r="J108">
        <v>0</v>
      </c>
      <c r="L108">
        <v>3</v>
      </c>
      <c r="M108" s="2"/>
      <c r="N108" s="2"/>
      <c r="O108">
        <v>33557</v>
      </c>
      <c r="P108">
        <v>40290</v>
      </c>
      <c r="Q108" s="2">
        <f t="shared" si="2"/>
        <v>622647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10560</v>
      </c>
      <c r="E109">
        <v>8297</v>
      </c>
      <c r="F109">
        <v>488794</v>
      </c>
      <c r="G109">
        <v>214451</v>
      </c>
      <c r="H109" s="2"/>
      <c r="I109">
        <v>5884</v>
      </c>
      <c r="J109">
        <v>0</v>
      </c>
      <c r="L109">
        <v>4</v>
      </c>
      <c r="M109" s="2"/>
      <c r="N109" s="2"/>
      <c r="O109">
        <v>38146</v>
      </c>
      <c r="P109">
        <v>45419</v>
      </c>
      <c r="Q109" s="2">
        <f t="shared" si="2"/>
        <v>811555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9640</v>
      </c>
      <c r="E110">
        <v>5774</v>
      </c>
      <c r="F110">
        <v>594026</v>
      </c>
      <c r="G110">
        <v>138372</v>
      </c>
      <c r="H110" s="2"/>
      <c r="I110">
        <v>5181</v>
      </c>
      <c r="J110">
        <v>1888</v>
      </c>
      <c r="L110">
        <v>5</v>
      </c>
      <c r="M110" s="2"/>
      <c r="N110" s="2"/>
      <c r="O110">
        <v>25766</v>
      </c>
      <c r="P110">
        <v>39009</v>
      </c>
      <c r="Q110" s="2">
        <f t="shared" si="2"/>
        <v>819661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8952</v>
      </c>
      <c r="E111">
        <v>4723</v>
      </c>
      <c r="F111">
        <v>515794</v>
      </c>
      <c r="G111">
        <v>186039</v>
      </c>
      <c r="H111" s="2"/>
      <c r="I111">
        <v>5036</v>
      </c>
      <c r="J111">
        <v>1728</v>
      </c>
      <c r="L111">
        <v>5</v>
      </c>
      <c r="M111" s="2"/>
      <c r="N111" s="2"/>
      <c r="O111">
        <v>19770</v>
      </c>
      <c r="P111">
        <v>37729</v>
      </c>
      <c r="Q111" s="2">
        <f t="shared" si="2"/>
        <v>779776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9586</v>
      </c>
      <c r="E112">
        <v>6286</v>
      </c>
      <c r="F112">
        <v>497965</v>
      </c>
      <c r="G112">
        <v>201263</v>
      </c>
      <c r="H112" s="2"/>
      <c r="I112">
        <v>4483</v>
      </c>
      <c r="J112">
        <v>1964</v>
      </c>
      <c r="L112">
        <v>6</v>
      </c>
      <c r="M112" s="2"/>
      <c r="N112" s="2"/>
      <c r="O112">
        <v>27506</v>
      </c>
      <c r="P112">
        <v>28933</v>
      </c>
      <c r="Q112" s="2">
        <f t="shared" si="2"/>
        <v>777992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8283</v>
      </c>
      <c r="E113">
        <v>6169</v>
      </c>
      <c r="F113">
        <v>563070</v>
      </c>
      <c r="G113">
        <v>171125</v>
      </c>
      <c r="H113" s="2"/>
      <c r="I113">
        <v>5737</v>
      </c>
      <c r="J113">
        <v>1950</v>
      </c>
      <c r="L113">
        <v>8</v>
      </c>
      <c r="M113" s="2"/>
      <c r="N113" s="2"/>
      <c r="O113">
        <v>32972</v>
      </c>
      <c r="P113">
        <v>37658</v>
      </c>
      <c r="Q113" s="2">
        <f t="shared" si="2"/>
        <v>826972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6551</v>
      </c>
      <c r="E114">
        <v>6376</v>
      </c>
      <c r="F114">
        <v>928924</v>
      </c>
      <c r="G114">
        <v>28228</v>
      </c>
      <c r="H114" s="2"/>
      <c r="I114">
        <v>4554</v>
      </c>
      <c r="J114">
        <v>1978</v>
      </c>
      <c r="L114">
        <v>7</v>
      </c>
      <c r="M114" s="2"/>
      <c r="N114" s="2"/>
      <c r="O114">
        <v>33760</v>
      </c>
      <c r="P114">
        <v>42456</v>
      </c>
      <c r="Q114" s="2">
        <f t="shared" si="2"/>
        <v>1052834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1233</v>
      </c>
      <c r="E115">
        <v>6277</v>
      </c>
      <c r="F115">
        <v>1439781</v>
      </c>
      <c r="G115">
        <v>2266</v>
      </c>
      <c r="H115" s="2"/>
      <c r="I115">
        <v>7180</v>
      </c>
      <c r="J115">
        <v>2012</v>
      </c>
      <c r="L115">
        <v>9</v>
      </c>
      <c r="M115" s="2"/>
      <c r="N115" s="2"/>
      <c r="O115">
        <v>26150</v>
      </c>
      <c r="P115">
        <v>41566</v>
      </c>
      <c r="Q115" s="2">
        <f t="shared" si="2"/>
        <v>1526474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2413</v>
      </c>
      <c r="E116">
        <v>5706</v>
      </c>
      <c r="F116">
        <v>1307271</v>
      </c>
      <c r="G116">
        <v>105398</v>
      </c>
      <c r="H116" s="2"/>
      <c r="I116">
        <v>7698</v>
      </c>
      <c r="J116">
        <v>2048</v>
      </c>
      <c r="L116">
        <v>5</v>
      </c>
      <c r="M116" s="2"/>
      <c r="N116" s="2"/>
      <c r="O116">
        <v>21805</v>
      </c>
      <c r="P116">
        <v>44167</v>
      </c>
      <c r="Q116" s="2">
        <f t="shared" si="2"/>
        <v>1496511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4757</v>
      </c>
      <c r="E117">
        <v>6176</v>
      </c>
      <c r="F117">
        <v>1084883</v>
      </c>
      <c r="G117">
        <v>200424</v>
      </c>
      <c r="H117" s="2"/>
      <c r="I117">
        <v>7576</v>
      </c>
      <c r="J117">
        <v>2049</v>
      </c>
      <c r="L117">
        <v>6</v>
      </c>
      <c r="M117" s="2"/>
      <c r="N117" s="2"/>
      <c r="O117">
        <v>23046</v>
      </c>
      <c r="P117">
        <v>42751</v>
      </c>
      <c r="Q117" s="2">
        <f t="shared" si="2"/>
        <v>1371668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7075</v>
      </c>
      <c r="E118">
        <v>5837</v>
      </c>
      <c r="F118">
        <v>739983</v>
      </c>
      <c r="G118">
        <v>198565</v>
      </c>
      <c r="H118" s="2"/>
      <c r="I118">
        <v>7886</v>
      </c>
      <c r="J118">
        <v>1941</v>
      </c>
      <c r="L118">
        <v>4</v>
      </c>
      <c r="M118" s="2"/>
      <c r="N118" s="2"/>
      <c r="O118">
        <v>26022</v>
      </c>
      <c r="P118">
        <v>39494</v>
      </c>
      <c r="Q118" s="2">
        <f t="shared" si="2"/>
        <v>1026807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9887</v>
      </c>
      <c r="E119">
        <v>6289</v>
      </c>
      <c r="F119">
        <v>471515</v>
      </c>
      <c r="G119">
        <v>199839</v>
      </c>
      <c r="H119" s="2"/>
      <c r="I119">
        <v>8323</v>
      </c>
      <c r="J119">
        <v>1955</v>
      </c>
      <c r="L119">
        <v>6</v>
      </c>
      <c r="M119" s="2"/>
      <c r="N119" s="2"/>
      <c r="O119">
        <v>56861</v>
      </c>
      <c r="P119">
        <v>40097</v>
      </c>
      <c r="Q119" s="2">
        <f t="shared" si="2"/>
        <v>794772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9623</v>
      </c>
      <c r="E120">
        <v>5708</v>
      </c>
      <c r="F120">
        <v>413903</v>
      </c>
      <c r="G120">
        <v>131998</v>
      </c>
      <c r="H120" s="2"/>
      <c r="I120">
        <v>6906</v>
      </c>
      <c r="J120">
        <v>2015</v>
      </c>
      <c r="L120">
        <v>8</v>
      </c>
      <c r="M120" s="2"/>
      <c r="N120" s="2"/>
      <c r="O120">
        <v>69364</v>
      </c>
      <c r="P120">
        <v>41785</v>
      </c>
      <c r="Q120" s="2">
        <f t="shared" si="2"/>
        <v>681310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10277</v>
      </c>
      <c r="E121">
        <v>6519</v>
      </c>
      <c r="F121">
        <v>597128</v>
      </c>
      <c r="G121">
        <v>125716</v>
      </c>
      <c r="H121" s="2"/>
      <c r="I121">
        <v>8165</v>
      </c>
      <c r="J121">
        <v>2054</v>
      </c>
      <c r="L121">
        <v>6</v>
      </c>
      <c r="M121" s="2"/>
      <c r="N121" s="2"/>
      <c r="O121">
        <v>77724</v>
      </c>
      <c r="P121">
        <v>42196</v>
      </c>
      <c r="Q121" s="2">
        <f t="shared" si="2"/>
        <v>869785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10298.26</v>
      </c>
      <c r="E122">
        <v>5740.48</v>
      </c>
      <c r="F122">
        <v>1097461.3799999999</v>
      </c>
      <c r="G122">
        <v>79522.94</v>
      </c>
      <c r="H122" s="2"/>
      <c r="I122">
        <v>6202.89</v>
      </c>
      <c r="J122">
        <v>3491.65</v>
      </c>
      <c r="L122">
        <v>2.2599999999999998</v>
      </c>
      <c r="M122" s="2"/>
      <c r="N122" s="2"/>
      <c r="O122">
        <v>52407.17</v>
      </c>
      <c r="P122">
        <v>39367.11</v>
      </c>
      <c r="Q122" s="2">
        <f t="shared" si="2"/>
        <v>1294494.1399999997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8842.6</v>
      </c>
      <c r="E123">
        <v>5050.82</v>
      </c>
      <c r="F123">
        <v>1195728.02</v>
      </c>
      <c r="G123">
        <v>65819.44</v>
      </c>
      <c r="H123" s="2"/>
      <c r="I123">
        <v>6237.99</v>
      </c>
      <c r="J123">
        <v>3278.19</v>
      </c>
      <c r="L123">
        <v>1.76</v>
      </c>
      <c r="M123" s="2"/>
      <c r="N123" s="2"/>
      <c r="O123">
        <v>101173.83</v>
      </c>
      <c r="P123">
        <v>34586.35</v>
      </c>
      <c r="Q123" s="2">
        <f t="shared" si="2"/>
        <v>1420719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8970.32</v>
      </c>
      <c r="E124">
        <v>5649.63</v>
      </c>
      <c r="F124">
        <v>1327475.3999999999</v>
      </c>
      <c r="G124">
        <v>12907.84</v>
      </c>
      <c r="H124" s="2"/>
      <c r="I124">
        <v>7286.29</v>
      </c>
      <c r="J124">
        <v>3620.46</v>
      </c>
      <c r="L124">
        <v>1.97</v>
      </c>
      <c r="M124" s="2"/>
      <c r="N124" s="2"/>
      <c r="O124">
        <v>157852.54</v>
      </c>
      <c r="P124">
        <v>27668.98</v>
      </c>
      <c r="Q124" s="2">
        <f t="shared" si="2"/>
        <v>1551433.43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4027.18</v>
      </c>
      <c r="E125">
        <v>5449.72</v>
      </c>
      <c r="F125">
        <v>1248757.81</v>
      </c>
      <c r="G125">
        <v>71601.52</v>
      </c>
      <c r="H125" s="2"/>
      <c r="I125">
        <v>5847.42</v>
      </c>
      <c r="J125">
        <v>3500.09</v>
      </c>
      <c r="L125">
        <v>2.58</v>
      </c>
      <c r="M125" s="2"/>
      <c r="N125" s="2"/>
      <c r="O125">
        <v>134039.56</v>
      </c>
      <c r="P125">
        <v>35620.36</v>
      </c>
      <c r="Q125" s="2">
        <f t="shared" si="2"/>
        <v>1508846.2400000002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3306.09</v>
      </c>
      <c r="E126">
        <v>5530.14</v>
      </c>
      <c r="F126">
        <v>1203668.93</v>
      </c>
      <c r="G126">
        <v>18023.09</v>
      </c>
      <c r="H126" s="2"/>
      <c r="I126">
        <v>5825.91</v>
      </c>
      <c r="J126">
        <v>4003.09</v>
      </c>
      <c r="L126">
        <v>2.97</v>
      </c>
      <c r="M126" s="2"/>
      <c r="N126" s="2"/>
      <c r="O126">
        <v>112817.56</v>
      </c>
      <c r="P126">
        <v>42923.45</v>
      </c>
      <c r="Q126" s="2">
        <f t="shared" si="2"/>
        <v>1396101.23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1441.78</v>
      </c>
      <c r="E127">
        <v>5130.54</v>
      </c>
      <c r="F127">
        <v>1498058.82</v>
      </c>
      <c r="G127">
        <v>21223.94</v>
      </c>
      <c r="H127" s="2"/>
      <c r="I127">
        <v>5571.88</v>
      </c>
      <c r="J127">
        <v>4140.8100000000004</v>
      </c>
      <c r="L127">
        <v>2.4300000000000002</v>
      </c>
      <c r="M127" s="2"/>
      <c r="N127" s="2"/>
      <c r="O127">
        <v>123104.78</v>
      </c>
      <c r="P127">
        <v>39407.050000000003</v>
      </c>
      <c r="Q127" s="2">
        <f t="shared" si="2"/>
        <v>1698082.03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2368.81</v>
      </c>
      <c r="E128">
        <v>5022.32</v>
      </c>
      <c r="F128">
        <v>1745757.28</v>
      </c>
      <c r="G128">
        <v>60132.959999999999</v>
      </c>
      <c r="H128" s="2"/>
      <c r="I128">
        <v>6718.58</v>
      </c>
      <c r="J128">
        <v>4315.6099999999997</v>
      </c>
      <c r="L128">
        <v>2.34</v>
      </c>
      <c r="M128" s="2"/>
      <c r="N128" s="2"/>
      <c r="O128">
        <v>106491.96</v>
      </c>
      <c r="P128">
        <v>42654.54</v>
      </c>
      <c r="Q128" s="2">
        <f t="shared" si="2"/>
        <v>1973464.4000000001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5047.6099999999997</v>
      </c>
      <c r="E129">
        <v>4971.8999999999996</v>
      </c>
      <c r="F129">
        <v>1320334.97</v>
      </c>
      <c r="G129">
        <v>123245.17</v>
      </c>
      <c r="H129" s="2"/>
      <c r="I129">
        <v>6112.09</v>
      </c>
      <c r="J129">
        <v>4283.29</v>
      </c>
      <c r="L129">
        <v>1.58</v>
      </c>
      <c r="M129" s="2"/>
      <c r="N129" s="2"/>
      <c r="O129">
        <v>81346.5</v>
      </c>
      <c r="P129">
        <v>43173.21</v>
      </c>
      <c r="Q129" s="2">
        <f t="shared" si="2"/>
        <v>1588516.32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8137.4</v>
      </c>
      <c r="E130">
        <v>4917.42</v>
      </c>
      <c r="F130">
        <v>1030112.31</v>
      </c>
      <c r="G130">
        <v>162823.82</v>
      </c>
      <c r="H130" s="2"/>
      <c r="I130">
        <v>6475.86</v>
      </c>
      <c r="J130">
        <v>4036.72</v>
      </c>
      <c r="L130">
        <v>1.84</v>
      </c>
      <c r="M130" s="2"/>
      <c r="N130" s="2"/>
      <c r="O130">
        <v>65373.17</v>
      </c>
      <c r="P130">
        <v>38565.75</v>
      </c>
      <c r="Q130" s="2">
        <f t="shared" ref="Q130:Q193" si="4">SUM(D130:P130)</f>
        <v>1320444.29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9935.5499999999993</v>
      </c>
      <c r="E131">
        <v>5010.3900000000003</v>
      </c>
      <c r="F131">
        <v>613560.96</v>
      </c>
      <c r="G131">
        <v>73924.95</v>
      </c>
      <c r="H131" s="2"/>
      <c r="I131">
        <v>6784.51</v>
      </c>
      <c r="J131">
        <v>4194.93</v>
      </c>
      <c r="L131">
        <v>1.59</v>
      </c>
      <c r="M131" s="2"/>
      <c r="N131" s="2"/>
      <c r="O131">
        <v>121543.19</v>
      </c>
      <c r="P131">
        <v>41785.56</v>
      </c>
      <c r="Q131" s="2">
        <f t="shared" si="4"/>
        <v>876741.62999999989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10196.280000000001</v>
      </c>
      <c r="E132">
        <v>5393.7</v>
      </c>
      <c r="F132">
        <v>526975.25</v>
      </c>
      <c r="G132">
        <v>189280.74</v>
      </c>
      <c r="H132" s="2"/>
      <c r="I132">
        <v>7216</v>
      </c>
      <c r="J132">
        <v>4208.9399999999996</v>
      </c>
      <c r="L132">
        <v>2.34</v>
      </c>
      <c r="M132" s="2"/>
      <c r="N132" s="2"/>
      <c r="O132">
        <v>142685.60999999999</v>
      </c>
      <c r="P132">
        <v>42794.59</v>
      </c>
      <c r="Q132" s="2">
        <f t="shared" si="4"/>
        <v>928753.44999999984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10840.13</v>
      </c>
      <c r="E133">
        <v>5622.95</v>
      </c>
      <c r="F133">
        <v>596907.87</v>
      </c>
      <c r="G133">
        <v>232237.29</v>
      </c>
      <c r="H133" s="2"/>
      <c r="I133">
        <v>7351.59</v>
      </c>
      <c r="J133">
        <v>4544.12</v>
      </c>
      <c r="L133">
        <v>2.35</v>
      </c>
      <c r="M133" s="2"/>
      <c r="N133" s="2"/>
      <c r="O133">
        <v>107846.14</v>
      </c>
      <c r="P133">
        <v>45837.38</v>
      </c>
      <c r="Q133" s="2">
        <f t="shared" si="4"/>
        <v>1011189.82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12257.95</v>
      </c>
      <c r="E134">
        <v>5982.07</v>
      </c>
      <c r="F134">
        <v>653925.69999999995</v>
      </c>
      <c r="G134">
        <v>190232.28</v>
      </c>
      <c r="H134" s="2"/>
      <c r="I134">
        <v>6264.18</v>
      </c>
      <c r="J134">
        <v>6254.02</v>
      </c>
      <c r="L134">
        <v>1.08</v>
      </c>
      <c r="M134" s="2"/>
      <c r="N134" s="2"/>
      <c r="O134">
        <v>168652.91</v>
      </c>
      <c r="P134">
        <v>42441.55</v>
      </c>
      <c r="Q134" s="2">
        <f t="shared" si="4"/>
        <v>1086011.74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7142.53</v>
      </c>
      <c r="E135">
        <v>5639.12</v>
      </c>
      <c r="F135">
        <v>654936.30000000005</v>
      </c>
      <c r="G135">
        <v>194024.27</v>
      </c>
      <c r="H135" s="2"/>
      <c r="I135">
        <v>5228.22</v>
      </c>
      <c r="J135">
        <v>5983.23</v>
      </c>
      <c r="L135">
        <v>1.33</v>
      </c>
      <c r="M135" s="2"/>
      <c r="N135" s="2"/>
      <c r="O135">
        <v>110241.23</v>
      </c>
      <c r="P135">
        <v>38400.239999999998</v>
      </c>
      <c r="Q135" s="2">
        <f t="shared" si="4"/>
        <v>1021596.47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6966.99</v>
      </c>
      <c r="E136">
        <v>5919.44</v>
      </c>
      <c r="F136">
        <v>1194856.1499999999</v>
      </c>
      <c r="G136">
        <v>126982.14</v>
      </c>
      <c r="H136" s="2"/>
      <c r="I136">
        <v>6208.52</v>
      </c>
      <c r="J136">
        <v>7326.08</v>
      </c>
      <c r="L136">
        <v>1.55</v>
      </c>
      <c r="M136" s="2"/>
      <c r="N136" s="2"/>
      <c r="O136">
        <v>200136.83</v>
      </c>
      <c r="P136">
        <v>27731.95</v>
      </c>
      <c r="Q136" s="2">
        <f t="shared" si="4"/>
        <v>1576129.65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1541.66</v>
      </c>
      <c r="E137">
        <v>5261.01</v>
      </c>
      <c r="F137">
        <v>1314772.8999999999</v>
      </c>
      <c r="G137">
        <v>72800.81</v>
      </c>
      <c r="H137" s="2"/>
      <c r="I137">
        <v>5193.97</v>
      </c>
      <c r="J137">
        <v>7197.39</v>
      </c>
      <c r="L137">
        <v>1.94</v>
      </c>
      <c r="M137" s="2"/>
      <c r="N137" s="2"/>
      <c r="O137">
        <v>132256.66</v>
      </c>
      <c r="P137">
        <v>39156.449999999997</v>
      </c>
      <c r="Q137" s="2">
        <f t="shared" si="4"/>
        <v>1578182.7899999996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1657.08</v>
      </c>
      <c r="E138">
        <v>5803.2</v>
      </c>
      <c r="F138">
        <v>1271296.3500000001</v>
      </c>
      <c r="G138">
        <v>24293.93</v>
      </c>
      <c r="H138" s="2"/>
      <c r="I138">
        <v>4428.34</v>
      </c>
      <c r="J138">
        <v>7464.3</v>
      </c>
      <c r="L138">
        <v>1.69</v>
      </c>
      <c r="M138" s="2"/>
      <c r="N138" s="2"/>
      <c r="O138">
        <v>133842.5</v>
      </c>
      <c r="P138">
        <v>43147.23</v>
      </c>
      <c r="Q138" s="2">
        <f t="shared" si="4"/>
        <v>1491934.62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1691.37</v>
      </c>
      <c r="E139">
        <v>6293.72</v>
      </c>
      <c r="F139">
        <v>1329763.04</v>
      </c>
      <c r="G139">
        <v>36671.29</v>
      </c>
      <c r="H139" s="2"/>
      <c r="I139">
        <v>5118.3599999999997</v>
      </c>
      <c r="J139">
        <v>7247.36</v>
      </c>
      <c r="L139">
        <v>1.89</v>
      </c>
      <c r="M139" s="2"/>
      <c r="N139" s="2"/>
      <c r="O139">
        <v>127223.6</v>
      </c>
      <c r="P139">
        <v>38995.019999999997</v>
      </c>
      <c r="Q139" s="2">
        <f t="shared" si="4"/>
        <v>1553005.6500000004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717.39</v>
      </c>
      <c r="E140">
        <v>6327.25</v>
      </c>
      <c r="F140">
        <v>1320522.01</v>
      </c>
      <c r="G140">
        <v>243144.67</v>
      </c>
      <c r="H140" s="2"/>
      <c r="I140">
        <v>5824.3</v>
      </c>
      <c r="J140">
        <v>8134.61</v>
      </c>
      <c r="L140">
        <v>1.42</v>
      </c>
      <c r="M140" s="2"/>
      <c r="N140" s="2"/>
      <c r="O140">
        <v>104189.94</v>
      </c>
      <c r="P140">
        <v>37949.199999999997</v>
      </c>
      <c r="Q140" s="2">
        <f t="shared" si="4"/>
        <v>1726810.7899999998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2500.5</v>
      </c>
      <c r="E141">
        <v>6315.9</v>
      </c>
      <c r="F141">
        <v>1028731.19</v>
      </c>
      <c r="G141">
        <v>332723.18</v>
      </c>
      <c r="H141" s="2"/>
      <c r="I141">
        <v>5633.91</v>
      </c>
      <c r="J141">
        <v>8064.62</v>
      </c>
      <c r="L141">
        <v>1.2</v>
      </c>
      <c r="M141" s="2"/>
      <c r="N141" s="2"/>
      <c r="O141">
        <v>115565.24</v>
      </c>
      <c r="P141">
        <v>39837.660000000003</v>
      </c>
      <c r="Q141" s="2">
        <f t="shared" si="4"/>
        <v>1539373.4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6885.15</v>
      </c>
      <c r="E142">
        <v>6421.3</v>
      </c>
      <c r="F142">
        <v>669072.94999999995</v>
      </c>
      <c r="G142">
        <v>228338.89</v>
      </c>
      <c r="H142" s="2"/>
      <c r="I142">
        <v>6298.91</v>
      </c>
      <c r="J142">
        <v>7693.25</v>
      </c>
      <c r="L142">
        <v>1.72</v>
      </c>
      <c r="M142" s="2"/>
      <c r="N142" s="2"/>
      <c r="O142">
        <v>92999.1</v>
      </c>
      <c r="P142">
        <v>38840.5</v>
      </c>
      <c r="Q142" s="2">
        <f t="shared" si="4"/>
        <v>1056551.77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12432.45</v>
      </c>
      <c r="E143">
        <v>6661.33</v>
      </c>
      <c r="F143">
        <v>448302.9</v>
      </c>
      <c r="G143">
        <v>212475.62</v>
      </c>
      <c r="H143" s="2"/>
      <c r="I143">
        <v>6682.14</v>
      </c>
      <c r="J143">
        <v>7996.48</v>
      </c>
      <c r="L143">
        <v>1.77</v>
      </c>
      <c r="M143" s="2"/>
      <c r="N143" s="2"/>
      <c r="O143">
        <v>160287.34</v>
      </c>
      <c r="P143">
        <v>39169.47</v>
      </c>
      <c r="Q143" s="2">
        <f t="shared" si="4"/>
        <v>894009.5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11670.5</v>
      </c>
      <c r="E144">
        <v>6971.05</v>
      </c>
      <c r="F144">
        <v>451468.46</v>
      </c>
      <c r="G144">
        <v>141747.1</v>
      </c>
      <c r="H144" s="2"/>
      <c r="I144">
        <v>6738.44</v>
      </c>
      <c r="J144">
        <v>8023.52</v>
      </c>
      <c r="L144">
        <v>1.68</v>
      </c>
      <c r="M144" s="2"/>
      <c r="N144" s="2"/>
      <c r="O144">
        <v>179597.91</v>
      </c>
      <c r="P144">
        <v>38274.379999999997</v>
      </c>
      <c r="Q144" s="2">
        <f t="shared" si="4"/>
        <v>844493.04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11273.6</v>
      </c>
      <c r="E145">
        <v>7080.61</v>
      </c>
      <c r="F145">
        <v>602756.79</v>
      </c>
      <c r="G145">
        <v>94733.08</v>
      </c>
      <c r="H145" s="2"/>
      <c r="I145">
        <v>5639.7</v>
      </c>
      <c r="J145">
        <v>8300.8799999999992</v>
      </c>
      <c r="L145">
        <v>1.74</v>
      </c>
      <c r="M145" s="2"/>
      <c r="N145" s="2"/>
      <c r="O145">
        <v>365565.75</v>
      </c>
      <c r="P145">
        <v>35637.78</v>
      </c>
      <c r="Q145" s="2">
        <f t="shared" si="4"/>
        <v>1130989.93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11004.94</v>
      </c>
      <c r="E146">
        <v>3595.37</v>
      </c>
      <c r="F146">
        <v>621708.15</v>
      </c>
      <c r="G146">
        <v>338782.23</v>
      </c>
      <c r="H146" s="2"/>
      <c r="I146">
        <v>5566.68</v>
      </c>
      <c r="J146">
        <v>14042.37</v>
      </c>
      <c r="L146">
        <v>3.69</v>
      </c>
      <c r="M146" s="2"/>
      <c r="N146" s="2"/>
      <c r="O146">
        <v>154061.03</v>
      </c>
      <c r="P146">
        <v>36643.96</v>
      </c>
      <c r="Q146" s="2">
        <f t="shared" si="4"/>
        <v>1185408.42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7708.34</v>
      </c>
      <c r="E147">
        <v>3253.18</v>
      </c>
      <c r="F147">
        <v>492799.83</v>
      </c>
      <c r="G147">
        <v>176256.14</v>
      </c>
      <c r="H147" s="2"/>
      <c r="I147">
        <v>6745.71</v>
      </c>
      <c r="J147">
        <v>12460.99</v>
      </c>
      <c r="L147">
        <v>2.59</v>
      </c>
      <c r="M147" s="2"/>
      <c r="N147" s="2"/>
      <c r="O147">
        <v>215755.84</v>
      </c>
      <c r="P147">
        <v>33414.550000000003</v>
      </c>
      <c r="Q147" s="2">
        <f t="shared" si="4"/>
        <v>948397.16999999993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10497.79</v>
      </c>
      <c r="E148">
        <v>3465.45</v>
      </c>
      <c r="F148">
        <v>489448.08</v>
      </c>
      <c r="G148">
        <v>231543.83</v>
      </c>
      <c r="H148" s="2"/>
      <c r="I148">
        <v>7383.07</v>
      </c>
      <c r="J148">
        <v>17048.73</v>
      </c>
      <c r="L148">
        <v>3.44</v>
      </c>
      <c r="M148" s="2"/>
      <c r="N148" s="2"/>
      <c r="O148">
        <v>239147.78</v>
      </c>
      <c r="P148">
        <v>38772.21</v>
      </c>
      <c r="Q148" s="2">
        <f t="shared" si="4"/>
        <v>1037310.3799999999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7489.7</v>
      </c>
      <c r="E149">
        <v>3236.22</v>
      </c>
      <c r="F149">
        <v>1093730.6000000001</v>
      </c>
      <c r="G149">
        <v>104751.79</v>
      </c>
      <c r="H149" s="2"/>
      <c r="I149">
        <v>6029.23</v>
      </c>
      <c r="J149">
        <v>16347.61</v>
      </c>
      <c r="L149">
        <v>2.81</v>
      </c>
      <c r="M149" s="2"/>
      <c r="N149" s="2"/>
      <c r="O149">
        <v>294438.24</v>
      </c>
      <c r="P149">
        <v>38066.42</v>
      </c>
      <c r="Q149" s="2">
        <f t="shared" si="4"/>
        <v>1564092.62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7359.8</v>
      </c>
      <c r="E150">
        <v>2942.45</v>
      </c>
      <c r="F150">
        <v>1002071.88</v>
      </c>
      <c r="G150">
        <v>155589.67000000001</v>
      </c>
      <c r="H150" s="2"/>
      <c r="I150">
        <v>5640.39</v>
      </c>
      <c r="J150">
        <v>17053.72</v>
      </c>
      <c r="L150">
        <v>3.46</v>
      </c>
      <c r="M150" s="2"/>
      <c r="N150" s="2"/>
      <c r="O150">
        <v>206640.68</v>
      </c>
      <c r="P150">
        <v>41996.14</v>
      </c>
      <c r="Q150" s="2">
        <f t="shared" si="4"/>
        <v>1439298.1899999997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4334.0600000000004</v>
      </c>
      <c r="E151">
        <v>3110.25</v>
      </c>
      <c r="F151">
        <v>1028368.04</v>
      </c>
      <c r="G151">
        <v>216301.4</v>
      </c>
      <c r="H151" s="2"/>
      <c r="I151">
        <v>6039.46</v>
      </c>
      <c r="J151">
        <v>16693.75</v>
      </c>
      <c r="L151">
        <v>3.37</v>
      </c>
      <c r="M151" s="2"/>
      <c r="N151" s="2"/>
      <c r="O151">
        <v>183439.44</v>
      </c>
      <c r="P151">
        <v>38769.360000000001</v>
      </c>
      <c r="Q151" s="2">
        <f t="shared" si="4"/>
        <v>1497059.1300000001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72.599999999999994</v>
      </c>
      <c r="E152">
        <v>3046.89</v>
      </c>
      <c r="F152">
        <v>1111893.29</v>
      </c>
      <c r="G152">
        <v>381923.63</v>
      </c>
      <c r="H152" s="2"/>
      <c r="I152">
        <v>6970.6</v>
      </c>
      <c r="J152">
        <v>17465.41</v>
      </c>
      <c r="L152">
        <v>2.2000000000000002</v>
      </c>
      <c r="M152" s="2"/>
      <c r="N152" s="2"/>
      <c r="O152">
        <v>173750.82</v>
      </c>
      <c r="P152">
        <v>37869.519999999997</v>
      </c>
      <c r="Q152" s="2">
        <f t="shared" si="4"/>
        <v>1732994.9600000002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1734.86</v>
      </c>
      <c r="E153">
        <v>3090.97</v>
      </c>
      <c r="F153">
        <v>855978.69</v>
      </c>
      <c r="G153">
        <v>441731.4</v>
      </c>
      <c r="H153" s="2"/>
      <c r="I153">
        <v>6243.19</v>
      </c>
      <c r="J153">
        <v>17501.2</v>
      </c>
      <c r="L153">
        <v>3.12</v>
      </c>
      <c r="M153" s="2"/>
      <c r="N153" s="2"/>
      <c r="O153">
        <v>185367.69</v>
      </c>
      <c r="P153">
        <v>34112.46</v>
      </c>
      <c r="Q153" s="2">
        <f t="shared" si="4"/>
        <v>1545763.5799999998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5645.02</v>
      </c>
      <c r="E154">
        <v>3077.7</v>
      </c>
      <c r="F154">
        <v>533876.26</v>
      </c>
      <c r="G154">
        <v>371558.28</v>
      </c>
      <c r="H154" s="2"/>
      <c r="I154">
        <v>7055.18</v>
      </c>
      <c r="J154">
        <v>16498.560000000001</v>
      </c>
      <c r="L154">
        <v>2.75</v>
      </c>
      <c r="M154" s="2"/>
      <c r="N154" s="2"/>
      <c r="O154">
        <v>227004.47</v>
      </c>
      <c r="P154">
        <v>30209.43</v>
      </c>
      <c r="Q154" s="2">
        <f t="shared" si="4"/>
        <v>1194927.6500000001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11826.19</v>
      </c>
      <c r="E155">
        <v>3418.67</v>
      </c>
      <c r="F155">
        <v>440923.77</v>
      </c>
      <c r="G155">
        <v>215196.85</v>
      </c>
      <c r="H155" s="2"/>
      <c r="I155">
        <v>7027.56</v>
      </c>
      <c r="J155">
        <v>17371.36</v>
      </c>
      <c r="L155">
        <v>3.23</v>
      </c>
      <c r="M155" s="2"/>
      <c r="N155" s="2"/>
      <c r="O155">
        <v>172129.18</v>
      </c>
      <c r="P155">
        <v>46595.82</v>
      </c>
      <c r="Q155" s="2">
        <f t="shared" si="4"/>
        <v>914492.63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11709.12</v>
      </c>
      <c r="E156">
        <v>3445.51</v>
      </c>
      <c r="F156">
        <v>383321.16</v>
      </c>
      <c r="G156">
        <v>311119.07</v>
      </c>
      <c r="H156" s="2"/>
      <c r="I156">
        <v>6684.92</v>
      </c>
      <c r="J156">
        <v>17603.78</v>
      </c>
      <c r="L156">
        <v>4.17</v>
      </c>
      <c r="M156" s="2"/>
      <c r="N156" s="2"/>
      <c r="O156">
        <v>242945.92000000001</v>
      </c>
      <c r="P156">
        <v>40874.68</v>
      </c>
      <c r="Q156" s="2">
        <f t="shared" si="4"/>
        <v>1017708.3300000002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12235.69</v>
      </c>
      <c r="E157">
        <v>4000.36</v>
      </c>
      <c r="F157">
        <v>419331.03</v>
      </c>
      <c r="G157">
        <v>447155.58</v>
      </c>
      <c r="H157" s="2"/>
      <c r="I157">
        <v>5672.01</v>
      </c>
      <c r="J157">
        <v>18327.68</v>
      </c>
      <c r="L157">
        <v>3.19</v>
      </c>
      <c r="M157" s="2"/>
      <c r="N157" s="2"/>
      <c r="O157">
        <v>165449.92000000001</v>
      </c>
      <c r="P157">
        <v>36499.79</v>
      </c>
      <c r="Q157" s="2">
        <f t="shared" si="4"/>
        <v>1108675.25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8883.2000000000007</v>
      </c>
      <c r="E158">
        <v>3940.82</v>
      </c>
      <c r="F158">
        <v>520261.41</v>
      </c>
      <c r="G158">
        <v>397451.3</v>
      </c>
      <c r="H158" s="2"/>
      <c r="I158">
        <v>0</v>
      </c>
      <c r="J158">
        <v>14262.35</v>
      </c>
      <c r="L158">
        <v>3.54</v>
      </c>
      <c r="M158" s="2"/>
      <c r="N158" s="2"/>
      <c r="O158">
        <v>243359.61</v>
      </c>
      <c r="P158">
        <v>33809.75</v>
      </c>
      <c r="Q158" s="2">
        <f t="shared" si="4"/>
        <v>1221971.98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8312.61</v>
      </c>
      <c r="E159">
        <v>3618.65</v>
      </c>
      <c r="F159">
        <v>495631.11</v>
      </c>
      <c r="G159">
        <v>316457.44</v>
      </c>
      <c r="H159" s="2"/>
      <c r="I159">
        <v>0</v>
      </c>
      <c r="J159">
        <v>11970.19</v>
      </c>
      <c r="L159">
        <v>2.5299999999999998</v>
      </c>
      <c r="M159" s="2"/>
      <c r="N159" s="2"/>
      <c r="O159">
        <v>288739.52</v>
      </c>
      <c r="P159">
        <v>34971.160000000003</v>
      </c>
      <c r="Q159" s="2">
        <f t="shared" si="4"/>
        <v>1159703.21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8079.76</v>
      </c>
      <c r="E160">
        <v>4137.32</v>
      </c>
      <c r="F160">
        <v>1087432.6399999999</v>
      </c>
      <c r="G160">
        <v>52592.35</v>
      </c>
      <c r="H160" s="2"/>
      <c r="I160">
        <v>0</v>
      </c>
      <c r="J160">
        <v>14595.72</v>
      </c>
      <c r="L160">
        <v>2.66</v>
      </c>
      <c r="M160" s="2"/>
      <c r="N160" s="2"/>
      <c r="O160">
        <v>290677.81</v>
      </c>
      <c r="P160">
        <v>35672.050000000003</v>
      </c>
      <c r="Q160" s="2">
        <f t="shared" si="4"/>
        <v>1493190.31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6541.92</v>
      </c>
      <c r="E161">
        <v>4086.72</v>
      </c>
      <c r="F161">
        <v>1097913.42</v>
      </c>
      <c r="G161">
        <v>32289.57</v>
      </c>
      <c r="H161" s="2"/>
      <c r="I161">
        <v>0</v>
      </c>
      <c r="J161">
        <v>14571.28</v>
      </c>
      <c r="L161">
        <v>2.44</v>
      </c>
      <c r="M161" s="2"/>
      <c r="N161" s="2"/>
      <c r="O161">
        <v>291363.40999999997</v>
      </c>
      <c r="P161">
        <v>37772.839999999997</v>
      </c>
      <c r="Q161" s="2">
        <f t="shared" si="4"/>
        <v>1484541.5999999999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7047.59</v>
      </c>
      <c r="E162">
        <v>4051.56</v>
      </c>
      <c r="F162">
        <v>926220.63</v>
      </c>
      <c r="G162">
        <v>70548.350000000006</v>
      </c>
      <c r="H162" s="2"/>
      <c r="I162">
        <v>0</v>
      </c>
      <c r="J162">
        <v>14234.63</v>
      </c>
      <c r="L162">
        <v>4.2</v>
      </c>
      <c r="M162" s="2"/>
      <c r="N162" s="2"/>
      <c r="O162">
        <v>212928.11</v>
      </c>
      <c r="P162">
        <v>37899.43</v>
      </c>
      <c r="Q162" s="2">
        <f t="shared" si="4"/>
        <v>1272934.4999999998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7580.81</v>
      </c>
      <c r="E163">
        <v>4149.38</v>
      </c>
      <c r="F163">
        <v>968957.35</v>
      </c>
      <c r="G163">
        <v>76255.070000000007</v>
      </c>
      <c r="H163" s="2"/>
      <c r="I163">
        <v>0</v>
      </c>
      <c r="J163">
        <v>14303.52</v>
      </c>
      <c r="L163">
        <v>3.07</v>
      </c>
      <c r="M163" s="2"/>
      <c r="N163" s="2"/>
      <c r="O163">
        <v>222337.27</v>
      </c>
      <c r="P163">
        <v>31777.31</v>
      </c>
      <c r="Q163" s="2">
        <f t="shared" si="4"/>
        <v>1325363.78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8174.76</v>
      </c>
      <c r="E164">
        <v>4453.8100000000004</v>
      </c>
      <c r="F164">
        <v>1110600.1299999999</v>
      </c>
      <c r="G164">
        <v>282677.82</v>
      </c>
      <c r="H164" s="2"/>
      <c r="I164">
        <v>0</v>
      </c>
      <c r="J164">
        <v>15209.02</v>
      </c>
      <c r="L164">
        <v>3.85</v>
      </c>
      <c r="M164" s="2"/>
      <c r="N164" s="2"/>
      <c r="O164">
        <v>178507.13</v>
      </c>
      <c r="P164">
        <v>38125.050000000003</v>
      </c>
      <c r="Q164" s="2">
        <f t="shared" si="4"/>
        <v>1637751.57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8137.73</v>
      </c>
      <c r="E165">
        <v>4545.7700000000004</v>
      </c>
      <c r="F165">
        <v>765367.72</v>
      </c>
      <c r="G165">
        <v>390304.69</v>
      </c>
      <c r="H165" s="2"/>
      <c r="I165">
        <v>0</v>
      </c>
      <c r="J165">
        <v>15102.09</v>
      </c>
      <c r="L165">
        <v>3.83</v>
      </c>
      <c r="M165" s="2"/>
      <c r="N165" s="2"/>
      <c r="O165">
        <v>129703.32</v>
      </c>
      <c r="P165">
        <v>34379.82</v>
      </c>
      <c r="Q165" s="2">
        <f t="shared" si="4"/>
        <v>1347544.9700000002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7714.4</v>
      </c>
      <c r="E166">
        <v>4218.1400000000003</v>
      </c>
      <c r="F166">
        <v>547304.18999999994</v>
      </c>
      <c r="G166">
        <v>341725.4</v>
      </c>
      <c r="H166" s="2"/>
      <c r="I166">
        <v>0</v>
      </c>
      <c r="J166">
        <v>14241.24</v>
      </c>
      <c r="L166">
        <v>3.72</v>
      </c>
      <c r="M166" s="2"/>
      <c r="N166" s="2"/>
      <c r="O166">
        <v>180585.47</v>
      </c>
      <c r="P166">
        <v>40570.43</v>
      </c>
      <c r="Q166" s="2">
        <f t="shared" si="4"/>
        <v>1136362.99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7849.86</v>
      </c>
      <c r="E167">
        <v>4643.9799999999996</v>
      </c>
      <c r="F167">
        <v>479828.33</v>
      </c>
      <c r="G167">
        <v>171684.09</v>
      </c>
      <c r="H167" s="2"/>
      <c r="I167">
        <v>0</v>
      </c>
      <c r="J167">
        <v>14383.34</v>
      </c>
      <c r="L167">
        <v>3.36</v>
      </c>
      <c r="M167" s="2"/>
      <c r="N167" s="2"/>
      <c r="O167">
        <v>234989.14</v>
      </c>
      <c r="P167">
        <v>30961.37</v>
      </c>
      <c r="Q167" s="2">
        <f t="shared" si="4"/>
        <v>944343.47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7706.39</v>
      </c>
      <c r="E168">
        <v>4222.28</v>
      </c>
      <c r="F168">
        <v>514172.21</v>
      </c>
      <c r="G168">
        <v>201872.6</v>
      </c>
      <c r="H168" s="2"/>
      <c r="I168">
        <v>0</v>
      </c>
      <c r="J168">
        <v>14367.48</v>
      </c>
      <c r="L168">
        <v>3.08</v>
      </c>
      <c r="M168" s="2"/>
      <c r="N168" s="2"/>
      <c r="O168">
        <v>282477.77</v>
      </c>
      <c r="P168">
        <v>23823.57</v>
      </c>
      <c r="Q168" s="2">
        <f t="shared" si="4"/>
        <v>1048645.3799999999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8246.69</v>
      </c>
      <c r="E169">
        <v>4053.18</v>
      </c>
      <c r="F169">
        <v>655881.18000000005</v>
      </c>
      <c r="G169">
        <v>162187.97</v>
      </c>
      <c r="H169" s="2"/>
      <c r="I169">
        <v>0</v>
      </c>
      <c r="J169">
        <v>14362.71</v>
      </c>
      <c r="L169">
        <v>2.88</v>
      </c>
      <c r="M169" s="2"/>
      <c r="N169" s="2"/>
      <c r="O169">
        <v>221831.99</v>
      </c>
      <c r="P169">
        <v>37342.129999999997</v>
      </c>
      <c r="Q169" s="2">
        <f t="shared" si="4"/>
        <v>1103908.73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9215</v>
      </c>
      <c r="E170">
        <v>5897</v>
      </c>
      <c r="F170">
        <v>677040</v>
      </c>
      <c r="G170">
        <v>329246</v>
      </c>
      <c r="H170" s="2"/>
      <c r="I170">
        <v>5638</v>
      </c>
      <c r="J170">
        <v>14381</v>
      </c>
      <c r="L170">
        <v>5</v>
      </c>
      <c r="M170" s="2"/>
      <c r="N170" s="2"/>
      <c r="O170">
        <v>122048</v>
      </c>
      <c r="P170">
        <v>38387</v>
      </c>
      <c r="Q170" s="2">
        <f t="shared" si="4"/>
        <v>1201857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8146</v>
      </c>
      <c r="E171">
        <v>5811</v>
      </c>
      <c r="F171">
        <v>968235</v>
      </c>
      <c r="G171">
        <v>58880</v>
      </c>
      <c r="H171" s="2"/>
      <c r="I171">
        <v>5255</v>
      </c>
      <c r="J171">
        <v>12519</v>
      </c>
      <c r="L171">
        <v>5</v>
      </c>
      <c r="M171" s="2"/>
      <c r="N171" s="2"/>
      <c r="O171">
        <v>207442</v>
      </c>
      <c r="P171">
        <v>33306</v>
      </c>
      <c r="Q171" s="2">
        <f t="shared" si="4"/>
        <v>1299599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8421</v>
      </c>
      <c r="E172">
        <v>6527</v>
      </c>
      <c r="F172">
        <v>764789</v>
      </c>
      <c r="G172">
        <v>117916</v>
      </c>
      <c r="H172" s="2"/>
      <c r="I172">
        <v>6322</v>
      </c>
      <c r="J172">
        <v>13901</v>
      </c>
      <c r="L172">
        <v>4</v>
      </c>
      <c r="M172" s="2"/>
      <c r="N172" s="2"/>
      <c r="O172">
        <v>234725</v>
      </c>
      <c r="P172">
        <v>24030</v>
      </c>
      <c r="Q172" s="2">
        <f t="shared" si="4"/>
        <v>1176635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5985</v>
      </c>
      <c r="E173">
        <v>6172</v>
      </c>
      <c r="F173">
        <v>1029758</v>
      </c>
      <c r="G173">
        <v>167485</v>
      </c>
      <c r="H173" s="2"/>
      <c r="I173">
        <v>4980</v>
      </c>
      <c r="J173">
        <v>13933</v>
      </c>
      <c r="L173">
        <v>7</v>
      </c>
      <c r="M173" s="2"/>
      <c r="N173" s="2"/>
      <c r="O173">
        <v>222821</v>
      </c>
      <c r="P173">
        <v>36616</v>
      </c>
      <c r="Q173" s="2">
        <f t="shared" si="4"/>
        <v>1487757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4639</v>
      </c>
      <c r="E174">
        <v>6337</v>
      </c>
      <c r="F174">
        <v>803548</v>
      </c>
      <c r="G174">
        <v>293040</v>
      </c>
      <c r="H174" s="2"/>
      <c r="I174">
        <v>4937</v>
      </c>
      <c r="J174">
        <v>14515</v>
      </c>
      <c r="L174">
        <v>5</v>
      </c>
      <c r="M174" s="2"/>
      <c r="N174" s="2"/>
      <c r="O174">
        <v>151611</v>
      </c>
      <c r="P174">
        <v>39133</v>
      </c>
      <c r="Q174" s="2">
        <f t="shared" si="4"/>
        <v>1317765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4728</v>
      </c>
      <c r="E175">
        <v>5356</v>
      </c>
      <c r="F175">
        <v>877761</v>
      </c>
      <c r="G175">
        <v>458619</v>
      </c>
      <c r="H175" s="2"/>
      <c r="I175">
        <v>6648</v>
      </c>
      <c r="J175">
        <v>14466</v>
      </c>
      <c r="L175">
        <v>5</v>
      </c>
      <c r="M175" s="2"/>
      <c r="N175" s="2"/>
      <c r="O175">
        <v>141015</v>
      </c>
      <c r="P175">
        <v>34626</v>
      </c>
      <c r="Q175" s="2">
        <f t="shared" si="4"/>
        <v>1543224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4764</v>
      </c>
      <c r="E176">
        <v>5961</v>
      </c>
      <c r="F176">
        <v>1029194</v>
      </c>
      <c r="G176">
        <v>427882</v>
      </c>
      <c r="H176" s="2"/>
      <c r="I176">
        <v>7756</v>
      </c>
      <c r="J176">
        <v>15836</v>
      </c>
      <c r="L176">
        <v>5</v>
      </c>
      <c r="M176" s="2"/>
      <c r="N176" s="2"/>
      <c r="O176">
        <v>147578</v>
      </c>
      <c r="P176">
        <v>37153</v>
      </c>
      <c r="Q176" s="2">
        <f t="shared" si="4"/>
        <v>1676129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4779</v>
      </c>
      <c r="E177">
        <v>5754</v>
      </c>
      <c r="F177">
        <v>732506</v>
      </c>
      <c r="G177">
        <v>473790</v>
      </c>
      <c r="H177" s="2"/>
      <c r="I177">
        <v>8211</v>
      </c>
      <c r="J177">
        <v>15514</v>
      </c>
      <c r="L177">
        <v>5</v>
      </c>
      <c r="M177" s="2"/>
      <c r="N177" s="2"/>
      <c r="O177">
        <v>167559</v>
      </c>
      <c r="P177">
        <v>28486</v>
      </c>
      <c r="Q177" s="2">
        <f t="shared" si="4"/>
        <v>1436604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6721</v>
      </c>
      <c r="E178">
        <v>6202</v>
      </c>
      <c r="F178">
        <v>579402</v>
      </c>
      <c r="G178">
        <v>396684</v>
      </c>
      <c r="H178" s="2"/>
      <c r="I178">
        <v>8131</v>
      </c>
      <c r="J178">
        <v>14458</v>
      </c>
      <c r="L178">
        <v>4</v>
      </c>
      <c r="M178" s="2"/>
      <c r="N178" s="2"/>
      <c r="O178">
        <v>190581</v>
      </c>
      <c r="P178">
        <v>40140</v>
      </c>
      <c r="Q178" s="2">
        <f t="shared" si="4"/>
        <v>1242323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6713</v>
      </c>
      <c r="E179">
        <v>6595</v>
      </c>
      <c r="F179">
        <v>389746</v>
      </c>
      <c r="G179">
        <v>350162</v>
      </c>
      <c r="H179" s="2"/>
      <c r="I179">
        <v>9027</v>
      </c>
      <c r="J179">
        <v>14919</v>
      </c>
      <c r="L179">
        <v>4</v>
      </c>
      <c r="M179" s="2"/>
      <c r="N179" s="2"/>
      <c r="O179">
        <v>181696</v>
      </c>
      <c r="P179">
        <v>41150</v>
      </c>
      <c r="Q179" s="2">
        <f t="shared" si="4"/>
        <v>1000012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6250</v>
      </c>
      <c r="E180">
        <v>7354</v>
      </c>
      <c r="F180">
        <v>406633</v>
      </c>
      <c r="G180">
        <v>316621</v>
      </c>
      <c r="H180" s="2"/>
      <c r="I180">
        <v>6794</v>
      </c>
      <c r="J180">
        <v>15201</v>
      </c>
      <c r="L180">
        <v>5</v>
      </c>
      <c r="M180" s="2"/>
      <c r="N180" s="2"/>
      <c r="O180">
        <v>224776</v>
      </c>
      <c r="P180">
        <v>36400</v>
      </c>
      <c r="Q180" s="2">
        <f t="shared" si="4"/>
        <v>1020034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8633</v>
      </c>
      <c r="E181">
        <v>7633</v>
      </c>
      <c r="F181">
        <v>498009</v>
      </c>
      <c r="G181">
        <v>413262</v>
      </c>
      <c r="H181" s="2"/>
      <c r="I181">
        <v>7068</v>
      </c>
      <c r="J181">
        <v>15839</v>
      </c>
      <c r="L181">
        <v>5</v>
      </c>
      <c r="M181" s="2"/>
      <c r="N181" s="2"/>
      <c r="O181">
        <v>278334</v>
      </c>
      <c r="P181">
        <v>36368</v>
      </c>
      <c r="Q181" s="2">
        <f t="shared" si="4"/>
        <v>1265151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6808</v>
      </c>
      <c r="E182">
        <v>8236</v>
      </c>
      <c r="F182">
        <v>676643</v>
      </c>
      <c r="G182">
        <v>417016</v>
      </c>
      <c r="H182" s="2"/>
      <c r="I182">
        <v>6186</v>
      </c>
      <c r="J182">
        <v>15046</v>
      </c>
      <c r="L182">
        <v>6</v>
      </c>
      <c r="M182" s="2"/>
      <c r="N182" s="2"/>
      <c r="O182">
        <v>210978</v>
      </c>
      <c r="P182">
        <v>35612</v>
      </c>
      <c r="Q182" s="2">
        <f t="shared" si="4"/>
        <v>1376531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6330</v>
      </c>
      <c r="E183">
        <v>7654</v>
      </c>
      <c r="F183">
        <v>648797</v>
      </c>
      <c r="G183">
        <v>346044</v>
      </c>
      <c r="H183" s="2"/>
      <c r="I183">
        <v>5411</v>
      </c>
      <c r="J183">
        <v>13217</v>
      </c>
      <c r="L183">
        <v>4</v>
      </c>
      <c r="M183" s="2"/>
      <c r="N183" s="2"/>
      <c r="O183">
        <v>233155</v>
      </c>
      <c r="P183">
        <v>28978</v>
      </c>
      <c r="Q183" s="2">
        <f t="shared" si="4"/>
        <v>1289590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6013</v>
      </c>
      <c r="E184">
        <v>8154</v>
      </c>
      <c r="F184">
        <v>935221</v>
      </c>
      <c r="G184">
        <v>250682</v>
      </c>
      <c r="H184" s="2"/>
      <c r="I184">
        <v>6198</v>
      </c>
      <c r="J184">
        <v>14386</v>
      </c>
      <c r="L184">
        <v>4</v>
      </c>
      <c r="M184" s="2"/>
      <c r="N184" s="2"/>
      <c r="O184">
        <v>259365</v>
      </c>
      <c r="P184">
        <v>41830</v>
      </c>
      <c r="Q184" s="2">
        <f t="shared" si="4"/>
        <v>1521853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4173</v>
      </c>
      <c r="E185">
        <v>7494</v>
      </c>
      <c r="F185">
        <v>1182857</v>
      </c>
      <c r="G185">
        <v>87251</v>
      </c>
      <c r="H185" s="2"/>
      <c r="I185">
        <v>6242</v>
      </c>
      <c r="J185">
        <v>14313</v>
      </c>
      <c r="L185">
        <v>4</v>
      </c>
      <c r="M185" s="2"/>
      <c r="N185" s="2"/>
      <c r="O185">
        <v>230608</v>
      </c>
      <c r="P185">
        <v>41781</v>
      </c>
      <c r="Q185" s="2">
        <f t="shared" si="4"/>
        <v>1574723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4791</v>
      </c>
      <c r="E186">
        <v>8246</v>
      </c>
      <c r="F186">
        <v>1056911</v>
      </c>
      <c r="G186">
        <v>189250</v>
      </c>
      <c r="H186" s="2"/>
      <c r="I186">
        <v>6747</v>
      </c>
      <c r="J186">
        <v>14767</v>
      </c>
      <c r="L186">
        <v>4</v>
      </c>
      <c r="M186" s="2"/>
      <c r="N186" s="2"/>
      <c r="O186">
        <v>190310</v>
      </c>
      <c r="P186">
        <v>44323</v>
      </c>
      <c r="Q186" s="2">
        <f t="shared" si="4"/>
        <v>1515349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4859</v>
      </c>
      <c r="E187">
        <v>7600</v>
      </c>
      <c r="F187">
        <v>899461</v>
      </c>
      <c r="G187">
        <v>255863</v>
      </c>
      <c r="H187" s="2"/>
      <c r="I187">
        <v>6508</v>
      </c>
      <c r="J187">
        <v>14068</v>
      </c>
      <c r="L187">
        <v>4</v>
      </c>
      <c r="M187" s="2"/>
      <c r="N187" s="2"/>
      <c r="O187">
        <v>188659</v>
      </c>
      <c r="P187">
        <v>41057</v>
      </c>
      <c r="Q187" s="2">
        <f t="shared" si="4"/>
        <v>1418079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5344</v>
      </c>
      <c r="E188">
        <v>7920</v>
      </c>
      <c r="F188">
        <v>910282</v>
      </c>
      <c r="G188">
        <v>340620</v>
      </c>
      <c r="H188" s="2"/>
      <c r="I188">
        <v>7015</v>
      </c>
      <c r="J188">
        <v>14955</v>
      </c>
      <c r="L188">
        <v>4</v>
      </c>
      <c r="M188" s="2"/>
      <c r="N188" s="2"/>
      <c r="O188">
        <v>187448</v>
      </c>
      <c r="P188">
        <v>21597</v>
      </c>
      <c r="Q188" s="2">
        <f t="shared" si="4"/>
        <v>1495185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5470</v>
      </c>
      <c r="E189">
        <v>8030</v>
      </c>
      <c r="F189">
        <v>778494</v>
      </c>
      <c r="G189">
        <v>485347</v>
      </c>
      <c r="H189" s="2"/>
      <c r="I189">
        <v>6883</v>
      </c>
      <c r="J189">
        <v>14663</v>
      </c>
      <c r="L189">
        <v>4</v>
      </c>
      <c r="M189" s="2"/>
      <c r="N189">
        <v>5686</v>
      </c>
      <c r="O189">
        <v>139131</v>
      </c>
      <c r="P189">
        <v>31848</v>
      </c>
      <c r="Q189" s="2">
        <f t="shared" si="4"/>
        <v>1475556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4254</v>
      </c>
      <c r="E190">
        <v>8061</v>
      </c>
      <c r="F190">
        <v>544105</v>
      </c>
      <c r="G190">
        <v>377131</v>
      </c>
      <c r="H190" s="2"/>
      <c r="I190">
        <v>6356</v>
      </c>
      <c r="J190">
        <v>13402</v>
      </c>
      <c r="L190">
        <v>4</v>
      </c>
      <c r="M190" s="2"/>
      <c r="N190">
        <v>8235</v>
      </c>
      <c r="O190">
        <v>126262</v>
      </c>
      <c r="P190">
        <v>21299</v>
      </c>
      <c r="Q190" s="2">
        <f t="shared" si="4"/>
        <v>1109109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3697</v>
      </c>
      <c r="E191">
        <v>8309</v>
      </c>
      <c r="F191">
        <v>534043</v>
      </c>
      <c r="G191">
        <v>190130</v>
      </c>
      <c r="H191" s="2"/>
      <c r="I191">
        <v>6007</v>
      </c>
      <c r="J191">
        <v>13693</v>
      </c>
      <c r="L191">
        <v>4</v>
      </c>
      <c r="M191" s="2"/>
      <c r="N191">
        <v>5430</v>
      </c>
      <c r="O191">
        <v>173269</v>
      </c>
      <c r="P191">
        <v>33230</v>
      </c>
      <c r="Q191" s="2">
        <f t="shared" si="4"/>
        <v>967812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4287</v>
      </c>
      <c r="E192">
        <v>8404</v>
      </c>
      <c r="F192">
        <v>599247</v>
      </c>
      <c r="G192">
        <v>115837</v>
      </c>
      <c r="H192" s="2"/>
      <c r="I192">
        <v>6062</v>
      </c>
      <c r="J192">
        <v>13509</v>
      </c>
      <c r="L192">
        <v>5</v>
      </c>
      <c r="M192" s="2"/>
      <c r="N192">
        <v>4004</v>
      </c>
      <c r="O192">
        <v>216698</v>
      </c>
      <c r="P192">
        <v>35157</v>
      </c>
      <c r="Q192" s="2">
        <f t="shared" si="4"/>
        <v>1003210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5254</v>
      </c>
      <c r="E193">
        <v>8957</v>
      </c>
      <c r="F193">
        <v>679807</v>
      </c>
      <c r="G193">
        <v>235080</v>
      </c>
      <c r="H193" s="2"/>
      <c r="I193">
        <v>6082</v>
      </c>
      <c r="J193">
        <v>14835</v>
      </c>
      <c r="L193">
        <v>6</v>
      </c>
      <c r="M193" s="2"/>
      <c r="N193">
        <v>6110</v>
      </c>
      <c r="O193">
        <v>271490</v>
      </c>
      <c r="P193">
        <v>36628</v>
      </c>
      <c r="Q193" s="2">
        <f t="shared" si="4"/>
        <v>1264249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2374</v>
      </c>
      <c r="E194">
        <v>5942</v>
      </c>
      <c r="F194">
        <v>890836</v>
      </c>
      <c r="G194">
        <v>259252</v>
      </c>
      <c r="H194" s="2"/>
      <c r="I194">
        <v>3233</v>
      </c>
      <c r="J194">
        <v>10300</v>
      </c>
      <c r="L194">
        <v>0</v>
      </c>
      <c r="M194" s="2"/>
      <c r="N194">
        <v>8943</v>
      </c>
      <c r="O194">
        <v>180269</v>
      </c>
      <c r="P194">
        <v>33722</v>
      </c>
      <c r="Q194" s="2">
        <f t="shared" ref="Q194:Q216" si="6">SUM(D194:P194)</f>
        <v>1394871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2082</v>
      </c>
      <c r="E195">
        <v>5272</v>
      </c>
      <c r="F195">
        <v>792265</v>
      </c>
      <c r="G195">
        <v>142605</v>
      </c>
      <c r="H195" s="2"/>
      <c r="I195">
        <v>5516</v>
      </c>
      <c r="J195">
        <v>9199</v>
      </c>
      <c r="L195">
        <v>0</v>
      </c>
      <c r="M195" s="2"/>
      <c r="N195">
        <v>10199</v>
      </c>
      <c r="O195">
        <v>216254</v>
      </c>
      <c r="P195">
        <v>30444</v>
      </c>
      <c r="Q195" s="2">
        <f t="shared" si="6"/>
        <v>1213836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2197</v>
      </c>
      <c r="E196">
        <v>5667</v>
      </c>
      <c r="F196">
        <v>1008189</v>
      </c>
      <c r="G196">
        <v>188117</v>
      </c>
      <c r="H196" s="2"/>
      <c r="I196">
        <v>6928</v>
      </c>
      <c r="J196">
        <v>10040</v>
      </c>
      <c r="L196">
        <v>6</v>
      </c>
      <c r="M196" s="2"/>
      <c r="N196">
        <v>38592</v>
      </c>
      <c r="O196">
        <v>252694</v>
      </c>
      <c r="P196">
        <v>29403</v>
      </c>
      <c r="Q196" s="2">
        <f t="shared" si="6"/>
        <v>1541833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1899</v>
      </c>
      <c r="E197">
        <v>5785</v>
      </c>
      <c r="F197">
        <v>961318</v>
      </c>
      <c r="G197">
        <v>152241</v>
      </c>
      <c r="H197" s="2"/>
      <c r="I197">
        <v>5521</v>
      </c>
      <c r="J197">
        <v>9420</v>
      </c>
      <c r="L197">
        <v>4</v>
      </c>
      <c r="M197" s="2"/>
      <c r="N197">
        <v>50367</v>
      </c>
      <c r="O197">
        <v>258079</v>
      </c>
      <c r="P197">
        <v>31880</v>
      </c>
      <c r="Q197" s="2">
        <f t="shared" si="6"/>
        <v>1476514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2039</v>
      </c>
      <c r="E198">
        <v>5480</v>
      </c>
      <c r="F198">
        <v>1039563</v>
      </c>
      <c r="G198">
        <v>143739</v>
      </c>
      <c r="H198" s="2"/>
      <c r="I198">
        <v>6262</v>
      </c>
      <c r="J198">
        <v>9647</v>
      </c>
      <c r="L198">
        <v>0</v>
      </c>
      <c r="M198" s="2"/>
      <c r="N198">
        <v>55563</v>
      </c>
      <c r="O198">
        <v>211853</v>
      </c>
      <c r="P198">
        <v>30803</v>
      </c>
      <c r="Q198" s="2">
        <f t="shared" si="6"/>
        <v>1504949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2309</v>
      </c>
      <c r="E199">
        <v>5338</v>
      </c>
      <c r="F199">
        <v>1034638</v>
      </c>
      <c r="G199">
        <v>190982</v>
      </c>
      <c r="H199" s="2"/>
      <c r="I199">
        <v>1298</v>
      </c>
      <c r="J199">
        <v>9516</v>
      </c>
      <c r="L199">
        <v>0</v>
      </c>
      <c r="M199" s="2"/>
      <c r="N199">
        <v>63735</v>
      </c>
      <c r="O199">
        <v>207727</v>
      </c>
      <c r="P199">
        <v>36185</v>
      </c>
      <c r="Q199" s="2">
        <f t="shared" si="6"/>
        <v>1551728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2363</v>
      </c>
      <c r="E200">
        <v>5795</v>
      </c>
      <c r="F200">
        <v>774321</v>
      </c>
      <c r="G200">
        <v>344787</v>
      </c>
      <c r="H200" s="2"/>
      <c r="I200">
        <v>6413</v>
      </c>
      <c r="J200">
        <v>9917</v>
      </c>
      <c r="L200">
        <v>0</v>
      </c>
      <c r="M200" s="2"/>
      <c r="N200">
        <v>63736</v>
      </c>
      <c r="O200">
        <v>162392</v>
      </c>
      <c r="P200">
        <v>35640</v>
      </c>
      <c r="Q200" s="2">
        <f t="shared" si="6"/>
        <v>1405364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2310</v>
      </c>
      <c r="E201">
        <v>5752</v>
      </c>
      <c r="F201">
        <v>577691</v>
      </c>
      <c r="G201">
        <v>353746</v>
      </c>
      <c r="H201" s="2"/>
      <c r="I201">
        <v>6579</v>
      </c>
      <c r="J201">
        <v>9949</v>
      </c>
      <c r="L201">
        <v>4</v>
      </c>
      <c r="M201" s="2"/>
      <c r="N201">
        <v>56887</v>
      </c>
      <c r="O201">
        <v>123565</v>
      </c>
      <c r="P201">
        <v>35506</v>
      </c>
      <c r="Q201" s="2">
        <f t="shared" si="6"/>
        <v>1171989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2032</v>
      </c>
      <c r="E202">
        <v>5633</v>
      </c>
      <c r="F202">
        <v>553420</v>
      </c>
      <c r="G202">
        <v>287071</v>
      </c>
      <c r="H202" s="2"/>
      <c r="I202">
        <v>6056</v>
      </c>
      <c r="J202">
        <v>9367</v>
      </c>
      <c r="L202">
        <v>0</v>
      </c>
      <c r="M202" s="2"/>
      <c r="N202">
        <v>50080</v>
      </c>
      <c r="O202">
        <v>146789</v>
      </c>
      <c r="P202">
        <v>14346</v>
      </c>
      <c r="Q202" s="2">
        <f t="shared" si="6"/>
        <v>1074794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2246</v>
      </c>
      <c r="E203">
        <v>5383</v>
      </c>
      <c r="F203">
        <v>505107</v>
      </c>
      <c r="G203">
        <v>312984</v>
      </c>
      <c r="H203" s="2"/>
      <c r="I203">
        <v>7601</v>
      </c>
      <c r="J203">
        <v>9704</v>
      </c>
      <c r="L203">
        <v>0</v>
      </c>
      <c r="M203" s="2"/>
      <c r="N203">
        <v>45907</v>
      </c>
      <c r="O203">
        <v>251102</v>
      </c>
      <c r="P203">
        <v>17509</v>
      </c>
      <c r="Q203" s="2">
        <f t="shared" si="6"/>
        <v>1157543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2088</v>
      </c>
      <c r="E204">
        <v>5689</v>
      </c>
      <c r="F204">
        <v>598653</v>
      </c>
      <c r="G204">
        <v>204028</v>
      </c>
      <c r="H204" s="2"/>
      <c r="I204">
        <v>6373</v>
      </c>
      <c r="J204">
        <v>9873</v>
      </c>
      <c r="L204">
        <v>4</v>
      </c>
      <c r="M204" s="2"/>
      <c r="N204">
        <v>27050</v>
      </c>
      <c r="O204">
        <v>232552</v>
      </c>
      <c r="P204">
        <v>19475</v>
      </c>
      <c r="Q204" s="2">
        <f t="shared" si="6"/>
        <v>1105785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2212</v>
      </c>
      <c r="E205">
        <v>5813</v>
      </c>
      <c r="F205">
        <v>773212</v>
      </c>
      <c r="G205">
        <v>262115</v>
      </c>
      <c r="H205" s="2"/>
      <c r="I205">
        <v>6563</v>
      </c>
      <c r="J205">
        <v>10128</v>
      </c>
      <c r="L205">
        <v>151</v>
      </c>
      <c r="M205" s="2"/>
      <c r="N205">
        <v>22794</v>
      </c>
      <c r="O205">
        <v>210094</v>
      </c>
      <c r="P205">
        <v>33734</v>
      </c>
      <c r="Q205" s="2">
        <f t="shared" si="6"/>
        <v>1326816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2396</v>
      </c>
      <c r="E206">
        <v>6669</v>
      </c>
      <c r="F206">
        <v>1092303</v>
      </c>
      <c r="G206">
        <v>221178</v>
      </c>
      <c r="H206" s="2"/>
      <c r="I206">
        <v>6413</v>
      </c>
      <c r="J206">
        <v>10437</v>
      </c>
      <c r="L206">
        <v>0</v>
      </c>
      <c r="M206" s="2"/>
      <c r="N206">
        <v>26231</v>
      </c>
      <c r="O206">
        <v>268084</v>
      </c>
      <c r="P206">
        <v>37296</v>
      </c>
      <c r="Q206" s="2">
        <f t="shared" si="6"/>
        <v>1671007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2244</v>
      </c>
      <c r="E207">
        <v>6231</v>
      </c>
      <c r="F207">
        <v>1066617</v>
      </c>
      <c r="G207">
        <v>138991</v>
      </c>
      <c r="H207" s="2"/>
      <c r="I207">
        <v>5418</v>
      </c>
      <c r="J207">
        <v>9710</v>
      </c>
      <c r="L207">
        <v>0</v>
      </c>
      <c r="M207" s="2"/>
      <c r="N207">
        <v>33026</v>
      </c>
      <c r="O207">
        <v>256379</v>
      </c>
      <c r="P207">
        <v>33190</v>
      </c>
      <c r="Q207" s="2">
        <f t="shared" si="6"/>
        <v>1551806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2223</v>
      </c>
      <c r="E208">
        <v>6581</v>
      </c>
      <c r="F208">
        <v>1004486</v>
      </c>
      <c r="G208">
        <v>175052</v>
      </c>
      <c r="H208" s="2"/>
      <c r="I208">
        <v>6582</v>
      </c>
      <c r="J208">
        <v>10383</v>
      </c>
      <c r="L208">
        <v>4</v>
      </c>
      <c r="M208" s="2"/>
      <c r="N208">
        <v>43927</v>
      </c>
      <c r="O208">
        <v>257103</v>
      </c>
      <c r="P208">
        <v>35144</v>
      </c>
      <c r="Q208" s="2">
        <f t="shared" si="6"/>
        <v>1541485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1930</v>
      </c>
      <c r="E209">
        <v>5884</v>
      </c>
      <c r="F209">
        <v>1011308</v>
      </c>
      <c r="G209">
        <v>141236</v>
      </c>
      <c r="H209" s="2"/>
      <c r="I209">
        <v>6723</v>
      </c>
      <c r="J209">
        <v>9109</v>
      </c>
      <c r="L209">
        <v>0</v>
      </c>
      <c r="M209" s="2"/>
      <c r="N209">
        <v>52358</v>
      </c>
      <c r="O209">
        <v>245339</v>
      </c>
      <c r="P209">
        <v>35035</v>
      </c>
      <c r="Q209" s="2">
        <f t="shared" si="6"/>
        <v>1508922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2065</v>
      </c>
      <c r="E210">
        <v>6712</v>
      </c>
      <c r="F210">
        <v>1172319</v>
      </c>
      <c r="G210">
        <v>143212</v>
      </c>
      <c r="H210" s="2"/>
      <c r="I210">
        <v>6418</v>
      </c>
      <c r="J210">
        <v>9456</v>
      </c>
      <c r="L210">
        <v>0</v>
      </c>
      <c r="M210" s="2"/>
      <c r="N210">
        <v>59345</v>
      </c>
      <c r="O210">
        <v>202295</v>
      </c>
      <c r="P210">
        <v>36817</v>
      </c>
      <c r="Q210" s="2">
        <f t="shared" si="6"/>
        <v>1638639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2268</v>
      </c>
      <c r="E211">
        <v>6546</v>
      </c>
      <c r="F211">
        <v>1073996</v>
      </c>
      <c r="G211">
        <v>260054</v>
      </c>
      <c r="H211" s="2"/>
      <c r="I211">
        <v>947</v>
      </c>
      <c r="J211">
        <v>10289</v>
      </c>
      <c r="L211">
        <v>5</v>
      </c>
      <c r="M211" s="2"/>
      <c r="N211">
        <v>66249</v>
      </c>
      <c r="O211">
        <v>204417</v>
      </c>
      <c r="P211">
        <v>37787</v>
      </c>
      <c r="Q211" s="2">
        <f t="shared" si="6"/>
        <v>1662558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2073</v>
      </c>
      <c r="E212">
        <v>6807</v>
      </c>
      <c r="F212">
        <v>837507</v>
      </c>
      <c r="G212">
        <v>455855</v>
      </c>
      <c r="H212" s="2"/>
      <c r="I212">
        <v>6216</v>
      </c>
      <c r="J212">
        <v>10474</v>
      </c>
      <c r="L212">
        <v>7</v>
      </c>
      <c r="M212" s="2"/>
      <c r="N212">
        <v>63467</v>
      </c>
      <c r="O212">
        <v>158419</v>
      </c>
      <c r="P212">
        <v>37108</v>
      </c>
      <c r="Q212" s="2">
        <f t="shared" si="6"/>
        <v>1577933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2212</v>
      </c>
      <c r="E213">
        <v>6738</v>
      </c>
      <c r="F213">
        <v>669858</v>
      </c>
      <c r="G213">
        <v>400265</v>
      </c>
      <c r="H213" s="2"/>
      <c r="I213">
        <v>5286</v>
      </c>
      <c r="J213">
        <v>10504</v>
      </c>
      <c r="L213">
        <v>0</v>
      </c>
      <c r="M213" s="2"/>
      <c r="N213">
        <v>55929</v>
      </c>
      <c r="O213">
        <v>171426</v>
      </c>
      <c r="P213">
        <v>13912</v>
      </c>
      <c r="Q213" s="2">
        <f t="shared" si="6"/>
        <v>1336130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1961</v>
      </c>
      <c r="E214">
        <v>6546</v>
      </c>
      <c r="F214">
        <v>539441</v>
      </c>
      <c r="G214">
        <v>396102</v>
      </c>
      <c r="H214" s="2"/>
      <c r="I214">
        <v>5676</v>
      </c>
      <c r="J214">
        <v>9621</v>
      </c>
      <c r="L214">
        <v>0</v>
      </c>
      <c r="M214" s="2"/>
      <c r="N214">
        <v>52045</v>
      </c>
      <c r="O214">
        <v>170535</v>
      </c>
      <c r="P214">
        <v>22262</v>
      </c>
      <c r="Q214" s="2">
        <f t="shared" si="6"/>
        <v>1204189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1707</v>
      </c>
      <c r="E215">
        <v>6451</v>
      </c>
      <c r="F215">
        <v>565039</v>
      </c>
      <c r="G215">
        <v>145495</v>
      </c>
      <c r="H215" s="2"/>
      <c r="I215">
        <v>5312</v>
      </c>
      <c r="J215">
        <v>10125</v>
      </c>
      <c r="L215">
        <v>15</v>
      </c>
      <c r="M215" s="2"/>
      <c r="N215">
        <v>40383</v>
      </c>
      <c r="O215">
        <v>195040</v>
      </c>
      <c r="P215">
        <v>32188</v>
      </c>
      <c r="Q215" s="2">
        <f t="shared" si="6"/>
        <v>1001755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1899</v>
      </c>
      <c r="E216">
        <v>6613</v>
      </c>
      <c r="F216">
        <v>720881</v>
      </c>
      <c r="G216">
        <v>311557</v>
      </c>
      <c r="H216" s="2"/>
      <c r="I216">
        <v>3758</v>
      </c>
      <c r="J216">
        <v>9909</v>
      </c>
      <c r="L216">
        <v>25</v>
      </c>
      <c r="M216" s="2"/>
      <c r="N216">
        <v>29444</v>
      </c>
      <c r="O216">
        <v>213402</v>
      </c>
      <c r="P216">
        <v>36854</v>
      </c>
      <c r="Q216" s="2">
        <f t="shared" si="6"/>
        <v>1334342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2037</v>
      </c>
      <c r="E217">
        <v>7196</v>
      </c>
      <c r="F217">
        <v>732314</v>
      </c>
      <c r="G217">
        <v>340854</v>
      </c>
      <c r="H217" s="2"/>
      <c r="I217">
        <v>5223</v>
      </c>
      <c r="J217">
        <v>10244</v>
      </c>
      <c r="L217">
        <v>1</v>
      </c>
      <c r="M217" s="2"/>
      <c r="N217">
        <v>20686</v>
      </c>
      <c r="O217">
        <v>218824</v>
      </c>
      <c r="P217">
        <v>36644</v>
      </c>
      <c r="Q217" s="2">
        <f>SUM(D217:P217)</f>
        <v>1374023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1869</v>
      </c>
      <c r="E218">
        <v>6309</v>
      </c>
      <c r="F218">
        <v>828267</v>
      </c>
      <c r="G218">
        <v>287545</v>
      </c>
      <c r="H218" s="2"/>
      <c r="I218">
        <v>6415</v>
      </c>
      <c r="J218">
        <v>7775</v>
      </c>
      <c r="L218">
        <v>0</v>
      </c>
      <c r="M218" s="2"/>
      <c r="N218">
        <v>25752</v>
      </c>
      <c r="O218">
        <v>240144</v>
      </c>
      <c r="P218">
        <v>33796</v>
      </c>
      <c r="Q218" s="2">
        <f t="shared" ref="Q218:Q229" si="8">SUM(D218:P218)</f>
        <v>1437872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1522</v>
      </c>
      <c r="E219">
        <v>5742</v>
      </c>
      <c r="F219">
        <v>747007</v>
      </c>
      <c r="G219">
        <v>265806</v>
      </c>
      <c r="H219" s="2"/>
      <c r="I219">
        <v>5703</v>
      </c>
      <c r="J219">
        <v>7227</v>
      </c>
      <c r="L219">
        <v>0</v>
      </c>
      <c r="M219" s="2"/>
      <c r="N219">
        <v>26507</v>
      </c>
      <c r="O219">
        <v>204366</v>
      </c>
      <c r="P219">
        <v>26535</v>
      </c>
      <c r="Q219" s="2">
        <f t="shared" si="8"/>
        <v>1290415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1558</v>
      </c>
      <c r="E220">
        <v>6306</v>
      </c>
      <c r="F220">
        <v>776596</v>
      </c>
      <c r="G220">
        <v>105326</v>
      </c>
      <c r="H220" s="2"/>
      <c r="I220">
        <v>6601</v>
      </c>
      <c r="J220">
        <v>7331</v>
      </c>
      <c r="L220">
        <v>11</v>
      </c>
      <c r="M220" s="2"/>
      <c r="N220">
        <v>45379</v>
      </c>
      <c r="O220">
        <v>243122</v>
      </c>
      <c r="P220">
        <v>33719</v>
      </c>
      <c r="Q220" s="2">
        <f t="shared" si="8"/>
        <v>1225949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1598</v>
      </c>
      <c r="E221">
        <v>5427</v>
      </c>
      <c r="F221">
        <v>804979</v>
      </c>
      <c r="G221">
        <v>160085</v>
      </c>
      <c r="H221" s="2"/>
      <c r="I221">
        <v>5599</v>
      </c>
      <c r="J221">
        <v>6384</v>
      </c>
      <c r="L221">
        <v>0</v>
      </c>
      <c r="M221" s="2"/>
      <c r="N221">
        <v>52199</v>
      </c>
      <c r="O221">
        <v>283042</v>
      </c>
      <c r="P221">
        <v>32915</v>
      </c>
      <c r="Q221" s="2">
        <f t="shared" si="8"/>
        <v>1352228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1383</v>
      </c>
      <c r="E222">
        <v>6004</v>
      </c>
      <c r="F222">
        <v>1082062</v>
      </c>
      <c r="G222">
        <v>67388</v>
      </c>
      <c r="H222" s="2"/>
      <c r="I222">
        <v>4904</v>
      </c>
      <c r="J222">
        <v>7182</v>
      </c>
      <c r="L222">
        <v>9</v>
      </c>
      <c r="M222" s="2"/>
      <c r="N222">
        <v>56535</v>
      </c>
      <c r="O222">
        <v>219449</v>
      </c>
      <c r="P222">
        <v>40437</v>
      </c>
      <c r="Q222" s="2">
        <f t="shared" si="8"/>
        <v>1485353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1358</v>
      </c>
      <c r="E223">
        <v>6129</v>
      </c>
      <c r="F223">
        <v>890691</v>
      </c>
      <c r="G223">
        <v>312940</v>
      </c>
      <c r="H223" s="2"/>
      <c r="I223">
        <v>3722</v>
      </c>
      <c r="J223">
        <v>7414</v>
      </c>
      <c r="L223">
        <v>47</v>
      </c>
      <c r="M223" s="2"/>
      <c r="N223">
        <v>65699</v>
      </c>
      <c r="O223">
        <v>218209</v>
      </c>
      <c r="P223">
        <v>34382</v>
      </c>
      <c r="Q223" s="2">
        <f t="shared" si="8"/>
        <v>1540591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1768</v>
      </c>
      <c r="E224">
        <v>6360</v>
      </c>
      <c r="F224">
        <v>701144</v>
      </c>
      <c r="G224">
        <v>510144</v>
      </c>
      <c r="H224" s="2"/>
      <c r="I224">
        <v>6573</v>
      </c>
      <c r="J224">
        <v>7176</v>
      </c>
      <c r="L224">
        <v>1</v>
      </c>
      <c r="M224" s="2"/>
      <c r="N224">
        <v>64319</v>
      </c>
      <c r="O224">
        <v>176409</v>
      </c>
      <c r="P224">
        <v>38679</v>
      </c>
      <c r="Q224" s="2">
        <f t="shared" si="8"/>
        <v>1512573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1728</v>
      </c>
      <c r="E225">
        <v>6235</v>
      </c>
      <c r="F225">
        <v>723829</v>
      </c>
      <c r="G225">
        <v>516817</v>
      </c>
      <c r="H225" s="2"/>
      <c r="I225">
        <v>5528</v>
      </c>
      <c r="J225">
        <v>7623</v>
      </c>
      <c r="L225">
        <v>2</v>
      </c>
      <c r="M225" s="2"/>
      <c r="N225">
        <v>62739</v>
      </c>
      <c r="O225">
        <v>152189</v>
      </c>
      <c r="P225">
        <v>34002</v>
      </c>
      <c r="Q225" s="2">
        <f t="shared" si="8"/>
        <v>1510692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1541</v>
      </c>
      <c r="E226">
        <v>6119</v>
      </c>
      <c r="F226">
        <v>514192</v>
      </c>
      <c r="G226">
        <v>403036</v>
      </c>
      <c r="H226" s="2"/>
      <c r="I226">
        <v>5070</v>
      </c>
      <c r="J226">
        <v>6984</v>
      </c>
      <c r="L226">
        <v>8</v>
      </c>
      <c r="M226" s="2"/>
      <c r="N226">
        <v>49360</v>
      </c>
      <c r="O226">
        <v>201538</v>
      </c>
      <c r="P226">
        <v>23192</v>
      </c>
      <c r="Q226" s="2">
        <f t="shared" si="8"/>
        <v>1211040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1530</v>
      </c>
      <c r="E227">
        <v>6156</v>
      </c>
      <c r="F227">
        <v>560133</v>
      </c>
      <c r="G227">
        <v>239599</v>
      </c>
      <c r="H227" s="2"/>
      <c r="I227">
        <v>5126</v>
      </c>
      <c r="J227">
        <v>6812</v>
      </c>
      <c r="L227">
        <v>7</v>
      </c>
      <c r="M227" s="2"/>
      <c r="N227">
        <v>44441</v>
      </c>
      <c r="O227">
        <v>250405</v>
      </c>
      <c r="P227">
        <v>37178</v>
      </c>
      <c r="Q227" s="2">
        <f t="shared" si="8"/>
        <v>1151387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1586</v>
      </c>
      <c r="E228">
        <v>5579</v>
      </c>
      <c r="F228">
        <v>742358</v>
      </c>
      <c r="G228">
        <v>275945</v>
      </c>
      <c r="H228" s="2"/>
      <c r="I228">
        <v>4934</v>
      </c>
      <c r="J228">
        <v>7619</v>
      </c>
      <c r="L228">
        <v>0</v>
      </c>
      <c r="M228" s="2"/>
      <c r="N228">
        <v>29585</v>
      </c>
      <c r="O228">
        <v>225124</v>
      </c>
      <c r="P228">
        <v>37915</v>
      </c>
      <c r="Q228" s="2">
        <f t="shared" si="8"/>
        <v>1330645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1558</v>
      </c>
      <c r="E229">
        <v>6479</v>
      </c>
      <c r="F229">
        <v>740620</v>
      </c>
      <c r="G229">
        <v>330692</v>
      </c>
      <c r="H229" s="2"/>
      <c r="I229">
        <v>5480</v>
      </c>
      <c r="J229">
        <v>7866</v>
      </c>
      <c r="L229">
        <v>147</v>
      </c>
      <c r="M229" s="2"/>
      <c r="N229">
        <v>19148</v>
      </c>
      <c r="O229">
        <v>243066</v>
      </c>
      <c r="P229">
        <v>31720</v>
      </c>
      <c r="Q229" s="2">
        <f t="shared" si="8"/>
        <v>1386776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H230" s="2"/>
      <c r="M230" s="2"/>
      <c r="Q230" s="2"/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H231" s="2"/>
      <c r="M231" s="2"/>
      <c r="Q231" s="2"/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H232" s="2"/>
      <c r="M232" s="2"/>
      <c r="Q232" s="2"/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H233" s="2"/>
      <c r="M233" s="2"/>
      <c r="Q233" s="2"/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H234" s="2"/>
      <c r="M234" s="2"/>
      <c r="Q234" s="2"/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H235" s="2"/>
      <c r="M235" s="2"/>
      <c r="Q235" s="2"/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H236" s="2"/>
      <c r="M236" s="2"/>
      <c r="Q236" s="2"/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H237" s="2"/>
      <c r="M237" s="2"/>
      <c r="Q237" s="2"/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H238" s="2"/>
      <c r="M238" s="2"/>
      <c r="Q238" s="2"/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H239" s="2"/>
      <c r="M239" s="2"/>
      <c r="Q239" s="2"/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H240" s="2"/>
      <c r="M240" s="2"/>
      <c r="Q240" s="2"/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H241" s="2"/>
      <c r="M241" s="2"/>
      <c r="Q241" s="2"/>
      <c r="R241" s="2"/>
    </row>
    <row r="242" spans="1:18" x14ac:dyDescent="0.2">
      <c r="H242" s="2"/>
      <c r="M242" s="2"/>
      <c r="Q242" s="2"/>
      <c r="R242" s="2"/>
    </row>
    <row r="243" spans="1:18" x14ac:dyDescent="0.2">
      <c r="C243" s="6"/>
      <c r="D243" s="6"/>
      <c r="G243" s="6"/>
      <c r="L243" s="6"/>
      <c r="M243" s="2"/>
      <c r="Q243" s="2"/>
      <c r="R243" s="2"/>
    </row>
    <row r="244" spans="1:18" x14ac:dyDescent="0.2">
      <c r="C244" s="6"/>
      <c r="D244" s="6"/>
      <c r="G244" s="6"/>
      <c r="L244" s="6"/>
      <c r="M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8.2515981735159816</v>
      </c>
      <c r="E247" s="2">
        <f t="shared" ref="E247:Q262" si="9">SUMIF($B$2:$B$241,$B247,E$2:E$241)/$C247</f>
        <v>0</v>
      </c>
      <c r="F247" s="2">
        <f t="shared" si="9"/>
        <v>824.55787671232872</v>
      </c>
      <c r="G247" s="2">
        <f t="shared" si="9"/>
        <v>160.42077625570775</v>
      </c>
      <c r="H247" s="2">
        <f t="shared" si="9"/>
        <v>0</v>
      </c>
      <c r="I247" s="2">
        <f t="shared" si="9"/>
        <v>12.464269406392694</v>
      </c>
      <c r="J247" s="2">
        <f t="shared" si="9"/>
        <v>0</v>
      </c>
      <c r="K247" s="2">
        <f t="shared" si="9"/>
        <v>0</v>
      </c>
      <c r="L247" s="2">
        <f t="shared" si="9"/>
        <v>0.42499999999999999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60.882990867579906</v>
      </c>
      <c r="Q247" s="2">
        <f>SUMIF($B$2:$B$241,$B247,Q$2:Q$241)/$C247</f>
        <v>1067.0025114155251</v>
      </c>
      <c r="R247" s="2"/>
    </row>
    <row r="248" spans="1:18" x14ac:dyDescent="0.2">
      <c r="B248">
        <v>2002</v>
      </c>
      <c r="C248">
        <v>8760</v>
      </c>
      <c r="D248" s="2">
        <f t="shared" ref="D248:Q263" si="10">SUMIF($B$2:$B$241,$B248,D$2:D$241)/$C248</f>
        <v>10.35068493150685</v>
      </c>
      <c r="E248" s="2">
        <f t="shared" si="9"/>
        <v>0</v>
      </c>
      <c r="F248" s="2">
        <f t="shared" si="9"/>
        <v>1001.0640410958904</v>
      </c>
      <c r="G248" s="2">
        <f t="shared" si="9"/>
        <v>37.555707762557077</v>
      </c>
      <c r="H248" s="2">
        <f t="shared" si="9"/>
        <v>0</v>
      </c>
      <c r="I248" s="2">
        <f t="shared" si="9"/>
        <v>10.226369863013698</v>
      </c>
      <c r="J248" s="2">
        <f t="shared" si="9"/>
        <v>0</v>
      </c>
      <c r="K248" s="2">
        <f t="shared" si="9"/>
        <v>0</v>
      </c>
      <c r="L248" s="2">
        <f t="shared" si="9"/>
        <v>7.4200913242009128E-3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58.025456621004565</v>
      </c>
      <c r="Q248" s="2">
        <f t="shared" si="9"/>
        <v>1117.2296803652969</v>
      </c>
      <c r="R248" s="2"/>
    </row>
    <row r="249" spans="1:18" x14ac:dyDescent="0.2">
      <c r="B249">
        <v>2003</v>
      </c>
      <c r="C249">
        <v>8760</v>
      </c>
      <c r="D249" s="2">
        <f t="shared" si="10"/>
        <v>10.307191780821919</v>
      </c>
      <c r="E249" s="2">
        <f t="shared" si="9"/>
        <v>0</v>
      </c>
      <c r="F249" s="2">
        <f t="shared" si="9"/>
        <v>953.65684931506848</v>
      </c>
      <c r="G249" s="2">
        <f t="shared" si="9"/>
        <v>156.94280821917809</v>
      </c>
      <c r="H249" s="2">
        <f t="shared" si="9"/>
        <v>0</v>
      </c>
      <c r="I249" s="2">
        <f t="shared" si="9"/>
        <v>7.1601598173515981</v>
      </c>
      <c r="J249" s="2">
        <f t="shared" si="9"/>
        <v>0</v>
      </c>
      <c r="K249" s="2">
        <f t="shared" si="9"/>
        <v>0</v>
      </c>
      <c r="L249" s="2">
        <f t="shared" si="9"/>
        <v>1.3242009132420091E-2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61.752511415525113</v>
      </c>
      <c r="Q249" s="2">
        <f t="shared" si="9"/>
        <v>1189.8327625570776</v>
      </c>
      <c r="R249" s="2"/>
    </row>
    <row r="250" spans="1:18" x14ac:dyDescent="0.2">
      <c r="B250">
        <v>2004</v>
      </c>
      <c r="C250">
        <v>8784</v>
      </c>
      <c r="D250" s="2">
        <f t="shared" si="10"/>
        <v>11.293715846994536</v>
      </c>
      <c r="E250" s="2">
        <f t="shared" si="9"/>
        <v>0</v>
      </c>
      <c r="F250" s="2">
        <f t="shared" si="9"/>
        <v>963.303164845173</v>
      </c>
      <c r="G250" s="2">
        <f t="shared" si="9"/>
        <v>193.96903460837888</v>
      </c>
      <c r="H250" s="2">
        <f t="shared" si="9"/>
        <v>0</v>
      </c>
      <c r="I250" s="2">
        <f t="shared" si="9"/>
        <v>4.3193306010928962</v>
      </c>
      <c r="J250" s="2">
        <f t="shared" si="9"/>
        <v>0</v>
      </c>
      <c r="K250" s="2">
        <f t="shared" si="9"/>
        <v>0</v>
      </c>
      <c r="L250" s="2">
        <f t="shared" si="9"/>
        <v>1.5027322404371584E-2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63.784153005464482</v>
      </c>
      <c r="Q250" s="2">
        <f t="shared" si="9"/>
        <v>1236.6844262295083</v>
      </c>
      <c r="R250" s="2"/>
    </row>
    <row r="251" spans="1:18" x14ac:dyDescent="0.2">
      <c r="B251">
        <v>2005</v>
      </c>
      <c r="C251">
        <v>8760</v>
      </c>
      <c r="D251" s="2">
        <f t="shared" si="10"/>
        <v>10.86552511415525</v>
      </c>
      <c r="E251" s="2">
        <f t="shared" si="9"/>
        <v>0</v>
      </c>
      <c r="F251" s="2">
        <f t="shared" si="9"/>
        <v>975.12796803652964</v>
      </c>
      <c r="G251" s="2">
        <f t="shared" si="9"/>
        <v>182.33778538812786</v>
      </c>
      <c r="H251" s="2">
        <f t="shared" si="9"/>
        <v>0</v>
      </c>
      <c r="I251" s="2">
        <f t="shared" si="9"/>
        <v>3.5118721461187214</v>
      </c>
      <c r="J251" s="2">
        <f t="shared" si="9"/>
        <v>0</v>
      </c>
      <c r="K251" s="2">
        <f t="shared" si="9"/>
        <v>0</v>
      </c>
      <c r="L251" s="2">
        <f t="shared" si="9"/>
        <v>3.4246575342465754E-4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63.884817351598173</v>
      </c>
      <c r="Q251" s="2">
        <f t="shared" si="9"/>
        <v>1235.7283105022832</v>
      </c>
      <c r="R251" s="2"/>
    </row>
    <row r="252" spans="1:18" x14ac:dyDescent="0.2">
      <c r="B252">
        <v>2006</v>
      </c>
      <c r="C252">
        <v>8760</v>
      </c>
      <c r="D252" s="2">
        <f t="shared" si="10"/>
        <v>9.3952054794520556</v>
      </c>
      <c r="E252" s="2">
        <f t="shared" si="9"/>
        <v>0</v>
      </c>
      <c r="F252" s="2">
        <f t="shared" si="9"/>
        <v>1283.3759132420091</v>
      </c>
      <c r="G252" s="2">
        <f t="shared" si="9"/>
        <v>148.21872146118722</v>
      </c>
      <c r="H252" s="2">
        <f t="shared" si="9"/>
        <v>0</v>
      </c>
      <c r="I252" s="2">
        <f t="shared" si="9"/>
        <v>8.3235159817351594</v>
      </c>
      <c r="J252" s="2">
        <f t="shared" si="9"/>
        <v>0</v>
      </c>
      <c r="K252" s="2">
        <f t="shared" si="9"/>
        <v>0</v>
      </c>
      <c r="L252" s="2">
        <f t="shared" si="9"/>
        <v>1.643835616438356E-2</v>
      </c>
      <c r="M252" s="2">
        <f t="shared" si="9"/>
        <v>0</v>
      </c>
      <c r="N252" s="2">
        <f t="shared" si="9"/>
        <v>0</v>
      </c>
      <c r="O252" s="2">
        <f t="shared" si="9"/>
        <v>19.362671232876714</v>
      </c>
      <c r="P252" s="2">
        <f t="shared" si="9"/>
        <v>59.399771689497719</v>
      </c>
      <c r="Q252" s="2">
        <f t="shared" si="9"/>
        <v>1528.0922374429224</v>
      </c>
      <c r="R252" s="2"/>
    </row>
    <row r="253" spans="1:18" x14ac:dyDescent="0.2">
      <c r="B253">
        <v>2007</v>
      </c>
      <c r="C253">
        <v>8760</v>
      </c>
      <c r="D253" s="2">
        <f t="shared" si="10"/>
        <v>9.5392694063926946</v>
      </c>
      <c r="E253" s="2">
        <f t="shared" si="9"/>
        <v>0</v>
      </c>
      <c r="F253" s="2">
        <f t="shared" si="9"/>
        <v>1029.8732876712329</v>
      </c>
      <c r="G253" s="2">
        <f t="shared" si="9"/>
        <v>189.18424657534246</v>
      </c>
      <c r="H253" s="2">
        <f t="shared" si="9"/>
        <v>0</v>
      </c>
      <c r="I253" s="2">
        <f t="shared" si="9"/>
        <v>7.8309360730593607</v>
      </c>
      <c r="J253" s="2">
        <f t="shared" si="9"/>
        <v>0</v>
      </c>
      <c r="K253" s="2">
        <f t="shared" si="9"/>
        <v>0</v>
      </c>
      <c r="L253" s="2">
        <f t="shared" si="9"/>
        <v>1.5296803652968037E-2</v>
      </c>
      <c r="M253" s="2">
        <f t="shared" si="9"/>
        <v>0</v>
      </c>
      <c r="N253" s="2">
        <f t="shared" si="9"/>
        <v>0</v>
      </c>
      <c r="O253" s="2">
        <f t="shared" si="9"/>
        <v>19.665068493150685</v>
      </c>
      <c r="P253" s="2">
        <f t="shared" si="9"/>
        <v>54.860844748858447</v>
      </c>
      <c r="Q253" s="2">
        <f t="shared" si="9"/>
        <v>1310.9689497716895</v>
      </c>
      <c r="R253" s="2"/>
    </row>
    <row r="254" spans="1:18" x14ac:dyDescent="0.2">
      <c r="B254">
        <v>2008</v>
      </c>
      <c r="C254">
        <v>8784</v>
      </c>
      <c r="D254" s="2">
        <f t="shared" si="10"/>
        <v>10.297131147540984</v>
      </c>
      <c r="E254" s="2">
        <f t="shared" si="9"/>
        <v>9.7388433515482689</v>
      </c>
      <c r="F254" s="2">
        <f t="shared" si="9"/>
        <v>1065.8584927140255</v>
      </c>
      <c r="G254" s="2">
        <f t="shared" si="9"/>
        <v>193.48315118397085</v>
      </c>
      <c r="H254" s="2">
        <f t="shared" si="9"/>
        <v>0</v>
      </c>
      <c r="I254" s="2">
        <f t="shared" si="9"/>
        <v>7.9141621129326047</v>
      </c>
      <c r="J254" s="2">
        <f t="shared" si="9"/>
        <v>0</v>
      </c>
      <c r="K254" s="2">
        <f t="shared" si="9"/>
        <v>0</v>
      </c>
      <c r="L254" s="2">
        <f t="shared" si="9"/>
        <v>1.3661202185792349E-2</v>
      </c>
      <c r="M254" s="2">
        <f t="shared" si="9"/>
        <v>0</v>
      </c>
      <c r="N254" s="2">
        <f t="shared" si="9"/>
        <v>0</v>
      </c>
      <c r="O254" s="2">
        <f t="shared" si="9"/>
        <v>23.619193989071039</v>
      </c>
      <c r="P254" s="2">
        <f t="shared" si="9"/>
        <v>51.843351548269581</v>
      </c>
      <c r="Q254" s="2">
        <f t="shared" si="9"/>
        <v>1362.7679872495446</v>
      </c>
      <c r="R254" s="2"/>
    </row>
    <row r="255" spans="1:18" x14ac:dyDescent="0.2">
      <c r="B255">
        <v>2009</v>
      </c>
      <c r="C255">
        <v>8760</v>
      </c>
      <c r="D255" s="2">
        <f t="shared" si="10"/>
        <v>9.424885844748859</v>
      </c>
      <c r="E255" s="2">
        <f t="shared" si="9"/>
        <v>8.6702054794520542</v>
      </c>
      <c r="F255" s="2">
        <f t="shared" si="9"/>
        <v>1191.1260273972603</v>
      </c>
      <c r="G255" s="2">
        <f t="shared" si="9"/>
        <v>187.625</v>
      </c>
      <c r="H255" s="2">
        <f t="shared" si="9"/>
        <v>0</v>
      </c>
      <c r="I255" s="2">
        <f t="shared" si="9"/>
        <v>8.261529680365296</v>
      </c>
      <c r="J255" s="2">
        <f t="shared" si="9"/>
        <v>0</v>
      </c>
      <c r="K255" s="2">
        <f t="shared" si="9"/>
        <v>0</v>
      </c>
      <c r="L255" s="2">
        <f t="shared" si="9"/>
        <v>4.6803652968036525E-3</v>
      </c>
      <c r="M255" s="2">
        <f t="shared" si="9"/>
        <v>0</v>
      </c>
      <c r="N255" s="2">
        <f t="shared" si="9"/>
        <v>0</v>
      </c>
      <c r="O255" s="2">
        <f t="shared" si="9"/>
        <v>35.778424657534245</v>
      </c>
      <c r="P255" s="2">
        <f t="shared" si="9"/>
        <v>54.560273972602737</v>
      </c>
      <c r="Q255" s="2">
        <f t="shared" si="9"/>
        <v>1495.4510273972603</v>
      </c>
      <c r="R255" s="2"/>
    </row>
    <row r="256" spans="1:18" x14ac:dyDescent="0.2">
      <c r="B256">
        <v>2010</v>
      </c>
      <c r="C256">
        <v>8760</v>
      </c>
      <c r="D256" s="2">
        <f t="shared" si="10"/>
        <v>10.077283105022831</v>
      </c>
      <c r="E256" s="2">
        <f t="shared" si="9"/>
        <v>8.2009132420091326</v>
      </c>
      <c r="F256" s="2">
        <f t="shared" si="9"/>
        <v>1045.004908675799</v>
      </c>
      <c r="G256" s="2">
        <f t="shared" si="9"/>
        <v>192.83481735159816</v>
      </c>
      <c r="H256" s="2">
        <f t="shared" si="9"/>
        <v>0</v>
      </c>
      <c r="I256" s="2">
        <f t="shared" si="9"/>
        <v>8.9868721461187207</v>
      </c>
      <c r="J256" s="2">
        <f t="shared" si="9"/>
        <v>2.6920091324200914</v>
      </c>
      <c r="K256" s="2">
        <f t="shared" si="9"/>
        <v>0</v>
      </c>
      <c r="L256" s="2">
        <f t="shared" si="9"/>
        <v>8.5616438356164379E-3</v>
      </c>
      <c r="M256" s="2">
        <f t="shared" si="9"/>
        <v>0</v>
      </c>
      <c r="N256" s="2">
        <f t="shared" si="9"/>
        <v>0</v>
      </c>
      <c r="O256" s="2">
        <f t="shared" si="9"/>
        <v>50.313470319634703</v>
      </c>
      <c r="P256" s="2">
        <f t="shared" si="9"/>
        <v>54.548059360730591</v>
      </c>
      <c r="Q256" s="2">
        <f t="shared" si="9"/>
        <v>1372.666894977169</v>
      </c>
      <c r="R256" s="2"/>
    </row>
    <row r="257" spans="2:29" x14ac:dyDescent="0.2">
      <c r="B257">
        <v>2011</v>
      </c>
      <c r="C257">
        <v>8760</v>
      </c>
      <c r="D257" s="2">
        <f t="shared" si="10"/>
        <v>9.5219189497716883</v>
      </c>
      <c r="E257" s="2">
        <f t="shared" si="9"/>
        <v>7.2477180365296796</v>
      </c>
      <c r="F257" s="2">
        <f t="shared" si="9"/>
        <v>1530.2281963470318</v>
      </c>
      <c r="G257" s="2">
        <f t="shared" si="9"/>
        <v>126.79722602739726</v>
      </c>
      <c r="H257" s="2">
        <f t="shared" si="9"/>
        <v>0</v>
      </c>
      <c r="I257" s="2">
        <f t="shared" si="9"/>
        <v>8.8619874429223753</v>
      </c>
      <c r="J257" s="2">
        <f t="shared" si="9"/>
        <v>5.435833333333334</v>
      </c>
      <c r="K257" s="2">
        <f t="shared" si="9"/>
        <v>0</v>
      </c>
      <c r="L257" s="2">
        <f t="shared" si="9"/>
        <v>2.969178082191781E-3</v>
      </c>
      <c r="M257" s="2">
        <f t="shared" si="9"/>
        <v>0</v>
      </c>
      <c r="N257" s="2">
        <f t="shared" si="9"/>
        <v>0</v>
      </c>
      <c r="O257" s="2">
        <f t="shared" si="9"/>
        <v>149.16461301369864</v>
      </c>
      <c r="P257" s="2">
        <f t="shared" si="9"/>
        <v>54.15346232876712</v>
      </c>
      <c r="Q257" s="2">
        <f t="shared" si="9"/>
        <v>1891.4139246575339</v>
      </c>
      <c r="R257" s="2"/>
    </row>
    <row r="258" spans="2:29" x14ac:dyDescent="0.2">
      <c r="B258">
        <v>2012</v>
      </c>
      <c r="C258">
        <v>8784</v>
      </c>
      <c r="D258" s="2">
        <f t="shared" si="10"/>
        <v>8.7360166211293269</v>
      </c>
      <c r="E258" s="2">
        <f t="shared" si="9"/>
        <v>8.5013661202185791</v>
      </c>
      <c r="F258" s="2">
        <f t="shared" si="9"/>
        <v>1245.4923428961752</v>
      </c>
      <c r="G258" s="2">
        <f t="shared" si="9"/>
        <v>216.09372267759565</v>
      </c>
      <c r="H258" s="2">
        <f t="shared" si="9"/>
        <v>0</v>
      </c>
      <c r="I258" s="2">
        <f t="shared" si="9"/>
        <v>7.8846755464480882</v>
      </c>
      <c r="J258" s="2">
        <f t="shared" si="9"/>
        <v>10.210125227686705</v>
      </c>
      <c r="K258" s="2">
        <f t="shared" si="9"/>
        <v>0</v>
      </c>
      <c r="L258" s="2">
        <f t="shared" si="9"/>
        <v>2.1641621129326045E-3</v>
      </c>
      <c r="M258" s="2">
        <f t="shared" si="9"/>
        <v>0</v>
      </c>
      <c r="N258" s="2">
        <f t="shared" si="9"/>
        <v>0</v>
      </c>
      <c r="O258" s="2">
        <f t="shared" si="9"/>
        <v>215.22757399817851</v>
      </c>
      <c r="P258" s="2">
        <f t="shared" si="9"/>
        <v>52.320290300546453</v>
      </c>
      <c r="Q258" s="2">
        <f t="shared" si="9"/>
        <v>1764.4682775500908</v>
      </c>
      <c r="R258" s="2"/>
    </row>
    <row r="259" spans="2:29" x14ac:dyDescent="0.2">
      <c r="B259">
        <v>2013</v>
      </c>
      <c r="C259">
        <v>8760</v>
      </c>
      <c r="D259" s="2">
        <f t="shared" si="10"/>
        <v>10.458688356164384</v>
      </c>
      <c r="E259" s="2">
        <f t="shared" si="9"/>
        <v>4.5300251141552517</v>
      </c>
      <c r="F259" s="2">
        <f t="shared" si="9"/>
        <v>967.28890182648399</v>
      </c>
      <c r="G259" s="2">
        <f t="shared" si="9"/>
        <v>387.20432305936072</v>
      </c>
      <c r="H259" s="2">
        <f t="shared" si="9"/>
        <v>0</v>
      </c>
      <c r="I259" s="2">
        <f t="shared" si="9"/>
        <v>8.7965753424657542</v>
      </c>
      <c r="J259" s="2">
        <f t="shared" si="9"/>
        <v>22.650132420091325</v>
      </c>
      <c r="K259" s="2">
        <f t="shared" si="9"/>
        <v>0</v>
      </c>
      <c r="L259" s="2">
        <f t="shared" si="9"/>
        <v>4.3401826484018259E-3</v>
      </c>
      <c r="M259" s="2">
        <f t="shared" si="9"/>
        <v>0</v>
      </c>
      <c r="N259" s="2">
        <f t="shared" si="9"/>
        <v>0</v>
      </c>
      <c r="O259" s="2">
        <f t="shared" si="9"/>
        <v>280.83687328767121</v>
      </c>
      <c r="P259" s="2">
        <f t="shared" si="9"/>
        <v>51.806431506849322</v>
      </c>
      <c r="Q259" s="2">
        <f t="shared" si="9"/>
        <v>1733.5762910958904</v>
      </c>
      <c r="R259" s="2"/>
    </row>
    <row r="260" spans="2:29" x14ac:dyDescent="0.2">
      <c r="B260">
        <v>2014</v>
      </c>
      <c r="C260">
        <v>8760</v>
      </c>
      <c r="D260" s="2">
        <f t="shared" si="10"/>
        <v>10.762068493150686</v>
      </c>
      <c r="E260" s="2">
        <f t="shared" si="9"/>
        <v>5.7216449771689488</v>
      </c>
      <c r="F260" s="2">
        <f t="shared" si="9"/>
        <v>1046.7546027397261</v>
      </c>
      <c r="G260" s="2">
        <f t="shared" si="9"/>
        <v>284.93683219178081</v>
      </c>
      <c r="H260" s="2">
        <f t="shared" si="9"/>
        <v>0</v>
      </c>
      <c r="I260" s="2">
        <f t="shared" si="9"/>
        <v>0</v>
      </c>
      <c r="J260" s="2">
        <f t="shared" si="9"/>
        <v>19.589448630136989</v>
      </c>
      <c r="K260" s="2">
        <f t="shared" si="9"/>
        <v>0</v>
      </c>
      <c r="L260" s="2">
        <f t="shared" si="9"/>
        <v>4.4703196347031966E-3</v>
      </c>
      <c r="M260" s="2">
        <f t="shared" si="9"/>
        <v>0</v>
      </c>
      <c r="N260" s="2">
        <f t="shared" si="9"/>
        <v>0</v>
      </c>
      <c r="O260" s="2">
        <f t="shared" si="9"/>
        <v>317.06627283105018</v>
      </c>
      <c r="P260" s="2">
        <f t="shared" si="9"/>
        <v>47.614715753424655</v>
      </c>
      <c r="Q260" s="2">
        <f t="shared" si="9"/>
        <v>1732.4500559360733</v>
      </c>
      <c r="R260" s="2"/>
    </row>
    <row r="261" spans="2:29" x14ac:dyDescent="0.2">
      <c r="B261">
        <v>2015</v>
      </c>
      <c r="C261">
        <v>8760</v>
      </c>
      <c r="D261" s="2">
        <f t="shared" si="10"/>
        <v>9.0175799086757991</v>
      </c>
      <c r="E261" s="2">
        <f t="shared" si="9"/>
        <v>8.630022831050228</v>
      </c>
      <c r="F261" s="2">
        <f t="shared" si="9"/>
        <v>999.61426940639274</v>
      </c>
      <c r="G261" s="2">
        <f t="shared" si="9"/>
        <v>434.19942922374429</v>
      </c>
      <c r="H261" s="2">
        <f t="shared" si="9"/>
        <v>0</v>
      </c>
      <c r="I261" s="2">
        <f t="shared" si="9"/>
        <v>9.2199771689497716</v>
      </c>
      <c r="J261" s="2">
        <f t="shared" si="9"/>
        <v>20.032191780821918</v>
      </c>
      <c r="K261" s="2">
        <f t="shared" si="9"/>
        <v>0</v>
      </c>
      <c r="L261" s="2">
        <f t="shared" si="9"/>
        <v>6.735159817351598E-3</v>
      </c>
      <c r="M261" s="2">
        <f t="shared" si="9"/>
        <v>0</v>
      </c>
      <c r="N261" s="2">
        <f t="shared" si="9"/>
        <v>0</v>
      </c>
      <c r="O261" s="2">
        <f t="shared" si="9"/>
        <v>259.15365296803651</v>
      </c>
      <c r="P261" s="2">
        <f t="shared" si="9"/>
        <v>48.606735159817354</v>
      </c>
      <c r="Q261" s="2">
        <f t="shared" si="9"/>
        <v>1788.480593607306</v>
      </c>
      <c r="R261" s="2"/>
    </row>
    <row r="262" spans="2:29" x14ac:dyDescent="0.2">
      <c r="B262">
        <v>2016</v>
      </c>
      <c r="C262">
        <v>8784</v>
      </c>
      <c r="D262" s="2">
        <f t="shared" si="10"/>
        <v>6.9763205828779595</v>
      </c>
      <c r="E262" s="2">
        <f t="shared" si="9"/>
        <v>11.050204918032787</v>
      </c>
      <c r="F262" s="2">
        <f t="shared" si="9"/>
        <v>1075.3492714025501</v>
      </c>
      <c r="G262" s="2">
        <f t="shared" si="9"/>
        <v>374.57320127504556</v>
      </c>
      <c r="H262" s="2">
        <f t="shared" si="9"/>
        <v>0</v>
      </c>
      <c r="I262" s="2">
        <f t="shared" si="9"/>
        <v>8.6176001821493617</v>
      </c>
      <c r="J262" s="2">
        <f t="shared" si="9"/>
        <v>19.450591985428051</v>
      </c>
      <c r="K262" s="2">
        <f t="shared" si="9"/>
        <v>0</v>
      </c>
      <c r="L262" s="2">
        <f t="shared" si="9"/>
        <v>6.0336976320582878E-3</v>
      </c>
      <c r="M262" s="2">
        <f t="shared" si="9"/>
        <v>0</v>
      </c>
      <c r="N262" s="2">
        <f t="shared" si="9"/>
        <v>3.3543943533697633</v>
      </c>
      <c r="O262" s="2">
        <f t="shared" si="9"/>
        <v>276.34027777777777</v>
      </c>
      <c r="P262" s="2">
        <f t="shared" si="9"/>
        <v>47.056010928961747</v>
      </c>
      <c r="Q262" s="2">
        <f t="shared" si="9"/>
        <v>1822.7739071038252</v>
      </c>
      <c r="R262" s="2"/>
    </row>
    <row r="263" spans="2:29" x14ac:dyDescent="0.2">
      <c r="B263">
        <v>2017</v>
      </c>
      <c r="C263">
        <v>8760</v>
      </c>
      <c r="D263" s="2">
        <f t="shared" si="10"/>
        <v>2.9852739726027395</v>
      </c>
      <c r="E263" s="2">
        <f t="shared" si="10"/>
        <v>7.7110730593607304</v>
      </c>
      <c r="F263" s="2">
        <f t="shared" si="10"/>
        <v>1085.526598173516</v>
      </c>
      <c r="G263" s="2">
        <f t="shared" si="10"/>
        <v>324.39121004566209</v>
      </c>
      <c r="H263" s="2">
        <f t="shared" si="10"/>
        <v>0</v>
      </c>
      <c r="I263" s="2">
        <f t="shared" si="10"/>
        <v>7.8017123287671231</v>
      </c>
      <c r="J263" s="2">
        <f t="shared" si="10"/>
        <v>13.363013698630137</v>
      </c>
      <c r="K263" s="2">
        <f t="shared" si="10"/>
        <v>0</v>
      </c>
      <c r="L263" s="2">
        <f t="shared" si="10"/>
        <v>1.9292237442922376E-2</v>
      </c>
      <c r="M263" s="2">
        <f t="shared" si="10"/>
        <v>0</v>
      </c>
      <c r="N263" s="2">
        <f t="shared" si="10"/>
        <v>56.375913242009133</v>
      </c>
      <c r="O263" s="2">
        <f t="shared" si="10"/>
        <v>280.0650684931507</v>
      </c>
      <c r="P263" s="2">
        <f t="shared" si="10"/>
        <v>39.799885844748857</v>
      </c>
      <c r="Q263" s="2">
        <f t="shared" si="10"/>
        <v>1818.0390410958903</v>
      </c>
      <c r="R263" s="2"/>
    </row>
    <row r="264" spans="2:29" x14ac:dyDescent="0.2">
      <c r="B264">
        <v>2018</v>
      </c>
      <c r="C264">
        <v>8760</v>
      </c>
      <c r="D264" s="2">
        <f t="shared" ref="D264:Q265" si="11">SUMIF($B$2:$B$241,$B264,D$2:D$241)/$C264</f>
        <v>2.855593607305936</v>
      </c>
      <c r="E264" s="2">
        <f t="shared" si="11"/>
        <v>9.0152968036529675</v>
      </c>
      <c r="F264" s="2">
        <f t="shared" si="11"/>
        <v>1197.0398401826485</v>
      </c>
      <c r="G264" s="2">
        <f t="shared" si="11"/>
        <v>357.28892694063927</v>
      </c>
      <c r="H264" s="2">
        <f t="shared" si="11"/>
        <v>0</v>
      </c>
      <c r="I264" s="2">
        <f t="shared" si="11"/>
        <v>7.3027397260273972</v>
      </c>
      <c r="J264" s="2">
        <f t="shared" si="11"/>
        <v>13.728424657534246</v>
      </c>
      <c r="K264" s="2">
        <f t="shared" si="11"/>
        <v>0</v>
      </c>
      <c r="L264" s="2">
        <f t="shared" si="11"/>
        <v>6.5068493150684933E-3</v>
      </c>
      <c r="M264" s="2">
        <f t="shared" si="11"/>
        <v>0</v>
      </c>
      <c r="N264" s="2">
        <f t="shared" si="11"/>
        <v>61.996575342465754</v>
      </c>
      <c r="O264" s="2">
        <f t="shared" si="11"/>
        <v>292.38162100456623</v>
      </c>
      <c r="P264" s="2">
        <f t="shared" si="11"/>
        <v>45.00422374429224</v>
      </c>
      <c r="Q264" s="2">
        <f t="shared" si="11"/>
        <v>1986.6197488584476</v>
      </c>
      <c r="R264" s="2"/>
    </row>
    <row r="265" spans="2:29" x14ac:dyDescent="0.2">
      <c r="B265">
        <v>2019</v>
      </c>
      <c r="C265">
        <v>8760</v>
      </c>
      <c r="D265" s="2">
        <f t="shared" si="11"/>
        <v>2.168835616438356</v>
      </c>
      <c r="E265" s="2">
        <f t="shared" si="11"/>
        <v>8.3156392694063932</v>
      </c>
      <c r="F265" s="2">
        <f t="shared" si="11"/>
        <v>1040.1687214611873</v>
      </c>
      <c r="G265" s="2">
        <f t="shared" si="11"/>
        <v>396.7263698630137</v>
      </c>
      <c r="H265" s="2">
        <f t="shared" si="11"/>
        <v>0</v>
      </c>
      <c r="I265" s="2">
        <f t="shared" si="11"/>
        <v>7.4948630136986303</v>
      </c>
      <c r="J265" s="2">
        <f t="shared" si="11"/>
        <v>9.9763698630136979</v>
      </c>
      <c r="K265" s="2">
        <f t="shared" si="11"/>
        <v>0</v>
      </c>
      <c r="L265" s="2">
        <f t="shared" si="11"/>
        <v>2.6484018264840183E-2</v>
      </c>
      <c r="M265" s="2">
        <f t="shared" si="11"/>
        <v>0</v>
      </c>
      <c r="N265" s="2">
        <f t="shared" si="11"/>
        <v>61.833675799086755</v>
      </c>
      <c r="O265" s="2">
        <f t="shared" si="11"/>
        <v>303.31769406392692</v>
      </c>
      <c r="P265" s="2">
        <f t="shared" si="11"/>
        <v>46.172374429223744</v>
      </c>
      <c r="Q265" s="2">
        <f t="shared" si="11"/>
        <v>1876.2010273972603</v>
      </c>
      <c r="R265" s="2"/>
    </row>
    <row r="266" spans="2:29" s="13" customFormat="1" x14ac:dyDescent="0.2">
      <c r="B266" s="13">
        <v>2020</v>
      </c>
      <c r="C266" s="11">
        <v>8784</v>
      </c>
      <c r="R266" s="14"/>
      <c r="T266" s="14" t="s">
        <v>140</v>
      </c>
      <c r="U266" s="14" t="s">
        <v>141</v>
      </c>
      <c r="V266" s="14" t="s">
        <v>446</v>
      </c>
      <c r="W266" s="14" t="s">
        <v>142</v>
      </c>
      <c r="X266" s="14" t="s">
        <v>143</v>
      </c>
      <c r="Y266" s="14" t="s">
        <v>144</v>
      </c>
      <c r="Z266" s="14" t="s">
        <v>145</v>
      </c>
      <c r="AA266" s="14" t="s">
        <v>146</v>
      </c>
      <c r="AB266" s="14" t="s">
        <v>147</v>
      </c>
    </row>
    <row r="267" spans="2:29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2">
      <c r="B268">
        <v>2022</v>
      </c>
      <c r="C268">
        <v>2022</v>
      </c>
      <c r="D268" s="6">
        <f t="shared" ref="D268:D291" si="12">Y268</f>
        <v>0</v>
      </c>
      <c r="E268" s="6">
        <f t="shared" ref="E268:E291" si="13">Z268</f>
        <v>14.647259999999999</v>
      </c>
      <c r="F268" s="6">
        <f t="shared" ref="F268:F291" si="14">U268</f>
        <v>1102.105</v>
      </c>
      <c r="G268" s="6">
        <f t="shared" ref="G268:G291" si="15">T268+X268</f>
        <v>315.789401</v>
      </c>
      <c r="H268" s="6"/>
      <c r="I268" s="6">
        <f t="shared" ref="I268:I291" si="16">AA268</f>
        <v>48.665080000000003</v>
      </c>
      <c r="J268" s="6"/>
      <c r="M268" s="6"/>
      <c r="N268" s="6">
        <f t="shared" ref="N268:N291" si="17">V268+W268</f>
        <v>1087.7301500000001</v>
      </c>
      <c r="O268" s="6">
        <f t="shared" ref="O268:O291" si="18">AB268</f>
        <v>423.23250000000002</v>
      </c>
      <c r="P268" s="6"/>
      <c r="Q268" s="6">
        <f t="shared" ref="Q268:Q291" si="19">SUM(D268:P268)</f>
        <v>2992.1693910000004</v>
      </c>
      <c r="T268" s="2">
        <f>VLOOKUP(T$266,AURORA!$C$3:$AC$460,$B268-2020,FALSE)</f>
        <v>313.39400000000001</v>
      </c>
      <c r="U268" s="2">
        <f>VLOOKUP(U$266,AURORA!$C$3:$AC$460,$B268-2020,FALSE)</f>
        <v>1102.105</v>
      </c>
      <c r="V268" s="2">
        <f>VLOOKUP(V$266,AURORA!$C$3:$AC$460,$B268-2020,FALSE)</f>
        <v>1024.498</v>
      </c>
      <c r="W268" s="2">
        <f>VLOOKUP(W$266,AURORA!$C$3:$AC$460,$B268-2020,FALSE)</f>
        <v>63.232149999999997</v>
      </c>
      <c r="X268" s="2">
        <f>VLOOKUP(X$266,AURORA!$C$3:$AC$460,$B268-2020,FALSE)</f>
        <v>2.3954010000000001</v>
      </c>
      <c r="Y268" s="2">
        <f>VLOOKUP(Y$266,AURORA!$C$3:$AC$460,$B268-2020,FALSE)</f>
        <v>0</v>
      </c>
      <c r="Z268" s="2">
        <f>VLOOKUP(Z$266,AURORA!$C$3:$AC$460,$B268-2020,FALSE)</f>
        <v>14.647259999999999</v>
      </c>
      <c r="AA268" s="2">
        <f>VLOOKUP(AA$266,AURORA!$C$3:$AC$460,$B268-2020,FALSE)</f>
        <v>48.665080000000003</v>
      </c>
      <c r="AB268" s="2">
        <f>VLOOKUP(AB$266,AURORA!$C$3:$AC$460,$B268-2020,FALSE)</f>
        <v>423.23250000000002</v>
      </c>
      <c r="AC268" s="2"/>
    </row>
    <row r="269" spans="2:29" x14ac:dyDescent="0.2">
      <c r="B269">
        <v>2023</v>
      </c>
      <c r="C269">
        <v>2023</v>
      </c>
      <c r="D269" s="6">
        <f t="shared" si="12"/>
        <v>0</v>
      </c>
      <c r="E269" s="6">
        <f t="shared" si="13"/>
        <v>14.63527</v>
      </c>
      <c r="F269" s="6">
        <f t="shared" si="14"/>
        <v>1102.105</v>
      </c>
      <c r="G269" s="6">
        <f t="shared" si="15"/>
        <v>346.01861400000001</v>
      </c>
      <c r="H269" s="6"/>
      <c r="I269" s="6">
        <f t="shared" si="16"/>
        <v>48.665080000000003</v>
      </c>
      <c r="J269" s="6"/>
      <c r="M269" s="6"/>
      <c r="N269" s="6">
        <f t="shared" si="17"/>
        <v>1121.4323899999999</v>
      </c>
      <c r="O269" s="6">
        <f t="shared" si="18"/>
        <v>433.76850000000002</v>
      </c>
      <c r="P269" s="6"/>
      <c r="Q269" s="6">
        <f t="shared" si="19"/>
        <v>3066.6248540000001</v>
      </c>
      <c r="T269" s="2">
        <f>VLOOKUP(T$266,AURORA!$C$3:$AC$460,$B269-2020,FALSE)</f>
        <v>341.5992</v>
      </c>
      <c r="U269" s="2">
        <f>VLOOKUP(U$266,AURORA!$C$3:$AC$460,$B269-2020,FALSE)</f>
        <v>1102.105</v>
      </c>
      <c r="V269" s="2">
        <f>VLOOKUP(V$266,AURORA!$C$3:$AC$460,$B269-2020,FALSE)</f>
        <v>1058.106</v>
      </c>
      <c r="W269" s="2">
        <f>VLOOKUP(W$266,AURORA!$C$3:$AC$460,$B269-2020,FALSE)</f>
        <v>63.326390000000004</v>
      </c>
      <c r="X269" s="2">
        <f>VLOOKUP(X$266,AURORA!$C$3:$AC$460,$B269-2020,FALSE)</f>
        <v>4.4194139999999997</v>
      </c>
      <c r="Y269" s="2">
        <f>VLOOKUP(Y$266,AURORA!$C$3:$AC$460,$B269-2020,FALSE)</f>
        <v>0</v>
      </c>
      <c r="Z269" s="2">
        <f>VLOOKUP(Z$266,AURORA!$C$3:$AC$460,$B269-2020,FALSE)</f>
        <v>14.63527</v>
      </c>
      <c r="AA269" s="2">
        <f>VLOOKUP(AA$266,AURORA!$C$3:$AC$460,$B269-2020,FALSE)</f>
        <v>48.665080000000003</v>
      </c>
      <c r="AB269" s="2">
        <f>VLOOKUP(AB$266,AURORA!$C$3:$AC$460,$B269-2020,FALSE)</f>
        <v>433.76850000000002</v>
      </c>
      <c r="AC269" s="2"/>
    </row>
    <row r="270" spans="2:29" x14ac:dyDescent="0.2">
      <c r="B270">
        <v>2024</v>
      </c>
      <c r="C270">
        <v>2024</v>
      </c>
      <c r="D270" s="6">
        <f t="shared" si="12"/>
        <v>0</v>
      </c>
      <c r="E270" s="6">
        <f t="shared" si="13"/>
        <v>19.62257</v>
      </c>
      <c r="F270" s="6">
        <f t="shared" si="14"/>
        <v>1102.1179999999999</v>
      </c>
      <c r="G270" s="6">
        <f t="shared" si="15"/>
        <v>332.92942599999998</v>
      </c>
      <c r="H270" s="6"/>
      <c r="I270" s="6">
        <f t="shared" si="16"/>
        <v>48.678150000000002</v>
      </c>
      <c r="J270" s="6"/>
      <c r="M270" s="6"/>
      <c r="N270" s="6">
        <f t="shared" si="17"/>
        <v>1136.8945299999998</v>
      </c>
      <c r="O270" s="6">
        <f t="shared" si="18"/>
        <v>446.39400000000001</v>
      </c>
      <c r="P270" s="6"/>
      <c r="Q270" s="6">
        <f t="shared" si="19"/>
        <v>3086.6366760000001</v>
      </c>
      <c r="T270" s="2">
        <f>VLOOKUP(T$266,AURORA!$C$3:$AC$460,$B270-2020,FALSE)</f>
        <v>323.12009999999998</v>
      </c>
      <c r="U270" s="2">
        <f>VLOOKUP(U$266,AURORA!$C$3:$AC$460,$B270-2020,FALSE)</f>
        <v>1102.1179999999999</v>
      </c>
      <c r="V270" s="2">
        <f>VLOOKUP(V$266,AURORA!$C$3:$AC$460,$B270-2020,FALSE)</f>
        <v>1073.9369999999999</v>
      </c>
      <c r="W270" s="2">
        <f>VLOOKUP(W$266,AURORA!$C$3:$AC$460,$B270-2020,FALSE)</f>
        <v>62.957529999999998</v>
      </c>
      <c r="X270" s="2">
        <f>VLOOKUP(X$266,AURORA!$C$3:$AC$460,$B270-2020,FALSE)</f>
        <v>9.8093260000000004</v>
      </c>
      <c r="Y270" s="2">
        <f>VLOOKUP(Y$266,AURORA!$C$3:$AC$460,$B270-2020,FALSE)</f>
        <v>0</v>
      </c>
      <c r="Z270" s="2">
        <f>VLOOKUP(Z$266,AURORA!$C$3:$AC$460,$B270-2020,FALSE)</f>
        <v>19.62257</v>
      </c>
      <c r="AA270" s="2">
        <f>VLOOKUP(AA$266,AURORA!$C$3:$AC$460,$B270-2020,FALSE)</f>
        <v>48.678150000000002</v>
      </c>
      <c r="AB270" s="2">
        <f>VLOOKUP(AB$266,AURORA!$C$3:$AC$460,$B270-2020,FALSE)</f>
        <v>446.39400000000001</v>
      </c>
      <c r="AC270" s="2"/>
    </row>
    <row r="271" spans="2:29" x14ac:dyDescent="0.2">
      <c r="B271">
        <v>2025</v>
      </c>
      <c r="C271">
        <v>2025</v>
      </c>
      <c r="D271" s="6">
        <f t="shared" si="12"/>
        <v>0</v>
      </c>
      <c r="E271" s="6">
        <f t="shared" si="13"/>
        <v>30.559249999999999</v>
      </c>
      <c r="F271" s="6">
        <f t="shared" si="14"/>
        <v>1092.691</v>
      </c>
      <c r="G271" s="6">
        <f t="shared" si="15"/>
        <v>302.13108</v>
      </c>
      <c r="H271" s="6"/>
      <c r="I271" s="6">
        <f t="shared" si="16"/>
        <v>48.665080000000003</v>
      </c>
      <c r="J271" s="6"/>
      <c r="M271" s="6"/>
      <c r="N271" s="6">
        <f t="shared" si="17"/>
        <v>1159.04277</v>
      </c>
      <c r="O271" s="6">
        <f t="shared" si="18"/>
        <v>447.41449999999998</v>
      </c>
      <c r="P271" s="6"/>
      <c r="Q271" s="6">
        <f t="shared" si="19"/>
        <v>3080.5036799999998</v>
      </c>
      <c r="T271" s="2">
        <f>VLOOKUP(T$266,AURORA!$C$3:$AC$460,$B271-2020,FALSE)</f>
        <v>291.54199999999997</v>
      </c>
      <c r="U271" s="2">
        <f>VLOOKUP(U$266,AURORA!$C$3:$AC$460,$B271-2020,FALSE)</f>
        <v>1092.691</v>
      </c>
      <c r="V271" s="2">
        <f>VLOOKUP(V$266,AURORA!$C$3:$AC$460,$B271-2020,FALSE)</f>
        <v>1095.9770000000001</v>
      </c>
      <c r="W271" s="2">
        <f>VLOOKUP(W$266,AURORA!$C$3:$AC$460,$B271-2020,FALSE)</f>
        <v>63.065770000000001</v>
      </c>
      <c r="X271" s="2">
        <f>VLOOKUP(X$266,AURORA!$C$3:$AC$460,$B271-2020,FALSE)</f>
        <v>10.589079999999999</v>
      </c>
      <c r="Y271" s="2">
        <f>VLOOKUP(Y$266,AURORA!$C$3:$AC$460,$B271-2020,FALSE)</f>
        <v>0</v>
      </c>
      <c r="Z271" s="2">
        <f>VLOOKUP(Z$266,AURORA!$C$3:$AC$460,$B271-2020,FALSE)</f>
        <v>30.559249999999999</v>
      </c>
      <c r="AA271" s="2">
        <f>VLOOKUP(AA$266,AURORA!$C$3:$AC$460,$B271-2020,FALSE)</f>
        <v>48.665080000000003</v>
      </c>
      <c r="AB271" s="2">
        <f>VLOOKUP(AB$266,AURORA!$C$3:$AC$460,$B271-2020,FALSE)</f>
        <v>447.41449999999998</v>
      </c>
      <c r="AC271" s="2"/>
    </row>
    <row r="272" spans="2:29" x14ac:dyDescent="0.2">
      <c r="B272">
        <v>2026</v>
      </c>
      <c r="C272">
        <v>2026</v>
      </c>
      <c r="D272" s="6">
        <f t="shared" si="12"/>
        <v>0</v>
      </c>
      <c r="E272" s="6">
        <f t="shared" si="13"/>
        <v>35.536960000000001</v>
      </c>
      <c r="F272" s="6">
        <f t="shared" si="14"/>
        <v>1106.29</v>
      </c>
      <c r="G272" s="6">
        <f t="shared" si="15"/>
        <v>322.64231000000001</v>
      </c>
      <c r="H272" s="6"/>
      <c r="I272" s="6">
        <f t="shared" si="16"/>
        <v>48.665080000000003</v>
      </c>
      <c r="J272" s="6"/>
      <c r="M272" s="6"/>
      <c r="N272" s="6">
        <f t="shared" si="17"/>
        <v>1176.4466</v>
      </c>
      <c r="O272" s="6">
        <f t="shared" si="18"/>
        <v>456.51549999999997</v>
      </c>
      <c r="P272" s="6"/>
      <c r="Q272" s="6">
        <f t="shared" si="19"/>
        <v>3146.0964499999995</v>
      </c>
      <c r="T272" s="2">
        <f>VLOOKUP(T$266,AURORA!$C$3:$AC$460,$B272-2020,FALSE)</f>
        <v>307.31450000000001</v>
      </c>
      <c r="U272" s="2">
        <f>VLOOKUP(U$266,AURORA!$C$3:$AC$460,$B272-2020,FALSE)</f>
        <v>1106.29</v>
      </c>
      <c r="V272" s="2">
        <f>VLOOKUP(V$266,AURORA!$C$3:$AC$460,$B272-2020,FALSE)</f>
        <v>1113.3869999999999</v>
      </c>
      <c r="W272" s="2">
        <f>VLOOKUP(W$266,AURORA!$C$3:$AC$460,$B272-2020,FALSE)</f>
        <v>63.059600000000003</v>
      </c>
      <c r="X272" s="2">
        <f>VLOOKUP(X$266,AURORA!$C$3:$AC$460,$B272-2020,FALSE)</f>
        <v>15.327809999999999</v>
      </c>
      <c r="Y272" s="2">
        <f>VLOOKUP(Y$266,AURORA!$C$3:$AC$460,$B272-2020,FALSE)</f>
        <v>0</v>
      </c>
      <c r="Z272" s="2">
        <f>VLOOKUP(Z$266,AURORA!$C$3:$AC$460,$B272-2020,FALSE)</f>
        <v>35.536960000000001</v>
      </c>
      <c r="AA272" s="2">
        <f>VLOOKUP(AA$266,AURORA!$C$3:$AC$460,$B272-2020,FALSE)</f>
        <v>48.665080000000003</v>
      </c>
      <c r="AB272" s="2">
        <f>VLOOKUP(AB$266,AURORA!$C$3:$AC$460,$B272-2020,FALSE)</f>
        <v>456.51549999999997</v>
      </c>
      <c r="AC272" s="2"/>
    </row>
    <row r="273" spans="2:29" x14ac:dyDescent="0.2">
      <c r="B273">
        <v>2027</v>
      </c>
      <c r="C273">
        <v>2027</v>
      </c>
      <c r="D273" s="6">
        <f t="shared" si="12"/>
        <v>0</v>
      </c>
      <c r="E273" s="6">
        <f t="shared" si="13"/>
        <v>46.462110000000003</v>
      </c>
      <c r="F273" s="6">
        <f t="shared" si="14"/>
        <v>1106.29</v>
      </c>
      <c r="G273" s="6">
        <f t="shared" si="15"/>
        <v>302.55921000000001</v>
      </c>
      <c r="H273" s="6"/>
      <c r="I273" s="6">
        <f t="shared" si="16"/>
        <v>48.665080000000003</v>
      </c>
      <c r="J273" s="6"/>
      <c r="M273" s="6"/>
      <c r="N273" s="6">
        <f t="shared" si="17"/>
        <v>1195.4328499999999</v>
      </c>
      <c r="O273" s="6">
        <f t="shared" si="18"/>
        <v>476.26850000000002</v>
      </c>
      <c r="P273" s="6"/>
      <c r="Q273" s="6">
        <f t="shared" si="19"/>
        <v>3175.6777499999998</v>
      </c>
      <c r="T273" s="2">
        <f>VLOOKUP(T$266,AURORA!$C$3:$AC$460,$B273-2020,FALSE)</f>
        <v>291.20260000000002</v>
      </c>
      <c r="U273" s="2">
        <f>VLOOKUP(U$266,AURORA!$C$3:$AC$460,$B273-2020,FALSE)</f>
        <v>1106.29</v>
      </c>
      <c r="V273" s="2">
        <f>VLOOKUP(V$266,AURORA!$C$3:$AC$460,$B273-2020,FALSE)</f>
        <v>1132.4179999999999</v>
      </c>
      <c r="W273" s="2">
        <f>VLOOKUP(W$266,AURORA!$C$3:$AC$460,$B273-2020,FALSE)</f>
        <v>63.014850000000003</v>
      </c>
      <c r="X273" s="2">
        <f>VLOOKUP(X$266,AURORA!$C$3:$AC$460,$B273-2020,FALSE)</f>
        <v>11.35661</v>
      </c>
      <c r="Y273" s="2">
        <f>VLOOKUP(Y$266,AURORA!$C$3:$AC$460,$B273-2020,FALSE)</f>
        <v>0</v>
      </c>
      <c r="Z273" s="2">
        <f>VLOOKUP(Z$266,AURORA!$C$3:$AC$460,$B273-2020,FALSE)</f>
        <v>46.462110000000003</v>
      </c>
      <c r="AA273" s="2">
        <f>VLOOKUP(AA$266,AURORA!$C$3:$AC$460,$B273-2020,FALSE)</f>
        <v>48.665080000000003</v>
      </c>
      <c r="AB273" s="2">
        <f>VLOOKUP(AB$266,AURORA!$C$3:$AC$460,$B273-2020,FALSE)</f>
        <v>476.26850000000002</v>
      </c>
      <c r="AC273" s="2"/>
    </row>
    <row r="274" spans="2:29" x14ac:dyDescent="0.2">
      <c r="B274">
        <v>2028</v>
      </c>
      <c r="C274">
        <v>2028</v>
      </c>
      <c r="D274" s="6">
        <f t="shared" si="12"/>
        <v>0</v>
      </c>
      <c r="E274" s="6">
        <f t="shared" si="13"/>
        <v>51.248699999999999</v>
      </c>
      <c r="F274" s="6">
        <f t="shared" si="14"/>
        <v>1106.3030000000001</v>
      </c>
      <c r="G274" s="6">
        <f t="shared" si="15"/>
        <v>299.60666000000003</v>
      </c>
      <c r="H274" s="6"/>
      <c r="I274" s="6">
        <f t="shared" si="16"/>
        <v>48.678150000000002</v>
      </c>
      <c r="J274" s="6"/>
      <c r="M274" s="6"/>
      <c r="N274" s="6">
        <f t="shared" si="17"/>
        <v>1220.2067400000001</v>
      </c>
      <c r="O274" s="6">
        <f t="shared" si="18"/>
        <v>494.13099999999997</v>
      </c>
      <c r="P274" s="6"/>
      <c r="Q274" s="6">
        <f t="shared" si="19"/>
        <v>3220.1742500000005</v>
      </c>
      <c r="T274" s="2">
        <f>VLOOKUP(T$266,AURORA!$C$3:$AC$460,$B274-2020,FALSE)</f>
        <v>286.08210000000003</v>
      </c>
      <c r="U274" s="2">
        <f>VLOOKUP(U$266,AURORA!$C$3:$AC$460,$B274-2020,FALSE)</f>
        <v>1106.3030000000001</v>
      </c>
      <c r="V274" s="2">
        <f>VLOOKUP(V$266,AURORA!$C$3:$AC$460,$B274-2020,FALSE)</f>
        <v>1156.905</v>
      </c>
      <c r="W274" s="2">
        <f>VLOOKUP(W$266,AURORA!$C$3:$AC$460,$B274-2020,FALSE)</f>
        <v>63.301740000000002</v>
      </c>
      <c r="X274" s="2">
        <f>VLOOKUP(X$266,AURORA!$C$3:$AC$460,$B274-2020,FALSE)</f>
        <v>13.524559999999999</v>
      </c>
      <c r="Y274" s="2">
        <f>VLOOKUP(Y$266,AURORA!$C$3:$AC$460,$B274-2020,FALSE)</f>
        <v>0</v>
      </c>
      <c r="Z274" s="2">
        <f>VLOOKUP(Z$266,AURORA!$C$3:$AC$460,$B274-2020,FALSE)</f>
        <v>51.248699999999999</v>
      </c>
      <c r="AA274" s="2">
        <f>VLOOKUP(AA$266,AURORA!$C$3:$AC$460,$B274-2020,FALSE)</f>
        <v>48.678150000000002</v>
      </c>
      <c r="AB274" s="2">
        <f>VLOOKUP(AB$266,AURORA!$C$3:$AC$460,$B274-2020,FALSE)</f>
        <v>494.13099999999997</v>
      </c>
      <c r="AC274" s="2"/>
    </row>
    <row r="275" spans="2:29" x14ac:dyDescent="0.2">
      <c r="B275">
        <v>2029</v>
      </c>
      <c r="C275">
        <v>2029</v>
      </c>
      <c r="D275" s="6">
        <f t="shared" si="12"/>
        <v>0</v>
      </c>
      <c r="E275" s="6">
        <f t="shared" si="13"/>
        <v>61.31409</v>
      </c>
      <c r="F275" s="6">
        <f t="shared" si="14"/>
        <v>1106.29</v>
      </c>
      <c r="G275" s="6">
        <f t="shared" si="15"/>
        <v>269.22211900000002</v>
      </c>
      <c r="H275" s="6"/>
      <c r="I275" s="6">
        <f t="shared" si="16"/>
        <v>48.665080000000003</v>
      </c>
      <c r="J275" s="6"/>
      <c r="M275" s="6"/>
      <c r="N275" s="6">
        <f t="shared" si="17"/>
        <v>1234.6386500000001</v>
      </c>
      <c r="O275" s="6">
        <f t="shared" si="18"/>
        <v>517.1191</v>
      </c>
      <c r="P275" s="6"/>
      <c r="Q275" s="6">
        <f t="shared" si="19"/>
        <v>3237.2490390000003</v>
      </c>
      <c r="T275" s="2">
        <f>VLOOKUP(T$266,AURORA!$C$3:$AC$460,$B275-2020,FALSE)</f>
        <v>259.33280000000002</v>
      </c>
      <c r="U275" s="2">
        <f>VLOOKUP(U$266,AURORA!$C$3:$AC$460,$B275-2020,FALSE)</f>
        <v>1106.29</v>
      </c>
      <c r="V275" s="2">
        <f>VLOOKUP(V$266,AURORA!$C$3:$AC$460,$B275-2020,FALSE)</f>
        <v>1171.4670000000001</v>
      </c>
      <c r="W275" s="2">
        <f>VLOOKUP(W$266,AURORA!$C$3:$AC$460,$B275-2020,FALSE)</f>
        <v>63.17165</v>
      </c>
      <c r="X275" s="2">
        <f>VLOOKUP(X$266,AURORA!$C$3:$AC$460,$B275-2020,FALSE)</f>
        <v>9.8893190000000004</v>
      </c>
      <c r="Y275" s="2">
        <f>VLOOKUP(Y$266,AURORA!$C$3:$AC$460,$B275-2020,FALSE)</f>
        <v>0</v>
      </c>
      <c r="Z275" s="2">
        <f>VLOOKUP(Z$266,AURORA!$C$3:$AC$460,$B275-2020,FALSE)</f>
        <v>61.31409</v>
      </c>
      <c r="AA275" s="2">
        <f>VLOOKUP(AA$266,AURORA!$C$3:$AC$460,$B275-2020,FALSE)</f>
        <v>48.665080000000003</v>
      </c>
      <c r="AB275" s="2">
        <f>VLOOKUP(AB$266,AURORA!$C$3:$AC$460,$B275-2020,FALSE)</f>
        <v>517.1191</v>
      </c>
      <c r="AC275" s="2"/>
    </row>
    <row r="276" spans="2:29" x14ac:dyDescent="0.2">
      <c r="B276">
        <v>2030</v>
      </c>
      <c r="C276">
        <v>2030</v>
      </c>
      <c r="D276" s="6">
        <f t="shared" si="12"/>
        <v>0</v>
      </c>
      <c r="E276" s="6">
        <f t="shared" si="13"/>
        <v>66.686790000000002</v>
      </c>
      <c r="F276" s="6">
        <f t="shared" si="14"/>
        <v>1106.29</v>
      </c>
      <c r="G276" s="6">
        <f t="shared" si="15"/>
        <v>256.63976000000002</v>
      </c>
      <c r="H276" s="6"/>
      <c r="I276" s="6">
        <f t="shared" si="16"/>
        <v>48.665080000000003</v>
      </c>
      <c r="J276" s="6"/>
      <c r="M276" s="6"/>
      <c r="N276" s="6">
        <f t="shared" si="17"/>
        <v>1247.73901</v>
      </c>
      <c r="O276" s="6">
        <f t="shared" si="18"/>
        <v>536.96040000000005</v>
      </c>
      <c r="P276" s="6"/>
      <c r="Q276" s="6">
        <f t="shared" si="19"/>
        <v>3262.9810399999997</v>
      </c>
      <c r="T276" s="2">
        <f>VLOOKUP(T$266,AURORA!$C$3:$AC$460,$B276-2020,FALSE)</f>
        <v>245.4385</v>
      </c>
      <c r="U276" s="2">
        <f>VLOOKUP(U$266,AURORA!$C$3:$AC$460,$B276-2020,FALSE)</f>
        <v>1106.29</v>
      </c>
      <c r="V276" s="2">
        <f>VLOOKUP(V$266,AURORA!$C$3:$AC$460,$B276-2020,FALSE)</f>
        <v>1184.7840000000001</v>
      </c>
      <c r="W276" s="2">
        <f>VLOOKUP(W$266,AURORA!$C$3:$AC$460,$B276-2020,FALSE)</f>
        <v>62.955010000000001</v>
      </c>
      <c r="X276" s="2">
        <f>VLOOKUP(X$266,AURORA!$C$3:$AC$460,$B276-2020,FALSE)</f>
        <v>11.20126</v>
      </c>
      <c r="Y276" s="2">
        <f>VLOOKUP(Y$266,AURORA!$C$3:$AC$460,$B276-2020,FALSE)</f>
        <v>0</v>
      </c>
      <c r="Z276" s="2">
        <f>VLOOKUP(Z$266,AURORA!$C$3:$AC$460,$B276-2020,FALSE)</f>
        <v>66.686790000000002</v>
      </c>
      <c r="AA276" s="2">
        <f>VLOOKUP(AA$266,AURORA!$C$3:$AC$460,$B276-2020,FALSE)</f>
        <v>48.665080000000003</v>
      </c>
      <c r="AB276" s="2">
        <f>VLOOKUP(AB$266,AURORA!$C$3:$AC$460,$B276-2020,FALSE)</f>
        <v>536.96040000000005</v>
      </c>
      <c r="AC276" s="2"/>
    </row>
    <row r="277" spans="2:29" x14ac:dyDescent="0.2">
      <c r="B277">
        <v>2031</v>
      </c>
      <c r="C277">
        <v>2031</v>
      </c>
      <c r="D277" s="6">
        <f t="shared" si="12"/>
        <v>0</v>
      </c>
      <c r="E277" s="6">
        <f t="shared" si="13"/>
        <v>76.514449999999997</v>
      </c>
      <c r="F277" s="6">
        <f t="shared" si="14"/>
        <v>1106.29</v>
      </c>
      <c r="G277" s="6">
        <f t="shared" si="15"/>
        <v>227.229243</v>
      </c>
      <c r="H277" s="6"/>
      <c r="I277" s="6">
        <f t="shared" si="16"/>
        <v>48.665080000000003</v>
      </c>
      <c r="J277" s="6"/>
      <c r="M277" s="6"/>
      <c r="N277" s="6">
        <f t="shared" si="17"/>
        <v>1263.80045</v>
      </c>
      <c r="O277" s="6">
        <f t="shared" si="18"/>
        <v>554.69839999999999</v>
      </c>
      <c r="P277" s="6"/>
      <c r="Q277" s="6">
        <f t="shared" si="19"/>
        <v>3277.197623</v>
      </c>
      <c r="T277" s="2">
        <f>VLOOKUP(T$266,AURORA!$C$3:$AC$460,$B277-2020,FALSE)</f>
        <v>219.08109999999999</v>
      </c>
      <c r="U277" s="2">
        <f>VLOOKUP(U$266,AURORA!$C$3:$AC$460,$B277-2020,FALSE)</f>
        <v>1106.29</v>
      </c>
      <c r="V277" s="2">
        <f>VLOOKUP(V$266,AURORA!$C$3:$AC$460,$B277-2020,FALSE)</f>
        <v>1200.818</v>
      </c>
      <c r="W277" s="2">
        <f>VLOOKUP(W$266,AURORA!$C$3:$AC$460,$B277-2020,FALSE)</f>
        <v>62.98245</v>
      </c>
      <c r="X277" s="2">
        <f>VLOOKUP(X$266,AURORA!$C$3:$AC$460,$B277-2020,FALSE)</f>
        <v>8.1481429999999992</v>
      </c>
      <c r="Y277" s="2">
        <f>VLOOKUP(Y$266,AURORA!$C$3:$AC$460,$B277-2020,FALSE)</f>
        <v>0</v>
      </c>
      <c r="Z277" s="2">
        <f>VLOOKUP(Z$266,AURORA!$C$3:$AC$460,$B277-2020,FALSE)</f>
        <v>76.514449999999997</v>
      </c>
      <c r="AA277" s="2">
        <f>VLOOKUP(AA$266,AURORA!$C$3:$AC$460,$B277-2020,FALSE)</f>
        <v>48.665080000000003</v>
      </c>
      <c r="AB277" s="2">
        <f>VLOOKUP(AB$266,AURORA!$C$3:$AC$460,$B277-2020,FALSE)</f>
        <v>554.69839999999999</v>
      </c>
      <c r="AC277" s="2"/>
    </row>
    <row r="278" spans="2:29" x14ac:dyDescent="0.2">
      <c r="B278">
        <v>2032</v>
      </c>
      <c r="C278">
        <v>2032</v>
      </c>
      <c r="D278" s="6">
        <f t="shared" si="12"/>
        <v>0</v>
      </c>
      <c r="E278" s="6">
        <f t="shared" si="13"/>
        <v>85.76397</v>
      </c>
      <c r="F278" s="6">
        <f t="shared" si="14"/>
        <v>1106.3030000000001</v>
      </c>
      <c r="G278" s="6">
        <f t="shared" si="15"/>
        <v>217.785133</v>
      </c>
      <c r="H278" s="6"/>
      <c r="I278" s="6">
        <f t="shared" si="16"/>
        <v>48.678150000000002</v>
      </c>
      <c r="J278" s="6"/>
      <c r="M278" s="6"/>
      <c r="N278" s="6">
        <f t="shared" si="17"/>
        <v>1282.5883699999999</v>
      </c>
      <c r="O278" s="6">
        <f t="shared" si="18"/>
        <v>575.51469999999995</v>
      </c>
      <c r="P278" s="6"/>
      <c r="Q278" s="6">
        <f t="shared" si="19"/>
        <v>3316.633323</v>
      </c>
      <c r="T278" s="2">
        <f>VLOOKUP(T$266,AURORA!$C$3:$AC$460,$B278-2020,FALSE)</f>
        <v>209.53489999999999</v>
      </c>
      <c r="U278" s="2">
        <f>VLOOKUP(U$266,AURORA!$C$3:$AC$460,$B278-2020,FALSE)</f>
        <v>1106.3030000000001</v>
      </c>
      <c r="V278" s="2">
        <f>VLOOKUP(V$266,AURORA!$C$3:$AC$460,$B278-2020,FALSE)</f>
        <v>1219.615</v>
      </c>
      <c r="W278" s="2">
        <f>VLOOKUP(W$266,AURORA!$C$3:$AC$460,$B278-2020,FALSE)</f>
        <v>62.973370000000003</v>
      </c>
      <c r="X278" s="2">
        <f>VLOOKUP(X$266,AURORA!$C$3:$AC$460,$B278-2020,FALSE)</f>
        <v>8.2502329999999997</v>
      </c>
      <c r="Y278" s="2">
        <f>VLOOKUP(Y$266,AURORA!$C$3:$AC$460,$B278-2020,FALSE)</f>
        <v>0</v>
      </c>
      <c r="Z278" s="2">
        <f>VLOOKUP(Z$266,AURORA!$C$3:$AC$460,$B278-2020,FALSE)</f>
        <v>85.76397</v>
      </c>
      <c r="AA278" s="2">
        <f>VLOOKUP(AA$266,AURORA!$C$3:$AC$460,$B278-2020,FALSE)</f>
        <v>48.678150000000002</v>
      </c>
      <c r="AB278" s="2">
        <f>VLOOKUP(AB$266,AURORA!$C$3:$AC$460,$B278-2020,FALSE)</f>
        <v>575.51469999999995</v>
      </c>
      <c r="AC278" s="2"/>
    </row>
    <row r="279" spans="2:29" x14ac:dyDescent="0.2">
      <c r="B279">
        <v>2033</v>
      </c>
      <c r="C279">
        <v>2033</v>
      </c>
      <c r="D279" s="6">
        <f t="shared" si="12"/>
        <v>0</v>
      </c>
      <c r="E279" s="6">
        <f t="shared" si="13"/>
        <v>97.552750000000003</v>
      </c>
      <c r="F279" s="6">
        <f t="shared" si="14"/>
        <v>1106.29</v>
      </c>
      <c r="G279" s="6">
        <f t="shared" si="15"/>
        <v>199.90976700000002</v>
      </c>
      <c r="H279" s="6"/>
      <c r="I279" s="6">
        <f t="shared" si="16"/>
        <v>48.665080000000003</v>
      </c>
      <c r="J279" s="6"/>
      <c r="M279" s="6"/>
      <c r="N279" s="6">
        <f t="shared" si="17"/>
        <v>1299.42823</v>
      </c>
      <c r="O279" s="6">
        <f t="shared" si="18"/>
        <v>584.09559999999999</v>
      </c>
      <c r="P279" s="6"/>
      <c r="Q279" s="6">
        <f t="shared" si="19"/>
        <v>3335.9414270000002</v>
      </c>
      <c r="T279" s="2">
        <f>VLOOKUP(T$266,AURORA!$C$3:$AC$460,$B279-2020,FALSE)</f>
        <v>194.84540000000001</v>
      </c>
      <c r="U279" s="2">
        <f>VLOOKUP(U$266,AURORA!$C$3:$AC$460,$B279-2020,FALSE)</f>
        <v>1106.29</v>
      </c>
      <c r="V279" s="2">
        <f>VLOOKUP(V$266,AURORA!$C$3:$AC$460,$B279-2020,FALSE)</f>
        <v>1236.395</v>
      </c>
      <c r="W279" s="2">
        <f>VLOOKUP(W$266,AURORA!$C$3:$AC$460,$B279-2020,FALSE)</f>
        <v>63.033230000000003</v>
      </c>
      <c r="X279" s="2">
        <f>VLOOKUP(X$266,AURORA!$C$3:$AC$460,$B279-2020,FALSE)</f>
        <v>5.0643669999999998</v>
      </c>
      <c r="Y279" s="2">
        <f>VLOOKUP(Y$266,AURORA!$C$3:$AC$460,$B279-2020,FALSE)</f>
        <v>0</v>
      </c>
      <c r="Z279" s="2">
        <f>VLOOKUP(Z$266,AURORA!$C$3:$AC$460,$B279-2020,FALSE)</f>
        <v>97.552750000000003</v>
      </c>
      <c r="AA279" s="2">
        <f>VLOOKUP(AA$266,AURORA!$C$3:$AC$460,$B279-2020,FALSE)</f>
        <v>48.665080000000003</v>
      </c>
      <c r="AB279" s="2">
        <f>VLOOKUP(AB$266,AURORA!$C$3:$AC$460,$B279-2020,FALSE)</f>
        <v>584.09559999999999</v>
      </c>
      <c r="AC279" s="2"/>
    </row>
    <row r="280" spans="2:29" x14ac:dyDescent="0.2">
      <c r="B280">
        <v>2034</v>
      </c>
      <c r="C280">
        <v>2034</v>
      </c>
      <c r="D280" s="6">
        <f t="shared" si="12"/>
        <v>0</v>
      </c>
      <c r="E280" s="6">
        <f t="shared" si="13"/>
        <v>106.58540000000001</v>
      </c>
      <c r="F280" s="6">
        <f t="shared" si="14"/>
        <v>1106.29</v>
      </c>
      <c r="G280" s="6">
        <f t="shared" si="15"/>
        <v>192.453171</v>
      </c>
      <c r="H280" s="6"/>
      <c r="I280" s="6">
        <f t="shared" si="16"/>
        <v>48.665080000000003</v>
      </c>
      <c r="J280" s="6"/>
      <c r="M280" s="6"/>
      <c r="N280" s="6">
        <f t="shared" si="17"/>
        <v>1315.5871500000001</v>
      </c>
      <c r="O280" s="6">
        <f t="shared" si="18"/>
        <v>593.67660000000001</v>
      </c>
      <c r="P280" s="6"/>
      <c r="Q280" s="6">
        <f t="shared" si="19"/>
        <v>3363.2574009999998</v>
      </c>
      <c r="T280" s="2">
        <f>VLOOKUP(T$266,AURORA!$C$3:$AC$460,$B280-2020,FALSE)</f>
        <v>187.44630000000001</v>
      </c>
      <c r="U280" s="2">
        <f>VLOOKUP(U$266,AURORA!$C$3:$AC$460,$B280-2020,FALSE)</f>
        <v>1106.29</v>
      </c>
      <c r="V280" s="2">
        <f>VLOOKUP(V$266,AURORA!$C$3:$AC$460,$B280-2020,FALSE)</f>
        <v>1252.396</v>
      </c>
      <c r="W280" s="2">
        <f>VLOOKUP(W$266,AURORA!$C$3:$AC$460,$B280-2020,FALSE)</f>
        <v>63.19115</v>
      </c>
      <c r="X280" s="2">
        <f>VLOOKUP(X$266,AURORA!$C$3:$AC$460,$B280-2020,FALSE)</f>
        <v>5.0068710000000003</v>
      </c>
      <c r="Y280" s="2">
        <f>VLOOKUP(Y$266,AURORA!$C$3:$AC$460,$B280-2020,FALSE)</f>
        <v>0</v>
      </c>
      <c r="Z280" s="2">
        <f>VLOOKUP(Z$266,AURORA!$C$3:$AC$460,$B280-2020,FALSE)</f>
        <v>106.58540000000001</v>
      </c>
      <c r="AA280" s="2">
        <f>VLOOKUP(AA$266,AURORA!$C$3:$AC$460,$B280-2020,FALSE)</f>
        <v>48.665080000000003</v>
      </c>
      <c r="AB280" s="2">
        <f>VLOOKUP(AB$266,AURORA!$C$3:$AC$460,$B280-2020,FALSE)</f>
        <v>593.67660000000001</v>
      </c>
      <c r="AC280" s="2"/>
    </row>
    <row r="281" spans="2:29" x14ac:dyDescent="0.2">
      <c r="B281">
        <v>2035</v>
      </c>
      <c r="C281">
        <v>2035</v>
      </c>
      <c r="D281" s="6">
        <f t="shared" si="12"/>
        <v>0</v>
      </c>
      <c r="E281" s="6">
        <f t="shared" si="13"/>
        <v>120.0561</v>
      </c>
      <c r="F281" s="6">
        <f t="shared" si="14"/>
        <v>1106.29</v>
      </c>
      <c r="G281" s="6">
        <f t="shared" si="15"/>
        <v>170.37554</v>
      </c>
      <c r="H281" s="6"/>
      <c r="I281" s="6">
        <f t="shared" si="16"/>
        <v>48.665080000000003</v>
      </c>
      <c r="J281" s="6"/>
      <c r="M281" s="6"/>
      <c r="N281" s="6">
        <f t="shared" si="17"/>
        <v>1332.15058</v>
      </c>
      <c r="O281" s="6">
        <f t="shared" si="18"/>
        <v>603.07079999999996</v>
      </c>
      <c r="P281" s="6"/>
      <c r="Q281" s="6">
        <f t="shared" si="19"/>
        <v>3380.6080999999999</v>
      </c>
      <c r="T281" s="2">
        <f>VLOOKUP(T$266,AURORA!$C$3:$AC$460,$B281-2020,FALSE)</f>
        <v>162.239</v>
      </c>
      <c r="U281" s="2">
        <f>VLOOKUP(U$266,AURORA!$C$3:$AC$460,$B281-2020,FALSE)</f>
        <v>1106.29</v>
      </c>
      <c r="V281" s="2">
        <f>VLOOKUP(V$266,AURORA!$C$3:$AC$460,$B281-2020,FALSE)</f>
        <v>1269.163</v>
      </c>
      <c r="W281" s="2">
        <f>VLOOKUP(W$266,AURORA!$C$3:$AC$460,$B281-2020,FALSE)</f>
        <v>62.987580000000001</v>
      </c>
      <c r="X281" s="2">
        <f>VLOOKUP(X$266,AURORA!$C$3:$AC$460,$B281-2020,FALSE)</f>
        <v>8.1365400000000001</v>
      </c>
      <c r="Y281" s="2">
        <f>VLOOKUP(Y$266,AURORA!$C$3:$AC$460,$B281-2020,FALSE)</f>
        <v>0</v>
      </c>
      <c r="Z281" s="2">
        <f>VLOOKUP(Z$266,AURORA!$C$3:$AC$460,$B281-2020,FALSE)</f>
        <v>120.0561</v>
      </c>
      <c r="AA281" s="2">
        <f>VLOOKUP(AA$266,AURORA!$C$3:$AC$460,$B281-2020,FALSE)</f>
        <v>48.665080000000003</v>
      </c>
      <c r="AB281" s="2">
        <f>VLOOKUP(AB$266,AURORA!$C$3:$AC$460,$B281-2020,FALSE)</f>
        <v>603.07079999999996</v>
      </c>
      <c r="AC281" s="2"/>
    </row>
    <row r="282" spans="2:29" x14ac:dyDescent="0.2">
      <c r="B282">
        <v>2036</v>
      </c>
      <c r="C282">
        <v>2036</v>
      </c>
      <c r="D282" s="6">
        <f t="shared" si="12"/>
        <v>0</v>
      </c>
      <c r="E282" s="6">
        <f t="shared" si="13"/>
        <v>130.39490000000001</v>
      </c>
      <c r="F282" s="6">
        <f t="shared" si="14"/>
        <v>1106.3030000000001</v>
      </c>
      <c r="G282" s="6">
        <f t="shared" si="15"/>
        <v>171.66441499999999</v>
      </c>
      <c r="H282" s="6"/>
      <c r="I282" s="6">
        <f t="shared" si="16"/>
        <v>48.678150000000002</v>
      </c>
      <c r="J282" s="6"/>
      <c r="M282" s="6"/>
      <c r="N282" s="6">
        <f t="shared" si="17"/>
        <v>1337.4242300000001</v>
      </c>
      <c r="O282" s="6">
        <f t="shared" si="18"/>
        <v>609.11410000000001</v>
      </c>
      <c r="P282" s="6"/>
      <c r="Q282" s="6">
        <f t="shared" si="19"/>
        <v>3403.5787950000004</v>
      </c>
      <c r="T282" s="2">
        <f>VLOOKUP(T$266,AURORA!$C$3:$AC$460,$B282-2020,FALSE)</f>
        <v>165.29679999999999</v>
      </c>
      <c r="U282" s="2">
        <f>VLOOKUP(U$266,AURORA!$C$3:$AC$460,$B282-2020,FALSE)</f>
        <v>1106.3030000000001</v>
      </c>
      <c r="V282" s="2">
        <f>VLOOKUP(V$266,AURORA!$C$3:$AC$460,$B282-2020,FALSE)</f>
        <v>1274.654</v>
      </c>
      <c r="W282" s="2">
        <f>VLOOKUP(W$266,AURORA!$C$3:$AC$460,$B282-2020,FALSE)</f>
        <v>62.770229999999998</v>
      </c>
      <c r="X282" s="2">
        <f>VLOOKUP(X$266,AURORA!$C$3:$AC$460,$B282-2020,FALSE)</f>
        <v>6.3676149999999998</v>
      </c>
      <c r="Y282" s="2">
        <f>VLOOKUP(Y$266,AURORA!$C$3:$AC$460,$B282-2020,FALSE)</f>
        <v>0</v>
      </c>
      <c r="Z282" s="2">
        <f>VLOOKUP(Z$266,AURORA!$C$3:$AC$460,$B282-2020,FALSE)</f>
        <v>130.39490000000001</v>
      </c>
      <c r="AA282" s="2">
        <f>VLOOKUP(AA$266,AURORA!$C$3:$AC$460,$B282-2020,FALSE)</f>
        <v>48.678150000000002</v>
      </c>
      <c r="AB282" s="2">
        <f>VLOOKUP(AB$266,AURORA!$C$3:$AC$460,$B282-2020,FALSE)</f>
        <v>609.11410000000001</v>
      </c>
      <c r="AC282" s="2"/>
    </row>
    <row r="283" spans="2:29" x14ac:dyDescent="0.2">
      <c r="B283">
        <v>2037</v>
      </c>
      <c r="C283">
        <v>2037</v>
      </c>
      <c r="D283" s="6">
        <f t="shared" si="12"/>
        <v>0</v>
      </c>
      <c r="E283" s="6">
        <f t="shared" si="13"/>
        <v>145.32419999999999</v>
      </c>
      <c r="F283" s="6">
        <f t="shared" si="14"/>
        <v>1106.29</v>
      </c>
      <c r="G283" s="6">
        <f t="shared" si="15"/>
        <v>159.223331</v>
      </c>
      <c r="H283" s="6"/>
      <c r="I283" s="6">
        <f t="shared" si="16"/>
        <v>48.665080000000003</v>
      </c>
      <c r="J283" s="6"/>
      <c r="M283" s="6"/>
      <c r="N283" s="6">
        <f t="shared" si="17"/>
        <v>1352.3970499999998</v>
      </c>
      <c r="O283" s="6">
        <f t="shared" si="18"/>
        <v>614.01649999999995</v>
      </c>
      <c r="P283" s="6"/>
      <c r="Q283" s="6">
        <f t="shared" si="19"/>
        <v>3425.9161609999992</v>
      </c>
      <c r="T283" s="2">
        <f>VLOOKUP(T$266,AURORA!$C$3:$AC$460,$B283-2020,FALSE)</f>
        <v>150.8004</v>
      </c>
      <c r="U283" s="2">
        <f>VLOOKUP(U$266,AURORA!$C$3:$AC$460,$B283-2020,FALSE)</f>
        <v>1106.29</v>
      </c>
      <c r="V283" s="2">
        <f>VLOOKUP(V$266,AURORA!$C$3:$AC$460,$B283-2020,FALSE)</f>
        <v>1289.5999999999999</v>
      </c>
      <c r="W283" s="2">
        <f>VLOOKUP(W$266,AURORA!$C$3:$AC$460,$B283-2020,FALSE)</f>
        <v>62.797049999999999</v>
      </c>
      <c r="X283" s="2">
        <f>VLOOKUP(X$266,AURORA!$C$3:$AC$460,$B283-2020,FALSE)</f>
        <v>8.4229310000000002</v>
      </c>
      <c r="Y283" s="2">
        <f>VLOOKUP(Y$266,AURORA!$C$3:$AC$460,$B283-2020,FALSE)</f>
        <v>0</v>
      </c>
      <c r="Z283" s="2">
        <f>VLOOKUP(Z$266,AURORA!$C$3:$AC$460,$B283-2020,FALSE)</f>
        <v>145.32419999999999</v>
      </c>
      <c r="AA283" s="2">
        <f>VLOOKUP(AA$266,AURORA!$C$3:$AC$460,$B283-2020,FALSE)</f>
        <v>48.665080000000003</v>
      </c>
      <c r="AB283" s="2">
        <f>VLOOKUP(AB$266,AURORA!$C$3:$AC$460,$B283-2020,FALSE)</f>
        <v>614.01649999999995</v>
      </c>
      <c r="AC283" s="2"/>
    </row>
    <row r="284" spans="2:29" x14ac:dyDescent="0.2">
      <c r="B284">
        <v>2038</v>
      </c>
      <c r="C284">
        <v>2038</v>
      </c>
      <c r="D284" s="6">
        <f t="shared" si="12"/>
        <v>0</v>
      </c>
      <c r="E284" s="6">
        <f t="shared" si="13"/>
        <v>161.9984</v>
      </c>
      <c r="F284" s="6">
        <f t="shared" si="14"/>
        <v>1106.29</v>
      </c>
      <c r="G284" s="6">
        <f t="shared" si="15"/>
        <v>152.55735200000001</v>
      </c>
      <c r="H284" s="6"/>
      <c r="I284" s="6">
        <f t="shared" si="16"/>
        <v>48.665080000000003</v>
      </c>
      <c r="J284" s="6"/>
      <c r="M284" s="6"/>
      <c r="N284" s="6">
        <f t="shared" si="17"/>
        <v>1367.4469200000001</v>
      </c>
      <c r="O284" s="6">
        <f t="shared" si="18"/>
        <v>620.14250000000004</v>
      </c>
      <c r="P284" s="6"/>
      <c r="Q284" s="6">
        <f t="shared" si="19"/>
        <v>3457.1002520000002</v>
      </c>
      <c r="T284" s="2">
        <f>VLOOKUP(T$266,AURORA!$C$3:$AC$460,$B284-2020,FALSE)</f>
        <v>143.46780000000001</v>
      </c>
      <c r="U284" s="2">
        <f>VLOOKUP(U$266,AURORA!$C$3:$AC$460,$B284-2020,FALSE)</f>
        <v>1106.29</v>
      </c>
      <c r="V284" s="2">
        <f>VLOOKUP(V$266,AURORA!$C$3:$AC$460,$B284-2020,FALSE)</f>
        <v>1304.673</v>
      </c>
      <c r="W284" s="2">
        <f>VLOOKUP(W$266,AURORA!$C$3:$AC$460,$B284-2020,FALSE)</f>
        <v>62.773919999999997</v>
      </c>
      <c r="X284" s="2">
        <f>VLOOKUP(X$266,AURORA!$C$3:$AC$460,$B284-2020,FALSE)</f>
        <v>9.0895519999999994</v>
      </c>
      <c r="Y284" s="2">
        <f>VLOOKUP(Y$266,AURORA!$C$3:$AC$460,$B284-2020,FALSE)</f>
        <v>0</v>
      </c>
      <c r="Z284" s="2">
        <f>VLOOKUP(Z$266,AURORA!$C$3:$AC$460,$B284-2020,FALSE)</f>
        <v>161.9984</v>
      </c>
      <c r="AA284" s="2">
        <f>VLOOKUP(AA$266,AURORA!$C$3:$AC$460,$B284-2020,FALSE)</f>
        <v>48.665080000000003</v>
      </c>
      <c r="AB284" s="2">
        <f>VLOOKUP(AB$266,AURORA!$C$3:$AC$460,$B284-2020,FALSE)</f>
        <v>620.14250000000004</v>
      </c>
      <c r="AC284" s="2"/>
    </row>
    <row r="285" spans="2:29" x14ac:dyDescent="0.2">
      <c r="B285">
        <v>2039</v>
      </c>
      <c r="C285">
        <v>2039</v>
      </c>
      <c r="D285" s="6">
        <f t="shared" si="12"/>
        <v>0</v>
      </c>
      <c r="E285" s="6">
        <f t="shared" si="13"/>
        <v>182.89689999999999</v>
      </c>
      <c r="F285" s="6">
        <f t="shared" si="14"/>
        <v>1106.29</v>
      </c>
      <c r="G285" s="6">
        <f t="shared" si="15"/>
        <v>142.64574999999999</v>
      </c>
      <c r="H285" s="6"/>
      <c r="I285" s="6">
        <f t="shared" si="16"/>
        <v>48.665080000000003</v>
      </c>
      <c r="J285" s="6"/>
      <c r="M285" s="6"/>
      <c r="N285" s="6">
        <f t="shared" si="17"/>
        <v>1383.7260699999999</v>
      </c>
      <c r="O285" s="6">
        <f t="shared" si="18"/>
        <v>626.70640000000003</v>
      </c>
      <c r="P285" s="6"/>
      <c r="Q285" s="6">
        <f t="shared" si="19"/>
        <v>3490.9301999999998</v>
      </c>
      <c r="T285" s="2">
        <f>VLOOKUP(T$266,AURORA!$C$3:$AC$460,$B285-2020,FALSE)</f>
        <v>130.5718</v>
      </c>
      <c r="U285" s="2">
        <f>VLOOKUP(U$266,AURORA!$C$3:$AC$460,$B285-2020,FALSE)</f>
        <v>1106.29</v>
      </c>
      <c r="V285" s="2">
        <f>VLOOKUP(V$266,AURORA!$C$3:$AC$460,$B285-2020,FALSE)</f>
        <v>1320.741</v>
      </c>
      <c r="W285" s="2">
        <f>VLOOKUP(W$266,AURORA!$C$3:$AC$460,$B285-2020,FALSE)</f>
        <v>62.98507</v>
      </c>
      <c r="X285" s="2">
        <f>VLOOKUP(X$266,AURORA!$C$3:$AC$460,$B285-2020,FALSE)</f>
        <v>12.07395</v>
      </c>
      <c r="Y285" s="2">
        <f>VLOOKUP(Y$266,AURORA!$C$3:$AC$460,$B285-2020,FALSE)</f>
        <v>0</v>
      </c>
      <c r="Z285" s="2">
        <f>VLOOKUP(Z$266,AURORA!$C$3:$AC$460,$B285-2020,FALSE)</f>
        <v>182.89689999999999</v>
      </c>
      <c r="AA285" s="2">
        <f>VLOOKUP(AA$266,AURORA!$C$3:$AC$460,$B285-2020,FALSE)</f>
        <v>48.665080000000003</v>
      </c>
      <c r="AB285" s="2">
        <f>VLOOKUP(AB$266,AURORA!$C$3:$AC$460,$B285-2020,FALSE)</f>
        <v>626.70640000000003</v>
      </c>
      <c r="AC285" s="2"/>
    </row>
    <row r="286" spans="2:29" x14ac:dyDescent="0.2">
      <c r="B286">
        <v>2040</v>
      </c>
      <c r="C286">
        <v>2040</v>
      </c>
      <c r="D286" s="6">
        <f t="shared" si="12"/>
        <v>0</v>
      </c>
      <c r="E286" s="6">
        <f t="shared" si="13"/>
        <v>199.75210000000001</v>
      </c>
      <c r="F286" s="6">
        <f t="shared" si="14"/>
        <v>1106.3030000000001</v>
      </c>
      <c r="G286" s="6">
        <f t="shared" si="15"/>
        <v>133.12700999999998</v>
      </c>
      <c r="H286" s="6"/>
      <c r="I286" s="6">
        <f t="shared" si="16"/>
        <v>48.678150000000002</v>
      </c>
      <c r="J286" s="6"/>
      <c r="M286" s="6"/>
      <c r="N286" s="6">
        <f t="shared" si="17"/>
        <v>1399.1374500000002</v>
      </c>
      <c r="O286" s="6">
        <f t="shared" si="18"/>
        <v>633.88250000000005</v>
      </c>
      <c r="P286" s="6"/>
      <c r="Q286" s="6">
        <f t="shared" si="19"/>
        <v>3520.8802100000003</v>
      </c>
      <c r="T286" s="2">
        <f>VLOOKUP(T$266,AURORA!$C$3:$AC$460,$B286-2020,FALSE)</f>
        <v>122.4242</v>
      </c>
      <c r="U286" s="2">
        <f>VLOOKUP(U$266,AURORA!$C$3:$AC$460,$B286-2020,FALSE)</f>
        <v>1106.3030000000001</v>
      </c>
      <c r="V286" s="2">
        <f>VLOOKUP(V$266,AURORA!$C$3:$AC$460,$B286-2020,FALSE)</f>
        <v>1336.3330000000001</v>
      </c>
      <c r="W286" s="2">
        <f>VLOOKUP(W$266,AURORA!$C$3:$AC$460,$B286-2020,FALSE)</f>
        <v>62.804450000000003</v>
      </c>
      <c r="X286" s="2">
        <f>VLOOKUP(X$266,AURORA!$C$3:$AC$460,$B286-2020,FALSE)</f>
        <v>10.702809999999999</v>
      </c>
      <c r="Y286" s="2">
        <f>VLOOKUP(Y$266,AURORA!$C$3:$AC$460,$B286-2020,FALSE)</f>
        <v>0</v>
      </c>
      <c r="Z286" s="2">
        <f>VLOOKUP(Z$266,AURORA!$C$3:$AC$460,$B286-2020,FALSE)</f>
        <v>199.75210000000001</v>
      </c>
      <c r="AA286" s="2">
        <f>VLOOKUP(AA$266,AURORA!$C$3:$AC$460,$B286-2020,FALSE)</f>
        <v>48.678150000000002</v>
      </c>
      <c r="AB286" s="2">
        <f>VLOOKUP(AB$266,AURORA!$C$3:$AC$460,$B286-2020,FALSE)</f>
        <v>633.88250000000005</v>
      </c>
      <c r="AC286" s="2"/>
    </row>
    <row r="287" spans="2:29" x14ac:dyDescent="0.2">
      <c r="B287">
        <v>2041</v>
      </c>
      <c r="C287">
        <v>2041</v>
      </c>
      <c r="D287" s="6">
        <f t="shared" si="12"/>
        <v>0</v>
      </c>
      <c r="E287" s="6">
        <f t="shared" si="13"/>
        <v>221.6379</v>
      </c>
      <c r="F287" s="6">
        <f t="shared" si="14"/>
        <v>1106.29</v>
      </c>
      <c r="G287" s="6">
        <f t="shared" si="15"/>
        <v>130.33400900000001</v>
      </c>
      <c r="H287" s="6"/>
      <c r="I287" s="6">
        <f t="shared" si="16"/>
        <v>48.665080000000003</v>
      </c>
      <c r="J287" s="6"/>
      <c r="M287" s="6"/>
      <c r="N287" s="6">
        <f t="shared" si="17"/>
        <v>1407.39498</v>
      </c>
      <c r="O287" s="6">
        <f t="shared" si="18"/>
        <v>636.82029999999997</v>
      </c>
      <c r="P287" s="6"/>
      <c r="Q287" s="6">
        <f t="shared" si="19"/>
        <v>3551.1422689999995</v>
      </c>
      <c r="T287" s="2">
        <f>VLOOKUP(T$266,AURORA!$C$3:$AC$460,$B287-2020,FALSE)</f>
        <v>120.3754</v>
      </c>
      <c r="U287" s="2">
        <f>VLOOKUP(U$266,AURORA!$C$3:$AC$460,$B287-2020,FALSE)</f>
        <v>1106.29</v>
      </c>
      <c r="V287" s="2">
        <f>VLOOKUP(V$266,AURORA!$C$3:$AC$460,$B287-2020,FALSE)</f>
        <v>1344.3330000000001</v>
      </c>
      <c r="W287" s="2">
        <f>VLOOKUP(W$266,AURORA!$C$3:$AC$460,$B287-2020,FALSE)</f>
        <v>63.061979999999998</v>
      </c>
      <c r="X287" s="2">
        <f>VLOOKUP(X$266,AURORA!$C$3:$AC$460,$B287-2020,FALSE)</f>
        <v>9.9586089999999992</v>
      </c>
      <c r="Y287" s="2">
        <f>VLOOKUP(Y$266,AURORA!$C$3:$AC$460,$B287-2020,FALSE)</f>
        <v>0</v>
      </c>
      <c r="Z287" s="2">
        <f>VLOOKUP(Z$266,AURORA!$C$3:$AC$460,$B287-2020,FALSE)</f>
        <v>221.6379</v>
      </c>
      <c r="AA287" s="2">
        <f>VLOOKUP(AA$266,AURORA!$C$3:$AC$460,$B287-2020,FALSE)</f>
        <v>48.665080000000003</v>
      </c>
      <c r="AB287" s="2">
        <f>VLOOKUP(AB$266,AURORA!$C$3:$AC$460,$B287-2020,FALSE)</f>
        <v>636.82029999999997</v>
      </c>
      <c r="AC287" s="2"/>
    </row>
    <row r="288" spans="2:29" x14ac:dyDescent="0.2">
      <c r="B288">
        <v>2042</v>
      </c>
      <c r="C288">
        <v>2042</v>
      </c>
      <c r="D288" s="6">
        <f t="shared" si="12"/>
        <v>0</v>
      </c>
      <c r="E288" s="6">
        <f t="shared" si="13"/>
        <v>240.33619999999999</v>
      </c>
      <c r="F288" s="6">
        <f t="shared" si="14"/>
        <v>1106.29</v>
      </c>
      <c r="G288" s="6">
        <f t="shared" si="15"/>
        <v>132.27125000000001</v>
      </c>
      <c r="H288" s="6"/>
      <c r="I288" s="6">
        <f t="shared" si="16"/>
        <v>48.665080000000003</v>
      </c>
      <c r="J288" s="6"/>
      <c r="M288" s="6"/>
      <c r="N288" s="6">
        <f t="shared" si="17"/>
        <v>1418.21354</v>
      </c>
      <c r="O288" s="6">
        <f t="shared" si="18"/>
        <v>641.05840000000001</v>
      </c>
      <c r="P288" s="6"/>
      <c r="Q288" s="6">
        <f t="shared" si="19"/>
        <v>3586.8344699999998</v>
      </c>
      <c r="T288" s="2">
        <f>VLOOKUP(T$266,AURORA!$C$3:$AC$460,$B288-2020,FALSE)</f>
        <v>121.06140000000001</v>
      </c>
      <c r="U288" s="2">
        <f>VLOOKUP(U$266,AURORA!$C$3:$AC$460,$B288-2020,FALSE)</f>
        <v>1106.29</v>
      </c>
      <c r="V288" s="2">
        <f>VLOOKUP(V$266,AURORA!$C$3:$AC$460,$B288-2020,FALSE)</f>
        <v>1355.162</v>
      </c>
      <c r="W288" s="2">
        <f>VLOOKUP(W$266,AURORA!$C$3:$AC$460,$B288-2020,FALSE)</f>
        <v>63.051540000000003</v>
      </c>
      <c r="X288" s="2">
        <f>VLOOKUP(X$266,AURORA!$C$3:$AC$460,$B288-2020,FALSE)</f>
        <v>11.209849999999999</v>
      </c>
      <c r="Y288" s="2">
        <f>VLOOKUP(Y$266,AURORA!$C$3:$AC$460,$B288-2020,FALSE)</f>
        <v>0</v>
      </c>
      <c r="Z288" s="2">
        <f>VLOOKUP(Z$266,AURORA!$C$3:$AC$460,$B288-2020,FALSE)</f>
        <v>240.33619999999999</v>
      </c>
      <c r="AA288" s="2">
        <f>VLOOKUP(AA$266,AURORA!$C$3:$AC$460,$B288-2020,FALSE)</f>
        <v>48.665080000000003</v>
      </c>
      <c r="AB288" s="2">
        <f>VLOOKUP(AB$266,AURORA!$C$3:$AC$460,$B288-2020,FALSE)</f>
        <v>641.05840000000001</v>
      </c>
      <c r="AC288" s="2"/>
    </row>
    <row r="289" spans="2:29" x14ac:dyDescent="0.2">
      <c r="B289">
        <v>2043</v>
      </c>
      <c r="C289">
        <v>2043</v>
      </c>
      <c r="D289" s="6">
        <f t="shared" si="12"/>
        <v>0</v>
      </c>
      <c r="E289" s="6">
        <f t="shared" si="13"/>
        <v>260.65620000000001</v>
      </c>
      <c r="F289" s="6">
        <f t="shared" si="14"/>
        <v>1106.29</v>
      </c>
      <c r="G289" s="6">
        <f t="shared" si="15"/>
        <v>117.86312</v>
      </c>
      <c r="H289" s="6"/>
      <c r="I289" s="6">
        <f t="shared" si="16"/>
        <v>48.665080000000003</v>
      </c>
      <c r="J289" s="6"/>
      <c r="M289" s="6"/>
      <c r="N289" s="6">
        <f t="shared" si="17"/>
        <v>1447.5862500000001</v>
      </c>
      <c r="O289" s="6">
        <f t="shared" si="18"/>
        <v>640.6617</v>
      </c>
      <c r="P289" s="6"/>
      <c r="Q289" s="6">
        <f t="shared" si="19"/>
        <v>3621.72235</v>
      </c>
      <c r="T289" s="2">
        <f>VLOOKUP(T$266,AURORA!$C$3:$AC$460,$B289-2020,FALSE)</f>
        <v>102.37479999999999</v>
      </c>
      <c r="U289" s="2">
        <f>VLOOKUP(U$266,AURORA!$C$3:$AC$460,$B289-2020,FALSE)</f>
        <v>1106.29</v>
      </c>
      <c r="V289" s="2">
        <f>VLOOKUP(V$266,AURORA!$C$3:$AC$460,$B289-2020,FALSE)</f>
        <v>1384.546</v>
      </c>
      <c r="W289" s="2">
        <f>VLOOKUP(W$266,AURORA!$C$3:$AC$460,$B289-2020,FALSE)</f>
        <v>63.04025</v>
      </c>
      <c r="X289" s="2">
        <f>VLOOKUP(X$266,AURORA!$C$3:$AC$460,$B289-2020,FALSE)</f>
        <v>15.48832</v>
      </c>
      <c r="Y289" s="2">
        <f>VLOOKUP(Y$266,AURORA!$C$3:$AC$460,$B289-2020,FALSE)</f>
        <v>0</v>
      </c>
      <c r="Z289" s="2">
        <f>VLOOKUP(Z$266,AURORA!$C$3:$AC$460,$B289-2020,FALSE)</f>
        <v>260.65620000000001</v>
      </c>
      <c r="AA289" s="2">
        <f>VLOOKUP(AA$266,AURORA!$C$3:$AC$460,$B289-2020,FALSE)</f>
        <v>48.665080000000003</v>
      </c>
      <c r="AB289" s="2">
        <f>VLOOKUP(AB$266,AURORA!$C$3:$AC$460,$B289-2020,FALSE)</f>
        <v>640.6617</v>
      </c>
      <c r="AC289" s="2"/>
    </row>
    <row r="290" spans="2:29" x14ac:dyDescent="0.2">
      <c r="B290">
        <v>2044</v>
      </c>
      <c r="C290">
        <v>2044</v>
      </c>
      <c r="D290" s="6">
        <f t="shared" si="12"/>
        <v>0</v>
      </c>
      <c r="E290" s="6">
        <f t="shared" si="13"/>
        <v>282.28289999999998</v>
      </c>
      <c r="F290" s="6">
        <f t="shared" si="14"/>
        <v>1106.3030000000001</v>
      </c>
      <c r="G290" s="6">
        <f t="shared" si="15"/>
        <v>124.71087</v>
      </c>
      <c r="H290" s="6"/>
      <c r="I290" s="6">
        <f t="shared" si="16"/>
        <v>48.678150000000002</v>
      </c>
      <c r="J290" s="6"/>
      <c r="M290" s="6"/>
      <c r="N290" s="6">
        <f t="shared" si="17"/>
        <v>1494.6622400000001</v>
      </c>
      <c r="O290" s="6">
        <f t="shared" si="18"/>
        <v>653.78099999999995</v>
      </c>
      <c r="P290" s="6"/>
      <c r="Q290" s="6">
        <f t="shared" si="19"/>
        <v>3710.4181600000002</v>
      </c>
      <c r="T290" s="2">
        <f>VLOOKUP(T$266,AURORA!$C$3:$AC$460,$B290-2020,FALSE)</f>
        <v>109.7428</v>
      </c>
      <c r="U290" s="2">
        <f>VLOOKUP(U$266,AURORA!$C$3:$AC$460,$B290-2020,FALSE)</f>
        <v>1106.3030000000001</v>
      </c>
      <c r="V290" s="2">
        <f>VLOOKUP(V$266,AURORA!$C$3:$AC$460,$B290-2020,FALSE)</f>
        <v>1431.5060000000001</v>
      </c>
      <c r="W290" s="2">
        <f>VLOOKUP(W$266,AURORA!$C$3:$AC$460,$B290-2020,FALSE)</f>
        <v>63.156239999999997</v>
      </c>
      <c r="X290" s="2">
        <f>VLOOKUP(X$266,AURORA!$C$3:$AC$460,$B290-2020,FALSE)</f>
        <v>14.968070000000001</v>
      </c>
      <c r="Y290" s="2">
        <f>VLOOKUP(Y$266,AURORA!$C$3:$AC$460,$B290-2020,FALSE)</f>
        <v>0</v>
      </c>
      <c r="Z290" s="2">
        <f>VLOOKUP(Z$266,AURORA!$C$3:$AC$460,$B290-2020,FALSE)</f>
        <v>282.28289999999998</v>
      </c>
      <c r="AA290" s="2">
        <f>VLOOKUP(AA$266,AURORA!$C$3:$AC$460,$B290-2020,FALSE)</f>
        <v>48.678150000000002</v>
      </c>
      <c r="AB290" s="2">
        <f>VLOOKUP(AB$266,AURORA!$C$3:$AC$460,$B290-2020,FALSE)</f>
        <v>653.78099999999995</v>
      </c>
      <c r="AC290" s="2"/>
    </row>
    <row r="291" spans="2:29" x14ac:dyDescent="0.2">
      <c r="B291">
        <v>2045</v>
      </c>
      <c r="C291">
        <v>2045</v>
      </c>
      <c r="D291" s="6">
        <f t="shared" si="12"/>
        <v>0</v>
      </c>
      <c r="E291" s="6">
        <f t="shared" si="13"/>
        <v>301.2747</v>
      </c>
      <c r="F291" s="6">
        <f t="shared" si="14"/>
        <v>1106.29</v>
      </c>
      <c r="G291" s="6">
        <f t="shared" si="15"/>
        <v>101.98035</v>
      </c>
      <c r="H291" s="6"/>
      <c r="I291" s="6">
        <f t="shared" si="16"/>
        <v>48.665080000000003</v>
      </c>
      <c r="J291" s="6"/>
      <c r="M291" s="6"/>
      <c r="N291" s="6">
        <f t="shared" si="17"/>
        <v>1562.29331</v>
      </c>
      <c r="O291" s="6">
        <f t="shared" si="18"/>
        <v>658.31679999999994</v>
      </c>
      <c r="P291" s="6"/>
      <c r="Q291" s="6">
        <f t="shared" si="19"/>
        <v>3778.82024</v>
      </c>
      <c r="T291" s="2">
        <f>VLOOKUP(T$266,AURORA!$C$3:$AC$460,$B291-2020,FALSE)</f>
        <v>87.182850000000002</v>
      </c>
      <c r="U291" s="2">
        <f>VLOOKUP(U$266,AURORA!$C$3:$AC$460,$B291-2020,FALSE)</f>
        <v>1106.29</v>
      </c>
      <c r="V291" s="2">
        <f>VLOOKUP(V$266,AURORA!$C$3:$AC$460,$B291-2020,FALSE)</f>
        <v>1499.1510000000001</v>
      </c>
      <c r="W291" s="2">
        <f>VLOOKUP(W$266,AURORA!$C$3:$AC$460,$B291-2020,FALSE)</f>
        <v>63.142310000000002</v>
      </c>
      <c r="X291" s="2">
        <f>VLOOKUP(X$266,AURORA!$C$3:$AC$460,$B291-2020,FALSE)</f>
        <v>14.797499999999999</v>
      </c>
      <c r="Y291" s="2">
        <f>VLOOKUP(Y$266,AURORA!$C$3:$AC$460,$B291-2020,FALSE)</f>
        <v>0</v>
      </c>
      <c r="Z291" s="2">
        <f>VLOOKUP(Z$266,AURORA!$C$3:$AC$460,$B291-2020,FALSE)</f>
        <v>301.2747</v>
      </c>
      <c r="AA291" s="2">
        <f>VLOOKUP(AA$266,AURORA!$C$3:$AC$460,$B291-2020,FALSE)</f>
        <v>48.665080000000003</v>
      </c>
      <c r="AB291" s="2">
        <f>VLOOKUP(AB$266,AURORA!$C$3:$AC$460,$B291-2020,FALSE)</f>
        <v>658.31679999999994</v>
      </c>
      <c r="AC291" s="2"/>
    </row>
    <row r="292" spans="2:29" x14ac:dyDescent="0.2">
      <c r="T292" s="2"/>
      <c r="U292" s="2"/>
      <c r="V292" s="2"/>
      <c r="W292" s="2"/>
      <c r="X292" s="2"/>
      <c r="Y292" s="2"/>
      <c r="Z292" s="2"/>
      <c r="AA292" s="2"/>
      <c r="AB292" s="2"/>
    </row>
  </sheetData>
  <autoFilter ref="B1:R21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I268" sqref="I268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1584887</v>
      </c>
      <c r="F2">
        <v>668675</v>
      </c>
      <c r="G2">
        <v>1562</v>
      </c>
      <c r="H2" s="2"/>
      <c r="I2" s="2"/>
      <c r="J2" s="2"/>
      <c r="K2" s="2"/>
      <c r="L2">
        <v>40558</v>
      </c>
      <c r="M2" s="2"/>
      <c r="N2" s="2"/>
      <c r="O2" s="2"/>
      <c r="P2" s="2">
        <v>5112</v>
      </c>
      <c r="Q2" s="2">
        <f t="shared" ref="Q2:Q65" si="0">SUM(D2:P2)</f>
        <v>2300794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1466221</v>
      </c>
      <c r="F3">
        <v>598328</v>
      </c>
      <c r="G3">
        <v>1222</v>
      </c>
      <c r="H3" s="2"/>
      <c r="I3" s="2"/>
      <c r="J3" s="2"/>
      <c r="K3" s="2"/>
      <c r="L3">
        <v>33515</v>
      </c>
      <c r="M3" s="2"/>
      <c r="N3" s="2"/>
      <c r="O3" s="2"/>
      <c r="P3" s="2">
        <v>5776</v>
      </c>
      <c r="Q3" s="2">
        <f t="shared" si="0"/>
        <v>2105062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1408364</v>
      </c>
      <c r="F4">
        <v>467801</v>
      </c>
      <c r="G4">
        <v>1449</v>
      </c>
      <c r="H4" s="2"/>
      <c r="I4" s="2"/>
      <c r="J4" s="2"/>
      <c r="K4" s="2"/>
      <c r="L4">
        <v>37466</v>
      </c>
      <c r="M4" s="2"/>
      <c r="N4" s="2"/>
      <c r="O4" s="2"/>
      <c r="P4" s="2">
        <v>5777</v>
      </c>
      <c r="Q4" s="2">
        <f t="shared" si="0"/>
        <v>1920857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1044417</v>
      </c>
      <c r="F5">
        <v>456177</v>
      </c>
      <c r="G5">
        <v>669</v>
      </c>
      <c r="H5" s="2"/>
      <c r="I5" s="2"/>
      <c r="J5" s="2"/>
      <c r="K5" s="2"/>
      <c r="L5">
        <v>39085</v>
      </c>
      <c r="M5" s="2"/>
      <c r="N5" s="2"/>
      <c r="O5" s="2"/>
      <c r="P5" s="2">
        <v>5835</v>
      </c>
      <c r="Q5" s="2">
        <f t="shared" si="0"/>
        <v>1546183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1153657</v>
      </c>
      <c r="F6">
        <v>689959</v>
      </c>
      <c r="G6">
        <v>1104</v>
      </c>
      <c r="H6" s="2"/>
      <c r="I6" s="2"/>
      <c r="J6" s="2"/>
      <c r="K6" s="2"/>
      <c r="L6">
        <v>36079</v>
      </c>
      <c r="M6" s="2"/>
      <c r="N6" s="2"/>
      <c r="O6" s="2"/>
      <c r="P6" s="2">
        <v>6143</v>
      </c>
      <c r="Q6" s="2">
        <f t="shared" si="0"/>
        <v>1886942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1047202</v>
      </c>
      <c r="F7">
        <v>668241</v>
      </c>
      <c r="G7">
        <v>1833</v>
      </c>
      <c r="H7" s="2"/>
      <c r="I7" s="2"/>
      <c r="J7" s="2"/>
      <c r="K7" s="2"/>
      <c r="L7">
        <v>32791</v>
      </c>
      <c r="M7" s="2"/>
      <c r="N7" s="2"/>
      <c r="O7" s="2"/>
      <c r="P7" s="2">
        <v>5947</v>
      </c>
      <c r="Q7" s="2">
        <f t="shared" si="0"/>
        <v>1756014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1531968</v>
      </c>
      <c r="F8">
        <v>570706</v>
      </c>
      <c r="G8">
        <v>4380</v>
      </c>
      <c r="H8" s="2"/>
      <c r="I8" s="2"/>
      <c r="J8" s="2"/>
      <c r="K8" s="2"/>
      <c r="L8">
        <v>34568</v>
      </c>
      <c r="M8" s="2"/>
      <c r="N8" s="2"/>
      <c r="O8" s="2"/>
      <c r="P8" s="2">
        <v>6369</v>
      </c>
      <c r="Q8" s="2">
        <f t="shared" si="0"/>
        <v>2147991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1640712</v>
      </c>
      <c r="F9">
        <v>506086</v>
      </c>
      <c r="G9">
        <v>3710</v>
      </c>
      <c r="H9" s="2"/>
      <c r="I9" s="2"/>
      <c r="J9" s="2"/>
      <c r="K9" s="2"/>
      <c r="L9">
        <v>24037</v>
      </c>
      <c r="M9" s="2"/>
      <c r="N9" s="2"/>
      <c r="O9" s="2"/>
      <c r="P9" s="2">
        <v>5924</v>
      </c>
      <c r="Q9" s="2">
        <f t="shared" si="0"/>
        <v>2180469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1477870</v>
      </c>
      <c r="F10">
        <v>464278</v>
      </c>
      <c r="G10">
        <v>600</v>
      </c>
      <c r="H10" s="2"/>
      <c r="I10" s="2"/>
      <c r="J10" s="2"/>
      <c r="K10" s="2"/>
      <c r="L10">
        <v>51784</v>
      </c>
      <c r="M10" s="2"/>
      <c r="N10" s="2"/>
      <c r="O10" s="2"/>
      <c r="P10" s="2">
        <v>5149</v>
      </c>
      <c r="Q10" s="2">
        <f t="shared" si="0"/>
        <v>1999681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1653932</v>
      </c>
      <c r="F11">
        <v>467305</v>
      </c>
      <c r="G11">
        <v>718</v>
      </c>
      <c r="H11" s="2"/>
      <c r="I11" s="2"/>
      <c r="J11" s="2"/>
      <c r="K11" s="2"/>
      <c r="L11">
        <v>51831</v>
      </c>
      <c r="M11" s="2"/>
      <c r="N11" s="2"/>
      <c r="O11" s="2"/>
      <c r="P11" s="2">
        <v>3644</v>
      </c>
      <c r="Q11" s="2">
        <f t="shared" si="0"/>
        <v>2177430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1508344</v>
      </c>
      <c r="F12">
        <v>467240</v>
      </c>
      <c r="G12">
        <v>1212</v>
      </c>
      <c r="H12" s="2"/>
      <c r="I12" s="2"/>
      <c r="J12" s="2"/>
      <c r="K12" s="2"/>
      <c r="L12">
        <v>64477</v>
      </c>
      <c r="M12" s="2"/>
      <c r="N12" s="2"/>
      <c r="O12" s="2"/>
      <c r="P12" s="2">
        <v>4668</v>
      </c>
      <c r="Q12" s="2">
        <f t="shared" si="0"/>
        <v>2045941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1518309</v>
      </c>
      <c r="F13">
        <v>588681</v>
      </c>
      <c r="G13">
        <v>1630</v>
      </c>
      <c r="H13" s="2"/>
      <c r="I13" s="2"/>
      <c r="J13" s="2"/>
      <c r="K13" s="2"/>
      <c r="L13">
        <v>51422</v>
      </c>
      <c r="M13" s="2"/>
      <c r="N13" s="2"/>
      <c r="O13" s="2"/>
      <c r="P13" s="2">
        <v>5081</v>
      </c>
      <c r="Q13" s="2">
        <f t="shared" si="0"/>
        <v>2165123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1100196</v>
      </c>
      <c r="F14">
        <v>692014</v>
      </c>
      <c r="G14">
        <v>788</v>
      </c>
      <c r="H14" s="2"/>
      <c r="I14" s="2"/>
      <c r="J14" s="2"/>
      <c r="K14">
        <v>2311</v>
      </c>
      <c r="L14">
        <v>55701</v>
      </c>
      <c r="M14" s="2"/>
      <c r="N14" s="2"/>
      <c r="O14" s="2"/>
      <c r="P14" s="2">
        <v>5538</v>
      </c>
      <c r="Q14" s="2">
        <f t="shared" si="0"/>
        <v>1856548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1296153</v>
      </c>
      <c r="F15">
        <v>614225</v>
      </c>
      <c r="G15">
        <v>807</v>
      </c>
      <c r="H15" s="2"/>
      <c r="I15" s="2"/>
      <c r="J15" s="2"/>
      <c r="K15">
        <v>1682</v>
      </c>
      <c r="L15">
        <v>37494</v>
      </c>
      <c r="M15" s="2"/>
      <c r="N15" s="2"/>
      <c r="O15" s="2"/>
      <c r="P15" s="2">
        <v>4976</v>
      </c>
      <c r="Q15" s="2">
        <f t="shared" si="0"/>
        <v>1955337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1548820</v>
      </c>
      <c r="F16">
        <v>550645</v>
      </c>
      <c r="G16">
        <v>1120</v>
      </c>
      <c r="H16" s="2"/>
      <c r="I16" s="2"/>
      <c r="J16" s="2"/>
      <c r="K16">
        <v>1227</v>
      </c>
      <c r="L16">
        <v>58588</v>
      </c>
      <c r="M16" s="2"/>
      <c r="N16" s="2"/>
      <c r="O16" s="2"/>
      <c r="P16" s="2">
        <v>4810</v>
      </c>
      <c r="Q16" s="2">
        <f t="shared" si="0"/>
        <v>2165210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1420931</v>
      </c>
      <c r="F17">
        <v>617479</v>
      </c>
      <c r="G17">
        <v>555</v>
      </c>
      <c r="H17" s="2"/>
      <c r="I17" s="2"/>
      <c r="J17" s="2"/>
      <c r="K17">
        <v>1810</v>
      </c>
      <c r="L17">
        <v>76010</v>
      </c>
      <c r="M17" s="2"/>
      <c r="N17" s="2"/>
      <c r="O17" s="2"/>
      <c r="P17" s="2">
        <v>4987</v>
      </c>
      <c r="Q17" s="2">
        <f t="shared" si="0"/>
        <v>2121772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1360209</v>
      </c>
      <c r="F18">
        <v>965973</v>
      </c>
      <c r="G18">
        <v>2092</v>
      </c>
      <c r="H18" s="2"/>
      <c r="I18" s="2"/>
      <c r="J18" s="2"/>
      <c r="K18">
        <v>1624</v>
      </c>
      <c r="L18">
        <v>41374</v>
      </c>
      <c r="M18" s="2"/>
      <c r="N18" s="2"/>
      <c r="O18" s="2"/>
      <c r="P18" s="2">
        <v>5094</v>
      </c>
      <c r="Q18" s="2">
        <f t="shared" si="0"/>
        <v>2376366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657208</v>
      </c>
      <c r="F19">
        <v>1354302</v>
      </c>
      <c r="G19">
        <v>3048</v>
      </c>
      <c r="H19" s="2"/>
      <c r="I19" s="2"/>
      <c r="J19" s="2"/>
      <c r="K19">
        <v>2671</v>
      </c>
      <c r="L19">
        <v>36456</v>
      </c>
      <c r="M19" s="2"/>
      <c r="N19" s="2"/>
      <c r="O19" s="2"/>
      <c r="P19" s="2">
        <v>5838</v>
      </c>
      <c r="Q19" s="2">
        <f t="shared" si="0"/>
        <v>2059523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894152</v>
      </c>
      <c r="F20">
        <v>1260146</v>
      </c>
      <c r="G20">
        <v>2652</v>
      </c>
      <c r="H20" s="2"/>
      <c r="I20" s="2"/>
      <c r="J20" s="2"/>
      <c r="K20">
        <v>1734</v>
      </c>
      <c r="L20">
        <v>41532</v>
      </c>
      <c r="M20" s="2"/>
      <c r="N20" s="2"/>
      <c r="O20" s="2"/>
      <c r="P20" s="2">
        <v>4828</v>
      </c>
      <c r="Q20" s="2">
        <f t="shared" si="0"/>
        <v>2205044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1620030</v>
      </c>
      <c r="F21">
        <v>985485</v>
      </c>
      <c r="G21">
        <v>2633</v>
      </c>
      <c r="H21" s="2"/>
      <c r="I21" s="2"/>
      <c r="J21" s="2"/>
      <c r="K21">
        <v>458</v>
      </c>
      <c r="L21">
        <v>20324</v>
      </c>
      <c r="M21" s="2"/>
      <c r="N21" s="2"/>
      <c r="O21" s="2"/>
      <c r="P21" s="2">
        <v>5749</v>
      </c>
      <c r="Q21" s="2">
        <f t="shared" si="0"/>
        <v>2634679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1457154</v>
      </c>
      <c r="F22">
        <v>582517</v>
      </c>
      <c r="G22">
        <v>1241</v>
      </c>
      <c r="H22" s="2"/>
      <c r="I22" s="2"/>
      <c r="J22" s="2"/>
      <c r="K22">
        <v>507</v>
      </c>
      <c r="L22">
        <v>1507</v>
      </c>
      <c r="M22" s="2"/>
      <c r="N22" s="2"/>
      <c r="O22" s="2"/>
      <c r="P22" s="2">
        <v>3744</v>
      </c>
      <c r="Q22" s="2">
        <f t="shared" si="0"/>
        <v>2046670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1430059</v>
      </c>
      <c r="F23">
        <v>478740</v>
      </c>
      <c r="G23">
        <v>598</v>
      </c>
      <c r="H23" s="2"/>
      <c r="I23" s="2"/>
      <c r="J23" s="2"/>
      <c r="K23">
        <v>1876</v>
      </c>
      <c r="L23">
        <v>25614</v>
      </c>
      <c r="M23" s="2"/>
      <c r="N23" s="2"/>
      <c r="O23" s="2"/>
      <c r="P23" s="2">
        <v>6043</v>
      </c>
      <c r="Q23" s="2">
        <f t="shared" si="0"/>
        <v>1942930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1395977</v>
      </c>
      <c r="F24">
        <v>562574</v>
      </c>
      <c r="G24">
        <v>548</v>
      </c>
      <c r="H24" s="2"/>
      <c r="I24" s="2"/>
      <c r="J24" s="2"/>
      <c r="K24">
        <v>1414</v>
      </c>
      <c r="L24">
        <v>31801</v>
      </c>
      <c r="M24" s="2"/>
      <c r="N24" s="2"/>
      <c r="O24" s="2"/>
      <c r="P24" s="2">
        <v>6049</v>
      </c>
      <c r="Q24" s="2">
        <f t="shared" si="0"/>
        <v>1998363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1156940</v>
      </c>
      <c r="F25">
        <v>902811</v>
      </c>
      <c r="G25">
        <v>596</v>
      </c>
      <c r="H25" s="2"/>
      <c r="I25" s="2"/>
      <c r="J25" s="2"/>
      <c r="K25">
        <v>1846</v>
      </c>
      <c r="L25">
        <v>43258</v>
      </c>
      <c r="M25" s="2"/>
      <c r="N25" s="2"/>
      <c r="O25" s="2"/>
      <c r="P25" s="2">
        <v>5813</v>
      </c>
      <c r="Q25" s="2">
        <f t="shared" si="0"/>
        <v>2111264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1452879</v>
      </c>
      <c r="F26">
        <v>509343</v>
      </c>
      <c r="G26">
        <v>1046</v>
      </c>
      <c r="H26" s="2"/>
      <c r="I26" s="2"/>
      <c r="J26" s="2"/>
      <c r="K26">
        <v>2197</v>
      </c>
      <c r="L26">
        <v>40652</v>
      </c>
      <c r="M26" s="2"/>
      <c r="N26" s="2"/>
      <c r="O26" s="2"/>
      <c r="P26" s="2">
        <v>6131</v>
      </c>
      <c r="Q26" s="2">
        <f t="shared" si="0"/>
        <v>2012248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1463724</v>
      </c>
      <c r="F27">
        <v>520901</v>
      </c>
      <c r="G27">
        <v>1955</v>
      </c>
      <c r="H27" s="2"/>
      <c r="I27" s="2"/>
      <c r="J27" s="2"/>
      <c r="K27">
        <v>1398</v>
      </c>
      <c r="L27">
        <v>37083</v>
      </c>
      <c r="M27" s="2"/>
      <c r="N27" s="2"/>
      <c r="O27" s="2"/>
      <c r="P27" s="2">
        <v>5832</v>
      </c>
      <c r="Q27" s="2">
        <f t="shared" si="0"/>
        <v>2030893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1409808</v>
      </c>
      <c r="F28">
        <v>542259</v>
      </c>
      <c r="G28">
        <v>2206</v>
      </c>
      <c r="H28" s="2"/>
      <c r="I28" s="2"/>
      <c r="J28" s="2"/>
      <c r="K28">
        <v>2458</v>
      </c>
      <c r="L28">
        <v>39816</v>
      </c>
      <c r="M28" s="2"/>
      <c r="N28" s="2"/>
      <c r="O28" s="2"/>
      <c r="P28" s="2">
        <v>6124</v>
      </c>
      <c r="Q28" s="2">
        <f t="shared" si="0"/>
        <v>2002671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892876</v>
      </c>
      <c r="F29">
        <v>696427</v>
      </c>
      <c r="G29">
        <v>660</v>
      </c>
      <c r="H29" s="2"/>
      <c r="I29" s="2"/>
      <c r="J29" s="2"/>
      <c r="K29">
        <v>1126</v>
      </c>
      <c r="L29">
        <v>40304</v>
      </c>
      <c r="M29" s="2"/>
      <c r="N29" s="2"/>
      <c r="O29" s="2"/>
      <c r="P29" s="2">
        <v>5798</v>
      </c>
      <c r="Q29" s="2">
        <f t="shared" si="0"/>
        <v>1637191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1210882</v>
      </c>
      <c r="F30">
        <v>996328</v>
      </c>
      <c r="G30">
        <v>1250</v>
      </c>
      <c r="H30" s="2"/>
      <c r="I30" s="2"/>
      <c r="J30" s="2"/>
      <c r="K30">
        <v>1381</v>
      </c>
      <c r="L30">
        <v>41536</v>
      </c>
      <c r="M30" s="2"/>
      <c r="N30" s="2"/>
      <c r="O30" s="2"/>
      <c r="P30" s="2">
        <v>6256</v>
      </c>
      <c r="Q30" s="2">
        <f t="shared" si="0"/>
        <v>2257633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1343417</v>
      </c>
      <c r="F31">
        <v>1232969</v>
      </c>
      <c r="G31">
        <v>3782</v>
      </c>
      <c r="H31" s="2"/>
      <c r="I31" s="2"/>
      <c r="J31" s="2"/>
      <c r="K31">
        <v>2700</v>
      </c>
      <c r="L31">
        <v>37195</v>
      </c>
      <c r="M31" s="2"/>
      <c r="N31" s="2"/>
      <c r="O31" s="2"/>
      <c r="P31" s="2">
        <v>6114</v>
      </c>
      <c r="Q31" s="2">
        <f t="shared" si="0"/>
        <v>2626177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1556988</v>
      </c>
      <c r="F32">
        <v>1006519</v>
      </c>
      <c r="G32">
        <v>2249</v>
      </c>
      <c r="H32" s="2"/>
      <c r="I32" s="2"/>
      <c r="J32" s="2"/>
      <c r="K32">
        <v>1946</v>
      </c>
      <c r="L32">
        <v>33017</v>
      </c>
      <c r="M32" s="2"/>
      <c r="N32" s="2"/>
      <c r="O32" s="2"/>
      <c r="P32" s="2">
        <v>5992</v>
      </c>
      <c r="Q32" s="2">
        <f t="shared" si="0"/>
        <v>2606711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1579687</v>
      </c>
      <c r="F33">
        <v>822387</v>
      </c>
      <c r="G33">
        <v>4483</v>
      </c>
      <c r="H33" s="2"/>
      <c r="I33" s="2"/>
      <c r="J33" s="2"/>
      <c r="K33">
        <v>1507</v>
      </c>
      <c r="L33">
        <v>35550</v>
      </c>
      <c r="M33" s="2"/>
      <c r="N33" s="2"/>
      <c r="O33" s="2"/>
      <c r="P33" s="2">
        <v>6137</v>
      </c>
      <c r="Q33" s="2">
        <f t="shared" si="0"/>
        <v>2449751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1559229</v>
      </c>
      <c r="F34">
        <v>497400</v>
      </c>
      <c r="G34">
        <v>1530</v>
      </c>
      <c r="H34" s="2"/>
      <c r="I34" s="2"/>
      <c r="J34" s="2"/>
      <c r="K34">
        <v>1748</v>
      </c>
      <c r="L34">
        <v>51599</v>
      </c>
      <c r="M34" s="2"/>
      <c r="N34" s="2"/>
      <c r="O34" s="2"/>
      <c r="P34" s="2">
        <v>3532</v>
      </c>
      <c r="Q34" s="2">
        <f t="shared" si="0"/>
        <v>2115038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1574336</v>
      </c>
      <c r="F35">
        <v>438570</v>
      </c>
      <c r="G35">
        <v>1479</v>
      </c>
      <c r="H35" s="2"/>
      <c r="I35" s="2"/>
      <c r="J35" s="2"/>
      <c r="K35">
        <v>2146</v>
      </c>
      <c r="L35">
        <v>32314</v>
      </c>
      <c r="M35" s="2"/>
      <c r="N35" s="2"/>
      <c r="O35" s="2"/>
      <c r="P35" s="2">
        <v>6494</v>
      </c>
      <c r="Q35" s="2">
        <f t="shared" si="0"/>
        <v>2055339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1394555</v>
      </c>
      <c r="F36">
        <v>626152</v>
      </c>
      <c r="G36">
        <v>1432</v>
      </c>
      <c r="H36" s="2"/>
      <c r="I36" s="2"/>
      <c r="J36" s="2"/>
      <c r="K36">
        <v>184</v>
      </c>
      <c r="L36">
        <v>3415</v>
      </c>
      <c r="M36" s="2"/>
      <c r="N36" s="2"/>
      <c r="O36" s="2"/>
      <c r="P36" s="2">
        <v>6509</v>
      </c>
      <c r="Q36" s="2">
        <f t="shared" si="0"/>
        <v>2032247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1610254</v>
      </c>
      <c r="F37">
        <v>812517</v>
      </c>
      <c r="G37">
        <v>3396</v>
      </c>
      <c r="H37" s="2"/>
      <c r="I37" s="2"/>
      <c r="J37" s="2"/>
      <c r="K37">
        <v>729</v>
      </c>
      <c r="L37">
        <v>9683</v>
      </c>
      <c r="M37" s="2"/>
      <c r="N37" s="2"/>
      <c r="O37" s="2"/>
      <c r="P37" s="2">
        <v>6249</v>
      </c>
      <c r="Q37" s="2">
        <f t="shared" si="0"/>
        <v>2442828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1644178</v>
      </c>
      <c r="F38">
        <v>602562</v>
      </c>
      <c r="G38">
        <v>2329</v>
      </c>
      <c r="H38" s="2"/>
      <c r="I38" s="2"/>
      <c r="J38" s="2"/>
      <c r="K38">
        <v>1887</v>
      </c>
      <c r="L38">
        <v>38037</v>
      </c>
      <c r="M38" s="2"/>
      <c r="N38" s="2"/>
      <c r="O38" s="2"/>
      <c r="P38" s="2">
        <v>5204</v>
      </c>
      <c r="Q38" s="2">
        <f t="shared" si="0"/>
        <v>2294197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1500332</v>
      </c>
      <c r="F39">
        <v>517522</v>
      </c>
      <c r="G39">
        <v>2329</v>
      </c>
      <c r="H39" s="2"/>
      <c r="I39" s="2"/>
      <c r="J39" s="2"/>
      <c r="K39">
        <v>1875</v>
      </c>
      <c r="L39">
        <v>35978</v>
      </c>
      <c r="M39" s="2"/>
      <c r="N39" s="2"/>
      <c r="O39" s="2"/>
      <c r="P39" s="2">
        <v>5204</v>
      </c>
      <c r="Q39" s="2">
        <f t="shared" si="0"/>
        <v>2063240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1673631</v>
      </c>
      <c r="F40">
        <v>526113</v>
      </c>
      <c r="G40">
        <v>2329</v>
      </c>
      <c r="H40" s="2"/>
      <c r="I40" s="2"/>
      <c r="J40" s="2"/>
      <c r="K40">
        <v>1938</v>
      </c>
      <c r="L40">
        <v>37542</v>
      </c>
      <c r="M40" s="2"/>
      <c r="N40" s="2"/>
      <c r="O40" s="2"/>
      <c r="P40" s="2">
        <v>5204</v>
      </c>
      <c r="Q40" s="2">
        <f t="shared" si="0"/>
        <v>2246757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1212237</v>
      </c>
      <c r="F41">
        <v>490408</v>
      </c>
      <c r="G41">
        <v>2329</v>
      </c>
      <c r="H41" s="2"/>
      <c r="I41" s="2"/>
      <c r="J41" s="2"/>
      <c r="K41">
        <v>1936</v>
      </c>
      <c r="L41">
        <v>37386</v>
      </c>
      <c r="M41" s="2"/>
      <c r="N41" s="2"/>
      <c r="O41" s="2"/>
      <c r="P41" s="2">
        <v>5204</v>
      </c>
      <c r="Q41" s="2">
        <f t="shared" si="0"/>
        <v>1749500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1057172</v>
      </c>
      <c r="F42">
        <v>922270</v>
      </c>
      <c r="G42">
        <v>2329</v>
      </c>
      <c r="H42" s="2"/>
      <c r="I42" s="2"/>
      <c r="J42" s="2"/>
      <c r="K42">
        <v>1982</v>
      </c>
      <c r="L42">
        <v>39659</v>
      </c>
      <c r="M42" s="2"/>
      <c r="N42" s="2"/>
      <c r="O42" s="2"/>
      <c r="P42" s="2">
        <v>5204</v>
      </c>
      <c r="Q42" s="2">
        <f t="shared" si="0"/>
        <v>2028616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1156687</v>
      </c>
      <c r="F43">
        <v>1112699</v>
      </c>
      <c r="G43">
        <v>2329</v>
      </c>
      <c r="H43" s="2"/>
      <c r="I43" s="2"/>
      <c r="J43" s="2"/>
      <c r="K43">
        <v>1787</v>
      </c>
      <c r="L43">
        <v>31882</v>
      </c>
      <c r="M43" s="2"/>
      <c r="N43" s="2"/>
      <c r="O43" s="2"/>
      <c r="P43" s="2">
        <v>5204</v>
      </c>
      <c r="Q43" s="2">
        <f t="shared" si="0"/>
        <v>2310588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1418085</v>
      </c>
      <c r="F44">
        <v>991286</v>
      </c>
      <c r="G44">
        <v>2329</v>
      </c>
      <c r="H44" s="2"/>
      <c r="I44" s="2"/>
      <c r="J44" s="2"/>
      <c r="K44">
        <v>1950</v>
      </c>
      <c r="L44">
        <v>36492</v>
      </c>
      <c r="M44" s="2"/>
      <c r="N44" s="2"/>
      <c r="O44" s="2"/>
      <c r="P44" s="2">
        <v>5204</v>
      </c>
      <c r="Q44" s="2">
        <f t="shared" si="0"/>
        <v>2455346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1516606</v>
      </c>
      <c r="F45">
        <v>840298</v>
      </c>
      <c r="G45">
        <v>2329</v>
      </c>
      <c r="H45" s="2"/>
      <c r="I45" s="2"/>
      <c r="J45" s="2"/>
      <c r="K45">
        <v>1383</v>
      </c>
      <c r="L45">
        <v>37734</v>
      </c>
      <c r="M45" s="2"/>
      <c r="N45" s="2"/>
      <c r="O45" s="2"/>
      <c r="P45" s="2">
        <v>5204</v>
      </c>
      <c r="Q45" s="2">
        <f t="shared" si="0"/>
        <v>2403554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1453582</v>
      </c>
      <c r="F46">
        <v>713199</v>
      </c>
      <c r="G46">
        <v>2329</v>
      </c>
      <c r="H46" s="2"/>
      <c r="I46" s="2"/>
      <c r="J46" s="2"/>
      <c r="K46">
        <v>2140</v>
      </c>
      <c r="L46">
        <v>38403</v>
      </c>
      <c r="M46" s="2"/>
      <c r="N46" s="2"/>
      <c r="O46" s="2"/>
      <c r="P46" s="2">
        <v>5204</v>
      </c>
      <c r="Q46" s="2">
        <f t="shared" si="0"/>
        <v>2214857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1614882</v>
      </c>
      <c r="F47">
        <v>537308</v>
      </c>
      <c r="G47">
        <v>2329</v>
      </c>
      <c r="H47" s="2"/>
      <c r="I47" s="2"/>
      <c r="J47" s="2"/>
      <c r="K47">
        <v>2126</v>
      </c>
      <c r="L47">
        <v>38665</v>
      </c>
      <c r="M47" s="2"/>
      <c r="N47" s="2"/>
      <c r="O47" s="2"/>
      <c r="P47" s="2">
        <v>5204</v>
      </c>
      <c r="Q47" s="2">
        <f t="shared" si="0"/>
        <v>2200514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1542416</v>
      </c>
      <c r="F48">
        <v>682363</v>
      </c>
      <c r="G48">
        <v>2329</v>
      </c>
      <c r="H48" s="2"/>
      <c r="I48" s="2"/>
      <c r="J48" s="2"/>
      <c r="K48">
        <v>1830</v>
      </c>
      <c r="L48">
        <v>27653</v>
      </c>
      <c r="M48" s="2"/>
      <c r="N48" s="2"/>
      <c r="O48" s="2"/>
      <c r="P48" s="2">
        <v>5204</v>
      </c>
      <c r="Q48" s="2">
        <f t="shared" si="0"/>
        <v>2261795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1590420</v>
      </c>
      <c r="F49">
        <v>920003</v>
      </c>
      <c r="G49">
        <v>2329</v>
      </c>
      <c r="H49" s="2"/>
      <c r="I49" s="2"/>
      <c r="J49" s="2"/>
      <c r="K49">
        <v>2138</v>
      </c>
      <c r="L49">
        <v>39706</v>
      </c>
      <c r="M49" s="2"/>
      <c r="N49" s="2"/>
      <c r="O49" s="2"/>
      <c r="P49" s="2">
        <v>5204</v>
      </c>
      <c r="Q49" s="2">
        <f t="shared" si="0"/>
        <v>2559800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1601811</v>
      </c>
      <c r="F50">
        <v>604542</v>
      </c>
      <c r="G50">
        <v>1732</v>
      </c>
      <c r="H50" s="2"/>
      <c r="I50" s="2"/>
      <c r="J50" s="2"/>
      <c r="K50">
        <v>1387</v>
      </c>
      <c r="L50">
        <v>39143</v>
      </c>
      <c r="M50" s="2"/>
      <c r="N50" s="2"/>
      <c r="O50" s="2"/>
      <c r="P50" s="2">
        <v>5912</v>
      </c>
      <c r="Q50" s="2">
        <f t="shared" si="0"/>
        <v>2254527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1431867</v>
      </c>
      <c r="F51">
        <v>493249</v>
      </c>
      <c r="G51">
        <v>1498</v>
      </c>
      <c r="H51" s="2"/>
      <c r="I51" s="2"/>
      <c r="J51" s="2"/>
      <c r="K51">
        <v>1265</v>
      </c>
      <c r="L51">
        <v>35692</v>
      </c>
      <c r="M51" s="2"/>
      <c r="N51" s="2"/>
      <c r="O51" s="2"/>
      <c r="P51" s="2">
        <v>5608</v>
      </c>
      <c r="Q51" s="2">
        <f t="shared" si="0"/>
        <v>1969179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1396842</v>
      </c>
      <c r="F52">
        <v>441314</v>
      </c>
      <c r="G52">
        <v>1890</v>
      </c>
      <c r="H52" s="2"/>
      <c r="I52" s="2"/>
      <c r="J52" s="2"/>
      <c r="K52">
        <v>1300</v>
      </c>
      <c r="L52">
        <v>40205</v>
      </c>
      <c r="M52" s="2"/>
      <c r="N52" s="2"/>
      <c r="O52" s="2"/>
      <c r="P52" s="2">
        <v>6084</v>
      </c>
      <c r="Q52" s="2">
        <f t="shared" si="0"/>
        <v>1887635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1448034</v>
      </c>
      <c r="F53">
        <v>662337</v>
      </c>
      <c r="G53">
        <v>1910</v>
      </c>
      <c r="H53" s="2"/>
      <c r="I53" s="2"/>
      <c r="J53" s="2"/>
      <c r="K53">
        <v>1326</v>
      </c>
      <c r="L53">
        <v>34991</v>
      </c>
      <c r="M53" s="2"/>
      <c r="N53" s="2"/>
      <c r="O53" s="2"/>
      <c r="P53" s="2">
        <v>5368</v>
      </c>
      <c r="Q53" s="2">
        <f t="shared" si="0"/>
        <v>2153966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1383503</v>
      </c>
      <c r="F54">
        <v>1112022</v>
      </c>
      <c r="G54">
        <v>1632</v>
      </c>
      <c r="H54" s="2"/>
      <c r="I54" s="2"/>
      <c r="J54" s="2"/>
      <c r="K54">
        <v>1334</v>
      </c>
      <c r="L54">
        <v>34364</v>
      </c>
      <c r="M54" s="2"/>
      <c r="N54" s="2"/>
      <c r="O54" s="2"/>
      <c r="P54" s="2">
        <v>5849</v>
      </c>
      <c r="Q54" s="2">
        <f t="shared" si="0"/>
        <v>2538704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1360004</v>
      </c>
      <c r="F55">
        <v>1408579</v>
      </c>
      <c r="G55">
        <v>2937</v>
      </c>
      <c r="H55" s="2"/>
      <c r="I55" s="2"/>
      <c r="J55" s="2"/>
      <c r="K55">
        <v>1795</v>
      </c>
      <c r="L55">
        <v>33596</v>
      </c>
      <c r="M55" s="2"/>
      <c r="N55" s="2"/>
      <c r="O55" s="2"/>
      <c r="P55" s="2">
        <v>5820</v>
      </c>
      <c r="Q55" s="2">
        <f t="shared" si="0"/>
        <v>2812731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1603786</v>
      </c>
      <c r="F56">
        <v>1234867</v>
      </c>
      <c r="G56">
        <v>3848</v>
      </c>
      <c r="H56" s="2"/>
      <c r="I56" s="2"/>
      <c r="J56" s="2"/>
      <c r="K56">
        <v>1083</v>
      </c>
      <c r="L56">
        <v>27301</v>
      </c>
      <c r="M56" s="2"/>
      <c r="N56" s="2"/>
      <c r="O56" s="2"/>
      <c r="P56" s="2">
        <v>6549</v>
      </c>
      <c r="Q56" s="2">
        <f t="shared" si="0"/>
        <v>2877434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1495357</v>
      </c>
      <c r="F57">
        <v>904382</v>
      </c>
      <c r="G57">
        <v>3992</v>
      </c>
      <c r="H57" s="2"/>
      <c r="I57" s="2"/>
      <c r="J57" s="2"/>
      <c r="K57">
        <v>811</v>
      </c>
      <c r="L57">
        <v>20537</v>
      </c>
      <c r="M57" s="2"/>
      <c r="N57" s="2"/>
      <c r="O57" s="2"/>
      <c r="P57" s="2">
        <v>6741</v>
      </c>
      <c r="Q57" s="2">
        <f t="shared" si="0"/>
        <v>2431820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1512990</v>
      </c>
      <c r="F58">
        <v>521843</v>
      </c>
      <c r="G58">
        <v>2504</v>
      </c>
      <c r="H58" s="2"/>
      <c r="I58" s="2"/>
      <c r="J58" s="2"/>
      <c r="K58">
        <v>1289</v>
      </c>
      <c r="L58">
        <v>34463</v>
      </c>
      <c r="M58" s="2"/>
      <c r="N58" s="2"/>
      <c r="O58" s="2"/>
      <c r="P58" s="2">
        <v>6120</v>
      </c>
      <c r="Q58" s="2">
        <f t="shared" si="0"/>
        <v>2079209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1466120</v>
      </c>
      <c r="F59">
        <v>563699</v>
      </c>
      <c r="G59">
        <v>1721</v>
      </c>
      <c r="H59" s="2"/>
      <c r="I59" s="2"/>
      <c r="J59" s="2"/>
      <c r="K59">
        <v>454</v>
      </c>
      <c r="L59">
        <v>39060</v>
      </c>
      <c r="M59" s="2"/>
      <c r="N59" s="2"/>
      <c r="O59" s="2"/>
      <c r="P59" s="2">
        <v>5653</v>
      </c>
      <c r="Q59" s="2">
        <f t="shared" si="0"/>
        <v>2076707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1512378</v>
      </c>
      <c r="F60">
        <v>761837</v>
      </c>
      <c r="G60">
        <v>1538</v>
      </c>
      <c r="H60" s="2"/>
      <c r="I60" s="2"/>
      <c r="J60" s="2"/>
      <c r="K60">
        <v>1336</v>
      </c>
      <c r="L60">
        <v>37554</v>
      </c>
      <c r="M60" s="2"/>
      <c r="N60" s="2"/>
      <c r="O60" s="2"/>
      <c r="P60" s="2">
        <v>5814</v>
      </c>
      <c r="Q60" s="2">
        <f t="shared" si="0"/>
        <v>2320457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1610646</v>
      </c>
      <c r="F61">
        <v>878680</v>
      </c>
      <c r="G61">
        <v>1738</v>
      </c>
      <c r="H61" s="2"/>
      <c r="I61" s="2"/>
      <c r="J61" s="2"/>
      <c r="K61">
        <v>1285</v>
      </c>
      <c r="L61">
        <v>37969</v>
      </c>
      <c r="M61" s="2"/>
      <c r="N61" s="2"/>
      <c r="O61" s="2"/>
      <c r="P61" s="2">
        <v>6094</v>
      </c>
      <c r="Q61" s="2">
        <f t="shared" si="0"/>
        <v>2536412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1493866</v>
      </c>
      <c r="F62">
        <v>655089</v>
      </c>
      <c r="G62">
        <v>1571</v>
      </c>
      <c r="H62" s="2"/>
      <c r="I62" s="2"/>
      <c r="J62" s="2"/>
      <c r="K62">
        <v>1373</v>
      </c>
      <c r="L62">
        <v>39800</v>
      </c>
      <c r="M62" s="2"/>
      <c r="N62" s="2"/>
      <c r="O62">
        <v>46653</v>
      </c>
      <c r="P62" s="2">
        <v>7957</v>
      </c>
      <c r="Q62" s="2">
        <f t="shared" si="0"/>
        <v>2246309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1441464</v>
      </c>
      <c r="F63">
        <v>744533</v>
      </c>
      <c r="G63">
        <v>1645</v>
      </c>
      <c r="H63" s="2"/>
      <c r="I63" s="2"/>
      <c r="J63" s="2"/>
      <c r="K63">
        <v>1118</v>
      </c>
      <c r="L63">
        <v>35219</v>
      </c>
      <c r="M63" s="2"/>
      <c r="N63" s="2"/>
      <c r="O63">
        <v>48236</v>
      </c>
      <c r="P63" s="2">
        <v>7275</v>
      </c>
      <c r="Q63" s="2">
        <f t="shared" si="0"/>
        <v>2279490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1602879</v>
      </c>
      <c r="F64">
        <v>696791</v>
      </c>
      <c r="G64">
        <v>2097</v>
      </c>
      <c r="H64" s="2"/>
      <c r="I64" s="2"/>
      <c r="J64" s="2"/>
      <c r="K64">
        <v>1496</v>
      </c>
      <c r="L64">
        <v>37944</v>
      </c>
      <c r="M64" s="2"/>
      <c r="N64" s="2"/>
      <c r="O64">
        <v>32499</v>
      </c>
      <c r="P64" s="2">
        <v>7929</v>
      </c>
      <c r="Q64" s="2">
        <f t="shared" si="0"/>
        <v>2381635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1326266</v>
      </c>
      <c r="F65">
        <v>1001646</v>
      </c>
      <c r="G65">
        <v>1568</v>
      </c>
      <c r="H65" s="2"/>
      <c r="I65" s="2"/>
      <c r="J65" s="2"/>
      <c r="K65">
        <v>748</v>
      </c>
      <c r="L65">
        <v>37312</v>
      </c>
      <c r="M65" s="2"/>
      <c r="N65" s="2"/>
      <c r="O65">
        <v>38448</v>
      </c>
      <c r="P65" s="2">
        <v>7321</v>
      </c>
      <c r="Q65" s="2">
        <f t="shared" si="0"/>
        <v>2413309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1076444</v>
      </c>
      <c r="F66">
        <v>1267844</v>
      </c>
      <c r="G66">
        <v>1680</v>
      </c>
      <c r="H66" s="2"/>
      <c r="I66" s="2"/>
      <c r="J66" s="2"/>
      <c r="K66">
        <v>1303</v>
      </c>
      <c r="L66">
        <v>33623</v>
      </c>
      <c r="M66" s="2"/>
      <c r="N66" s="2"/>
      <c r="O66">
        <v>34081</v>
      </c>
      <c r="P66" s="2">
        <v>7309</v>
      </c>
      <c r="Q66" s="2">
        <f t="shared" ref="Q66:Q129" si="2">SUM(D66:P66)</f>
        <v>2422284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898605</v>
      </c>
      <c r="F67">
        <v>1393376</v>
      </c>
      <c r="G67">
        <v>7980</v>
      </c>
      <c r="H67" s="2"/>
      <c r="I67" s="2"/>
      <c r="J67" s="2"/>
      <c r="K67">
        <v>1010</v>
      </c>
      <c r="L67">
        <v>34489</v>
      </c>
      <c r="M67" s="2"/>
      <c r="N67" s="2"/>
      <c r="O67">
        <v>28774</v>
      </c>
      <c r="P67" s="2">
        <v>7457</v>
      </c>
      <c r="Q67" s="2">
        <f t="shared" si="2"/>
        <v>2371691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1559135</v>
      </c>
      <c r="F68">
        <v>1053459</v>
      </c>
      <c r="G68">
        <v>13067</v>
      </c>
      <c r="H68" s="2"/>
      <c r="I68" s="2"/>
      <c r="J68" s="2"/>
      <c r="K68">
        <v>837</v>
      </c>
      <c r="L68">
        <v>29538</v>
      </c>
      <c r="M68" s="2"/>
      <c r="N68" s="2"/>
      <c r="O68">
        <v>25282</v>
      </c>
      <c r="P68" s="2">
        <v>8258</v>
      </c>
      <c r="Q68" s="2">
        <f t="shared" si="2"/>
        <v>2689576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1709157</v>
      </c>
      <c r="F69">
        <v>771470</v>
      </c>
      <c r="G69">
        <v>11743</v>
      </c>
      <c r="H69" s="2"/>
      <c r="I69" s="2"/>
      <c r="J69" s="2"/>
      <c r="K69">
        <v>610</v>
      </c>
      <c r="L69">
        <v>19215</v>
      </c>
      <c r="M69" s="2"/>
      <c r="N69" s="2"/>
      <c r="O69">
        <v>23927</v>
      </c>
      <c r="P69" s="2">
        <v>8688</v>
      </c>
      <c r="Q69" s="2">
        <f t="shared" si="2"/>
        <v>2544810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1312625</v>
      </c>
      <c r="F70">
        <v>580668</v>
      </c>
      <c r="G70">
        <v>7056</v>
      </c>
      <c r="H70" s="2"/>
      <c r="I70" s="2"/>
      <c r="J70" s="2"/>
      <c r="K70">
        <v>812</v>
      </c>
      <c r="L70">
        <v>35643</v>
      </c>
      <c r="M70" s="2"/>
      <c r="N70" s="2"/>
      <c r="O70">
        <v>34494</v>
      </c>
      <c r="P70" s="2">
        <v>7895</v>
      </c>
      <c r="Q70" s="2">
        <f t="shared" si="2"/>
        <v>1979193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1420020</v>
      </c>
      <c r="F71">
        <v>517278</v>
      </c>
      <c r="G71">
        <v>8130</v>
      </c>
      <c r="H71" s="2"/>
      <c r="I71" s="2"/>
      <c r="J71" s="2"/>
      <c r="K71">
        <v>743</v>
      </c>
      <c r="L71">
        <v>38943</v>
      </c>
      <c r="M71" s="2"/>
      <c r="N71" s="2"/>
      <c r="O71">
        <v>21427</v>
      </c>
      <c r="P71" s="2">
        <v>8273</v>
      </c>
      <c r="Q71" s="2">
        <f t="shared" si="2"/>
        <v>2014814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1638567</v>
      </c>
      <c r="F72">
        <v>605848</v>
      </c>
      <c r="G72">
        <v>5582</v>
      </c>
      <c r="H72" s="2"/>
      <c r="I72" s="2"/>
      <c r="J72" s="2"/>
      <c r="K72">
        <v>573</v>
      </c>
      <c r="L72">
        <v>36142</v>
      </c>
      <c r="M72" s="2"/>
      <c r="N72" s="2"/>
      <c r="O72">
        <v>46078</v>
      </c>
      <c r="P72" s="2">
        <v>7945</v>
      </c>
      <c r="Q72" s="2">
        <f t="shared" si="2"/>
        <v>2340735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1606052</v>
      </c>
      <c r="F73">
        <v>842160</v>
      </c>
      <c r="G73">
        <v>5462</v>
      </c>
      <c r="H73" s="2"/>
      <c r="I73" s="2"/>
      <c r="J73" s="2"/>
      <c r="K73">
        <v>584</v>
      </c>
      <c r="L73">
        <v>41257</v>
      </c>
      <c r="M73" s="2"/>
      <c r="N73" s="2"/>
      <c r="O73">
        <v>56071</v>
      </c>
      <c r="P73" s="2">
        <v>8107</v>
      </c>
      <c r="Q73" s="2">
        <f t="shared" si="2"/>
        <v>2559693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1653039</v>
      </c>
      <c r="F74">
        <v>762648</v>
      </c>
      <c r="G74">
        <v>7981</v>
      </c>
      <c r="H74" s="2"/>
      <c r="I74" s="2"/>
      <c r="J74" s="2"/>
      <c r="K74">
        <v>957</v>
      </c>
      <c r="L74">
        <v>46329</v>
      </c>
      <c r="M74" s="2"/>
      <c r="N74" s="2"/>
      <c r="O74">
        <v>72313</v>
      </c>
      <c r="P74" s="2">
        <v>9171</v>
      </c>
      <c r="Q74" s="2">
        <f t="shared" si="2"/>
        <v>2552438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1528131</v>
      </c>
      <c r="F75">
        <v>570781</v>
      </c>
      <c r="G75">
        <v>6497</v>
      </c>
      <c r="H75" s="2"/>
      <c r="I75" s="2"/>
      <c r="J75" s="2"/>
      <c r="K75">
        <v>1141</v>
      </c>
      <c r="L75">
        <v>42583</v>
      </c>
      <c r="M75" s="2"/>
      <c r="N75" s="2"/>
      <c r="O75">
        <v>43590</v>
      </c>
      <c r="P75" s="2">
        <v>9148</v>
      </c>
      <c r="Q75" s="2">
        <f t="shared" si="2"/>
        <v>2201871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1510196</v>
      </c>
      <c r="F76">
        <v>684308</v>
      </c>
      <c r="G76">
        <v>5911</v>
      </c>
      <c r="H76" s="2"/>
      <c r="I76" s="2"/>
      <c r="J76" s="2"/>
      <c r="K76">
        <v>2167</v>
      </c>
      <c r="L76">
        <v>45525</v>
      </c>
      <c r="M76" s="2"/>
      <c r="N76" s="2"/>
      <c r="O76">
        <v>53414</v>
      </c>
      <c r="P76" s="2">
        <v>9760</v>
      </c>
      <c r="Q76" s="2">
        <f t="shared" si="2"/>
        <v>2311281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1358392</v>
      </c>
      <c r="F77">
        <v>987456</v>
      </c>
      <c r="G77">
        <v>7040</v>
      </c>
      <c r="H77" s="2"/>
      <c r="I77" s="2"/>
      <c r="J77" s="2"/>
      <c r="K77">
        <v>2172</v>
      </c>
      <c r="L77">
        <v>40492</v>
      </c>
      <c r="M77" s="2"/>
      <c r="N77" s="2"/>
      <c r="O77">
        <v>35775</v>
      </c>
      <c r="P77" s="2">
        <v>8323</v>
      </c>
      <c r="Q77" s="2">
        <f t="shared" si="2"/>
        <v>2439650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1129899</v>
      </c>
      <c r="F78">
        <v>1270539</v>
      </c>
      <c r="G78">
        <v>8603</v>
      </c>
      <c r="H78" s="2"/>
      <c r="I78" s="2"/>
      <c r="J78" s="2"/>
      <c r="K78">
        <v>2089</v>
      </c>
      <c r="L78">
        <v>43230</v>
      </c>
      <c r="M78" s="2"/>
      <c r="N78" s="2"/>
      <c r="O78">
        <v>34670</v>
      </c>
      <c r="P78" s="2">
        <v>9038</v>
      </c>
      <c r="Q78" s="2">
        <f t="shared" si="2"/>
        <v>2498068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1370031</v>
      </c>
      <c r="F79">
        <v>1086189</v>
      </c>
      <c r="G79">
        <v>10327</v>
      </c>
      <c r="H79" s="2"/>
      <c r="I79" s="2"/>
      <c r="J79" s="2"/>
      <c r="K79">
        <v>1596</v>
      </c>
      <c r="L79">
        <v>38138</v>
      </c>
      <c r="M79" s="2"/>
      <c r="N79" s="2"/>
      <c r="O79">
        <v>24442</v>
      </c>
      <c r="P79" s="2">
        <v>8822</v>
      </c>
      <c r="Q79" s="2">
        <f t="shared" si="2"/>
        <v>2539545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1697010</v>
      </c>
      <c r="F80">
        <v>981351</v>
      </c>
      <c r="G80">
        <v>11990</v>
      </c>
      <c r="H80" s="2"/>
      <c r="I80" s="2"/>
      <c r="J80" s="2"/>
      <c r="K80">
        <v>1421</v>
      </c>
      <c r="L80">
        <v>25817</v>
      </c>
      <c r="M80" s="2"/>
      <c r="N80" s="2"/>
      <c r="O80">
        <v>19005</v>
      </c>
      <c r="P80" s="2">
        <v>9827</v>
      </c>
      <c r="Q80" s="2">
        <f t="shared" si="2"/>
        <v>2746421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1563521</v>
      </c>
      <c r="F81">
        <v>698211</v>
      </c>
      <c r="G81">
        <v>11711</v>
      </c>
      <c r="H81" s="2"/>
      <c r="I81" s="2"/>
      <c r="J81" s="2"/>
      <c r="K81">
        <v>551</v>
      </c>
      <c r="L81">
        <v>26241</v>
      </c>
      <c r="M81" s="2"/>
      <c r="N81" s="2"/>
      <c r="O81">
        <v>27769</v>
      </c>
      <c r="P81" s="2">
        <v>10047</v>
      </c>
      <c r="Q81" s="2">
        <f t="shared" si="2"/>
        <v>2338051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1699815</v>
      </c>
      <c r="F82">
        <v>543249</v>
      </c>
      <c r="G82">
        <v>10249</v>
      </c>
      <c r="H82" s="2"/>
      <c r="I82" s="2"/>
      <c r="J82" s="2"/>
      <c r="K82">
        <v>2113</v>
      </c>
      <c r="L82">
        <v>40353</v>
      </c>
      <c r="M82" s="2"/>
      <c r="N82" s="2"/>
      <c r="O82">
        <v>34827</v>
      </c>
      <c r="P82" s="2">
        <v>10316</v>
      </c>
      <c r="Q82" s="2">
        <f t="shared" si="2"/>
        <v>2340922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1605138</v>
      </c>
      <c r="F83">
        <v>460447</v>
      </c>
      <c r="G83">
        <v>9867</v>
      </c>
      <c r="H83" s="2"/>
      <c r="I83" s="2"/>
      <c r="J83" s="2"/>
      <c r="K83">
        <v>1501</v>
      </c>
      <c r="L83">
        <v>41818</v>
      </c>
      <c r="M83" s="2"/>
      <c r="N83" s="2"/>
      <c r="O83">
        <v>47225</v>
      </c>
      <c r="P83" s="2">
        <v>5833</v>
      </c>
      <c r="Q83" s="2">
        <f t="shared" si="2"/>
        <v>2171829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1623342</v>
      </c>
      <c r="F84">
        <v>490882</v>
      </c>
      <c r="G84">
        <v>7950</v>
      </c>
      <c r="H84" s="2"/>
      <c r="I84" s="2"/>
      <c r="J84" s="2"/>
      <c r="K84">
        <v>1301</v>
      </c>
      <c r="L84">
        <v>41138</v>
      </c>
      <c r="M84" s="2"/>
      <c r="N84" s="2"/>
      <c r="O84">
        <v>36652</v>
      </c>
      <c r="P84" s="2">
        <v>9340</v>
      </c>
      <c r="Q84" s="2">
        <f t="shared" si="2"/>
        <v>2210605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1618259</v>
      </c>
      <c r="F85">
        <v>828274</v>
      </c>
      <c r="G85">
        <v>7849</v>
      </c>
      <c r="H85" s="2"/>
      <c r="I85" s="2"/>
      <c r="J85" s="2"/>
      <c r="K85">
        <v>2003</v>
      </c>
      <c r="L85">
        <v>47013</v>
      </c>
      <c r="M85" s="2"/>
      <c r="N85" s="2"/>
      <c r="O85">
        <v>66094</v>
      </c>
      <c r="P85" s="2">
        <v>11319</v>
      </c>
      <c r="Q85" s="2">
        <f t="shared" si="2"/>
        <v>2580811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1649483</v>
      </c>
      <c r="F86">
        <v>541148</v>
      </c>
      <c r="G86">
        <v>8660</v>
      </c>
      <c r="H86" s="2"/>
      <c r="I86">
        <v>4487</v>
      </c>
      <c r="J86" s="2"/>
      <c r="K86">
        <v>651</v>
      </c>
      <c r="L86">
        <v>38120</v>
      </c>
      <c r="M86" s="2"/>
      <c r="N86" s="2"/>
      <c r="O86">
        <v>69132</v>
      </c>
      <c r="P86" s="2">
        <v>10058</v>
      </c>
      <c r="Q86" s="2">
        <f t="shared" si="2"/>
        <v>2321739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1618458</v>
      </c>
      <c r="F87">
        <v>570359</v>
      </c>
      <c r="G87">
        <v>4722</v>
      </c>
      <c r="H87" s="2"/>
      <c r="I87">
        <v>3558</v>
      </c>
      <c r="J87" s="2"/>
      <c r="K87">
        <v>634</v>
      </c>
      <c r="L87">
        <v>40172</v>
      </c>
      <c r="M87" s="2"/>
      <c r="N87" s="2"/>
      <c r="O87">
        <v>66658</v>
      </c>
      <c r="P87" s="2">
        <v>9516</v>
      </c>
      <c r="Q87" s="2">
        <f t="shared" si="2"/>
        <v>2314077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1754115</v>
      </c>
      <c r="F88">
        <v>528346</v>
      </c>
      <c r="G88">
        <v>3464</v>
      </c>
      <c r="H88" s="2"/>
      <c r="I88">
        <v>9891</v>
      </c>
      <c r="J88" s="2"/>
      <c r="K88">
        <v>603</v>
      </c>
      <c r="L88">
        <v>43099</v>
      </c>
      <c r="M88" s="2"/>
      <c r="N88" s="2"/>
      <c r="O88">
        <v>55530</v>
      </c>
      <c r="P88" s="2">
        <v>10073</v>
      </c>
      <c r="Q88" s="2">
        <f t="shared" si="2"/>
        <v>2405121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1556191</v>
      </c>
      <c r="F89">
        <v>615772</v>
      </c>
      <c r="G89">
        <v>5630</v>
      </c>
      <c r="H89" s="2"/>
      <c r="I89">
        <v>10423</v>
      </c>
      <c r="J89" s="2"/>
      <c r="K89">
        <v>439</v>
      </c>
      <c r="L89">
        <v>43344</v>
      </c>
      <c r="M89" s="2"/>
      <c r="N89" s="2"/>
      <c r="O89">
        <v>45791</v>
      </c>
      <c r="P89" s="2">
        <v>9355</v>
      </c>
      <c r="Q89" s="2">
        <f t="shared" si="2"/>
        <v>2286945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1242784</v>
      </c>
      <c r="F90">
        <v>1101302</v>
      </c>
      <c r="G90">
        <v>5556</v>
      </c>
      <c r="H90" s="2"/>
      <c r="I90">
        <v>10929</v>
      </c>
      <c r="J90" s="2"/>
      <c r="K90">
        <v>460</v>
      </c>
      <c r="L90">
        <v>44637</v>
      </c>
      <c r="M90" s="2"/>
      <c r="N90" s="2"/>
      <c r="O90">
        <v>45254</v>
      </c>
      <c r="P90" s="2">
        <v>9651</v>
      </c>
      <c r="Q90" s="2">
        <f t="shared" si="2"/>
        <v>2460573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929931</v>
      </c>
      <c r="F91">
        <v>1650819</v>
      </c>
      <c r="G91">
        <v>6071</v>
      </c>
      <c r="H91" s="2"/>
      <c r="I91">
        <v>10118</v>
      </c>
      <c r="J91" s="2"/>
      <c r="K91">
        <v>427</v>
      </c>
      <c r="L91">
        <v>42755</v>
      </c>
      <c r="M91" s="2"/>
      <c r="N91" s="2"/>
      <c r="O91">
        <v>36746</v>
      </c>
      <c r="P91" s="2">
        <v>8301</v>
      </c>
      <c r="Q91" s="2">
        <f t="shared" si="2"/>
        <v>2685168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1488319</v>
      </c>
      <c r="F92">
        <v>1348993</v>
      </c>
      <c r="G92">
        <v>3416</v>
      </c>
      <c r="H92" s="2"/>
      <c r="I92">
        <v>10143</v>
      </c>
      <c r="J92" s="2"/>
      <c r="K92">
        <v>415</v>
      </c>
      <c r="L92">
        <v>8533</v>
      </c>
      <c r="M92" s="2"/>
      <c r="N92" s="2"/>
      <c r="O92">
        <v>28575</v>
      </c>
      <c r="P92" s="2">
        <v>9273</v>
      </c>
      <c r="Q92" s="2">
        <f t="shared" si="2"/>
        <v>2897667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1622959</v>
      </c>
      <c r="F93">
        <v>882936</v>
      </c>
      <c r="G93">
        <v>4426</v>
      </c>
      <c r="H93" s="2"/>
      <c r="I93">
        <v>10159</v>
      </c>
      <c r="J93" s="2"/>
      <c r="K93">
        <v>443</v>
      </c>
      <c r="L93">
        <v>1157</v>
      </c>
      <c r="M93" s="2"/>
      <c r="N93" s="2"/>
      <c r="O93">
        <v>35633</v>
      </c>
      <c r="P93" s="2">
        <v>5276</v>
      </c>
      <c r="Q93" s="2">
        <f t="shared" si="2"/>
        <v>2562989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1443455</v>
      </c>
      <c r="F94">
        <v>662056</v>
      </c>
      <c r="G94">
        <v>8059</v>
      </c>
      <c r="H94" s="2"/>
      <c r="I94">
        <v>9825</v>
      </c>
      <c r="J94" s="2"/>
      <c r="K94">
        <v>244</v>
      </c>
      <c r="L94">
        <v>30639</v>
      </c>
      <c r="M94" s="2"/>
      <c r="N94" s="2"/>
      <c r="O94">
        <v>27431</v>
      </c>
      <c r="P94" s="2">
        <v>9571</v>
      </c>
      <c r="Q94" s="2">
        <f t="shared" si="2"/>
        <v>2191280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1646244</v>
      </c>
      <c r="F95">
        <v>560147</v>
      </c>
      <c r="G95">
        <v>4342</v>
      </c>
      <c r="H95" s="2"/>
      <c r="I95">
        <v>10010</v>
      </c>
      <c r="J95" s="2"/>
      <c r="K95">
        <v>459</v>
      </c>
      <c r="L95">
        <v>43877</v>
      </c>
      <c r="M95" s="2"/>
      <c r="N95" s="2"/>
      <c r="O95">
        <v>51845</v>
      </c>
      <c r="P95" s="2">
        <v>10197</v>
      </c>
      <c r="Q95" s="2">
        <f t="shared" si="2"/>
        <v>2327121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1675932</v>
      </c>
      <c r="F96">
        <v>608099</v>
      </c>
      <c r="G96">
        <v>4094</v>
      </c>
      <c r="H96" s="2"/>
      <c r="I96">
        <v>10701</v>
      </c>
      <c r="J96" s="2"/>
      <c r="K96">
        <v>435</v>
      </c>
      <c r="L96">
        <v>41543</v>
      </c>
      <c r="M96" s="2"/>
      <c r="N96" s="2"/>
      <c r="O96">
        <v>62138</v>
      </c>
      <c r="P96" s="2">
        <v>10063</v>
      </c>
      <c r="Q96" s="2">
        <f t="shared" si="2"/>
        <v>2413005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1703662</v>
      </c>
      <c r="F97">
        <v>929581</v>
      </c>
      <c r="G97">
        <v>7218</v>
      </c>
      <c r="H97" s="2"/>
      <c r="I97">
        <v>11128</v>
      </c>
      <c r="J97" s="2"/>
      <c r="K97">
        <v>564</v>
      </c>
      <c r="L97">
        <v>41274</v>
      </c>
      <c r="M97" s="2"/>
      <c r="N97" s="2"/>
      <c r="O97">
        <v>68407</v>
      </c>
      <c r="P97" s="2">
        <v>9623</v>
      </c>
      <c r="Q97" s="2">
        <f t="shared" si="2"/>
        <v>2771457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1724717</v>
      </c>
      <c r="F98">
        <v>643516</v>
      </c>
      <c r="G98">
        <v>6994</v>
      </c>
      <c r="H98" s="2"/>
      <c r="I98">
        <v>14823</v>
      </c>
      <c r="J98" s="2"/>
      <c r="K98">
        <v>129</v>
      </c>
      <c r="L98">
        <v>43597</v>
      </c>
      <c r="M98" s="2"/>
      <c r="N98" s="2"/>
      <c r="O98">
        <v>107408</v>
      </c>
      <c r="P98" s="2">
        <v>5508</v>
      </c>
      <c r="Q98" s="2">
        <f t="shared" si="2"/>
        <v>2546692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1583809</v>
      </c>
      <c r="F99">
        <v>572398</v>
      </c>
      <c r="G99">
        <v>7097</v>
      </c>
      <c r="H99" s="2"/>
      <c r="I99">
        <v>12866</v>
      </c>
      <c r="J99" s="2"/>
      <c r="K99">
        <v>140</v>
      </c>
      <c r="L99">
        <v>37434</v>
      </c>
      <c r="M99" s="2"/>
      <c r="N99" s="2"/>
      <c r="O99">
        <v>58425</v>
      </c>
      <c r="P99" s="2">
        <v>6352</v>
      </c>
      <c r="Q99" s="2">
        <f t="shared" si="2"/>
        <v>2278521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1659016</v>
      </c>
      <c r="F100">
        <v>568388</v>
      </c>
      <c r="G100">
        <v>4947</v>
      </c>
      <c r="H100" s="2"/>
      <c r="I100">
        <v>7808</v>
      </c>
      <c r="J100" s="2"/>
      <c r="K100">
        <v>121</v>
      </c>
      <c r="L100">
        <v>44445</v>
      </c>
      <c r="M100" s="2"/>
      <c r="N100" s="2"/>
      <c r="O100">
        <v>81248</v>
      </c>
      <c r="P100" s="2">
        <v>9745</v>
      </c>
      <c r="Q100" s="2">
        <f t="shared" si="2"/>
        <v>2375718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999071</v>
      </c>
      <c r="F101">
        <v>652632</v>
      </c>
      <c r="G101">
        <v>3543</v>
      </c>
      <c r="H101" s="2"/>
      <c r="I101">
        <v>7289</v>
      </c>
      <c r="J101" s="2"/>
      <c r="K101">
        <v>103</v>
      </c>
      <c r="L101">
        <v>39230</v>
      </c>
      <c r="M101" s="2"/>
      <c r="N101" s="2"/>
      <c r="O101">
        <v>77028</v>
      </c>
      <c r="P101" s="2">
        <v>6604</v>
      </c>
      <c r="Q101" s="2">
        <f t="shared" si="2"/>
        <v>1785500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926528</v>
      </c>
      <c r="F102">
        <v>1273008</v>
      </c>
      <c r="G102">
        <v>1258</v>
      </c>
      <c r="H102" s="2"/>
      <c r="I102">
        <v>5343</v>
      </c>
      <c r="J102" s="2"/>
      <c r="K102">
        <v>108</v>
      </c>
      <c r="L102">
        <v>42189</v>
      </c>
      <c r="M102" s="2"/>
      <c r="N102" s="2"/>
      <c r="O102">
        <v>63603</v>
      </c>
      <c r="P102" s="2">
        <v>0</v>
      </c>
      <c r="Q102" s="2">
        <f t="shared" si="2"/>
        <v>2312037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653630</v>
      </c>
      <c r="F103">
        <v>1496995</v>
      </c>
      <c r="G103">
        <v>9157</v>
      </c>
      <c r="H103" s="2"/>
      <c r="I103">
        <v>8381</v>
      </c>
      <c r="J103" s="2"/>
      <c r="K103">
        <v>108</v>
      </c>
      <c r="L103">
        <v>42780</v>
      </c>
      <c r="M103" s="2"/>
      <c r="N103" s="2"/>
      <c r="O103">
        <v>40232</v>
      </c>
      <c r="P103" s="2">
        <v>8165</v>
      </c>
      <c r="Q103" s="2">
        <f t="shared" si="2"/>
        <v>2259448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1157321</v>
      </c>
      <c r="F104">
        <v>965310</v>
      </c>
      <c r="G104">
        <v>7022</v>
      </c>
      <c r="H104" s="2"/>
      <c r="I104">
        <v>9339</v>
      </c>
      <c r="J104" s="2"/>
      <c r="K104">
        <v>103</v>
      </c>
      <c r="L104">
        <v>37923</v>
      </c>
      <c r="M104" s="2"/>
      <c r="N104" s="2"/>
      <c r="O104">
        <v>36141</v>
      </c>
      <c r="P104" s="2">
        <v>8520</v>
      </c>
      <c r="Q104" s="2">
        <f t="shared" si="2"/>
        <v>2221679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1233042</v>
      </c>
      <c r="F105">
        <v>655228</v>
      </c>
      <c r="G105">
        <v>5256</v>
      </c>
      <c r="H105" s="2"/>
      <c r="I105">
        <v>15590</v>
      </c>
      <c r="J105" s="2"/>
      <c r="K105">
        <v>39</v>
      </c>
      <c r="L105">
        <v>36979</v>
      </c>
      <c r="M105" s="2"/>
      <c r="N105" s="2"/>
      <c r="O105">
        <v>20336</v>
      </c>
      <c r="P105" s="2">
        <v>9383</v>
      </c>
      <c r="Q105" s="2">
        <f t="shared" si="2"/>
        <v>1975853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1173781</v>
      </c>
      <c r="F106">
        <v>553430</v>
      </c>
      <c r="G106">
        <v>11908</v>
      </c>
      <c r="H106" s="2"/>
      <c r="I106">
        <v>9470</v>
      </c>
      <c r="J106" s="2"/>
      <c r="K106">
        <v>173</v>
      </c>
      <c r="L106">
        <v>40808</v>
      </c>
      <c r="M106" s="2"/>
      <c r="N106" s="2"/>
      <c r="O106">
        <v>49120</v>
      </c>
      <c r="P106" s="2">
        <v>9647</v>
      </c>
      <c r="Q106" s="2">
        <f t="shared" si="2"/>
        <v>1848337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1141523</v>
      </c>
      <c r="F107">
        <v>585131</v>
      </c>
      <c r="G107">
        <v>7912</v>
      </c>
      <c r="H107" s="2"/>
      <c r="I107">
        <v>2850</v>
      </c>
      <c r="J107" s="2"/>
      <c r="K107">
        <v>135</v>
      </c>
      <c r="L107">
        <v>36925</v>
      </c>
      <c r="M107" s="2"/>
      <c r="N107" s="2"/>
      <c r="O107">
        <v>74600</v>
      </c>
      <c r="P107" s="2">
        <v>10595</v>
      </c>
      <c r="Q107" s="2">
        <f t="shared" si="2"/>
        <v>1859671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1662926</v>
      </c>
      <c r="F108">
        <v>627233</v>
      </c>
      <c r="G108">
        <v>5978</v>
      </c>
      <c r="H108" s="2"/>
      <c r="I108">
        <v>5506</v>
      </c>
      <c r="J108" s="2"/>
      <c r="K108">
        <v>140</v>
      </c>
      <c r="L108">
        <v>43213</v>
      </c>
      <c r="M108" s="2"/>
      <c r="N108" s="2"/>
      <c r="O108">
        <v>130453</v>
      </c>
      <c r="P108" s="2">
        <v>9911</v>
      </c>
      <c r="Q108" s="2">
        <f t="shared" si="2"/>
        <v>2485360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1695916</v>
      </c>
      <c r="F109">
        <v>912671</v>
      </c>
      <c r="G109">
        <v>6688</v>
      </c>
      <c r="H109" s="2"/>
      <c r="I109">
        <v>11043</v>
      </c>
      <c r="J109" s="2"/>
      <c r="K109">
        <v>149</v>
      </c>
      <c r="L109">
        <v>44909</v>
      </c>
      <c r="M109" s="2"/>
      <c r="N109" s="2"/>
      <c r="O109">
        <v>82329</v>
      </c>
      <c r="P109" s="2">
        <v>10212</v>
      </c>
      <c r="Q109" s="2">
        <f t="shared" si="2"/>
        <v>2763917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1706636</v>
      </c>
      <c r="F110">
        <v>607086</v>
      </c>
      <c r="G110">
        <v>554</v>
      </c>
      <c r="H110" s="2"/>
      <c r="I110">
        <v>17810</v>
      </c>
      <c r="J110" s="2"/>
      <c r="K110">
        <v>185</v>
      </c>
      <c r="L110">
        <v>41619</v>
      </c>
      <c r="M110" s="2"/>
      <c r="N110" s="2"/>
      <c r="O110">
        <v>81404</v>
      </c>
      <c r="P110" s="2">
        <v>8110</v>
      </c>
      <c r="Q110" s="2">
        <f t="shared" si="2"/>
        <v>2463404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1503408</v>
      </c>
      <c r="F111">
        <v>537798</v>
      </c>
      <c r="G111">
        <v>493</v>
      </c>
      <c r="H111" s="2"/>
      <c r="I111">
        <v>17312</v>
      </c>
      <c r="J111" s="2"/>
      <c r="K111">
        <v>177</v>
      </c>
      <c r="L111">
        <v>39263</v>
      </c>
      <c r="M111" s="2"/>
      <c r="N111" s="2"/>
      <c r="O111">
        <v>54744</v>
      </c>
      <c r="P111" s="2">
        <v>7457</v>
      </c>
      <c r="Q111" s="2">
        <f t="shared" si="2"/>
        <v>2160652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1709784</v>
      </c>
      <c r="F112">
        <v>465392</v>
      </c>
      <c r="G112">
        <v>613</v>
      </c>
      <c r="H112" s="2"/>
      <c r="I112">
        <v>7064</v>
      </c>
      <c r="J112" s="2"/>
      <c r="K112">
        <v>209</v>
      </c>
      <c r="L112">
        <v>43960</v>
      </c>
      <c r="M112" s="2"/>
      <c r="N112" s="2"/>
      <c r="O112">
        <v>92033</v>
      </c>
      <c r="P112" s="2">
        <v>8080</v>
      </c>
      <c r="Q112" s="2">
        <f t="shared" si="2"/>
        <v>2327135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1563788</v>
      </c>
      <c r="F113">
        <v>434764</v>
      </c>
      <c r="G113">
        <v>1076</v>
      </c>
      <c r="H113" s="2"/>
      <c r="I113">
        <v>18295</v>
      </c>
      <c r="J113" s="2"/>
      <c r="K113">
        <v>183</v>
      </c>
      <c r="L113">
        <v>38937</v>
      </c>
      <c r="M113" s="2"/>
      <c r="N113" s="2"/>
      <c r="O113">
        <v>103655</v>
      </c>
      <c r="P113" s="2">
        <v>7917</v>
      </c>
      <c r="Q113" s="2">
        <f t="shared" si="2"/>
        <v>2168615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1525968</v>
      </c>
      <c r="F114">
        <v>975906</v>
      </c>
      <c r="G114">
        <v>2472</v>
      </c>
      <c r="H114" s="2"/>
      <c r="I114">
        <v>23661</v>
      </c>
      <c r="J114" s="2"/>
      <c r="K114">
        <v>150</v>
      </c>
      <c r="L114">
        <v>43331</v>
      </c>
      <c r="M114" s="2"/>
      <c r="N114" s="2"/>
      <c r="O114">
        <v>84647</v>
      </c>
      <c r="P114" s="2">
        <v>7692</v>
      </c>
      <c r="Q114" s="2">
        <f t="shared" si="2"/>
        <v>2663827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853843</v>
      </c>
      <c r="F115">
        <v>1555915</v>
      </c>
      <c r="G115">
        <v>6795</v>
      </c>
      <c r="H115" s="2"/>
      <c r="I115">
        <v>23713</v>
      </c>
      <c r="J115" s="2"/>
      <c r="K115">
        <v>84</v>
      </c>
      <c r="L115">
        <v>31263</v>
      </c>
      <c r="M115" s="2"/>
      <c r="N115" s="2"/>
      <c r="O115">
        <v>68828</v>
      </c>
      <c r="P115" s="2">
        <v>8125</v>
      </c>
      <c r="Q115" s="2">
        <f t="shared" si="2"/>
        <v>2548566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1580276</v>
      </c>
      <c r="F116">
        <v>1124576</v>
      </c>
      <c r="G116">
        <v>2738</v>
      </c>
      <c r="H116" s="2"/>
      <c r="I116">
        <v>27404</v>
      </c>
      <c r="J116" s="2"/>
      <c r="K116">
        <v>141</v>
      </c>
      <c r="L116">
        <v>41188</v>
      </c>
      <c r="M116" s="2"/>
      <c r="N116" s="2"/>
      <c r="O116">
        <v>62225</v>
      </c>
      <c r="P116" s="2">
        <v>8626</v>
      </c>
      <c r="Q116" s="2">
        <f t="shared" si="2"/>
        <v>2847174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1686839</v>
      </c>
      <c r="F117">
        <v>758973</v>
      </c>
      <c r="G117">
        <v>924</v>
      </c>
      <c r="H117" s="2"/>
      <c r="I117">
        <v>28218</v>
      </c>
      <c r="J117" s="2"/>
      <c r="K117">
        <v>136</v>
      </c>
      <c r="L117">
        <v>9520</v>
      </c>
      <c r="M117" s="2"/>
      <c r="N117" s="2"/>
      <c r="O117">
        <v>60042</v>
      </c>
      <c r="P117" s="2">
        <v>8492</v>
      </c>
      <c r="Q117" s="2">
        <f t="shared" si="2"/>
        <v>2553144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1695665</v>
      </c>
      <c r="F118">
        <v>760366</v>
      </c>
      <c r="G118">
        <v>4715</v>
      </c>
      <c r="H118" s="2"/>
      <c r="I118">
        <v>29109</v>
      </c>
      <c r="J118" s="2"/>
      <c r="K118">
        <v>137</v>
      </c>
      <c r="L118">
        <v>10</v>
      </c>
      <c r="M118" s="2"/>
      <c r="N118" s="2"/>
      <c r="O118">
        <v>60234</v>
      </c>
      <c r="P118" s="2">
        <v>8221</v>
      </c>
      <c r="Q118" s="2">
        <f t="shared" si="2"/>
        <v>2558457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1661853</v>
      </c>
      <c r="F119">
        <v>591094</v>
      </c>
      <c r="G119">
        <v>8585</v>
      </c>
      <c r="H119" s="2"/>
      <c r="I119">
        <v>31039</v>
      </c>
      <c r="J119" s="2"/>
      <c r="K119">
        <v>119</v>
      </c>
      <c r="L119">
        <v>33135</v>
      </c>
      <c r="M119" s="2"/>
      <c r="N119" s="2"/>
      <c r="O119">
        <v>81494</v>
      </c>
      <c r="P119" s="2">
        <v>7932</v>
      </c>
      <c r="Q119" s="2">
        <f t="shared" si="2"/>
        <v>2415251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1600405</v>
      </c>
      <c r="F120">
        <v>674969</v>
      </c>
      <c r="G120">
        <v>3030</v>
      </c>
      <c r="H120" s="2"/>
      <c r="I120">
        <v>26275</v>
      </c>
      <c r="J120" s="2"/>
      <c r="K120">
        <v>161</v>
      </c>
      <c r="L120">
        <v>41434</v>
      </c>
      <c r="M120" s="2"/>
      <c r="N120" s="2"/>
      <c r="O120">
        <v>101004</v>
      </c>
      <c r="P120" s="2">
        <v>7949</v>
      </c>
      <c r="Q120" s="2">
        <f t="shared" si="2"/>
        <v>2455227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1512169</v>
      </c>
      <c r="F121">
        <v>927822</v>
      </c>
      <c r="G121">
        <v>25117</v>
      </c>
      <c r="H121" s="2"/>
      <c r="I121">
        <v>31314</v>
      </c>
      <c r="J121" s="2"/>
      <c r="K121">
        <v>218</v>
      </c>
      <c r="L121">
        <v>44841</v>
      </c>
      <c r="M121" s="2"/>
      <c r="N121" s="2"/>
      <c r="O121">
        <v>79923</v>
      </c>
      <c r="P121" s="2">
        <v>8323</v>
      </c>
      <c r="Q121" s="2">
        <f t="shared" si="2"/>
        <v>2629727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1480127.93</v>
      </c>
      <c r="F122">
        <v>726058.4</v>
      </c>
      <c r="G122">
        <v>1758.64</v>
      </c>
      <c r="H122" s="2"/>
      <c r="I122">
        <v>24377</v>
      </c>
      <c r="J122" s="2"/>
      <c r="K122">
        <v>0.69</v>
      </c>
      <c r="L122">
        <v>23273.57</v>
      </c>
      <c r="M122" s="2"/>
      <c r="N122" s="2"/>
      <c r="O122">
        <v>149933.51999999999</v>
      </c>
      <c r="Q122" s="2">
        <f t="shared" si="2"/>
        <v>2405529.75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1276806.78</v>
      </c>
      <c r="F123">
        <v>1028234.11</v>
      </c>
      <c r="G123">
        <v>17453.89</v>
      </c>
      <c r="H123" s="2"/>
      <c r="I123">
        <v>26699</v>
      </c>
      <c r="J123" s="2"/>
      <c r="K123">
        <v>1.61</v>
      </c>
      <c r="L123">
        <v>38919.29</v>
      </c>
      <c r="M123" s="2"/>
      <c r="N123" s="2"/>
      <c r="O123">
        <v>108454.74</v>
      </c>
      <c r="Q123" s="2">
        <f t="shared" si="2"/>
        <v>2496569.4200000004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1341733.29</v>
      </c>
      <c r="F124">
        <v>1053458.55</v>
      </c>
      <c r="G124">
        <v>16086.5</v>
      </c>
      <c r="H124" s="2"/>
      <c r="I124">
        <v>30750</v>
      </c>
      <c r="J124" s="2"/>
      <c r="K124">
        <v>1.86</v>
      </c>
      <c r="L124">
        <v>42888.41</v>
      </c>
      <c r="M124" s="2"/>
      <c r="N124" s="2"/>
      <c r="O124">
        <v>84279.96</v>
      </c>
      <c r="Q124" s="2">
        <f t="shared" si="2"/>
        <v>2569198.5699999998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672992.82</v>
      </c>
      <c r="F125">
        <v>1206009.25</v>
      </c>
      <c r="G125">
        <v>54618.38</v>
      </c>
      <c r="H125" s="2"/>
      <c r="I125">
        <v>26527</v>
      </c>
      <c r="J125" s="2"/>
      <c r="K125">
        <v>1.73</v>
      </c>
      <c r="L125">
        <v>42227.23</v>
      </c>
      <c r="M125" s="2"/>
      <c r="N125" s="2"/>
      <c r="O125">
        <v>112153.23</v>
      </c>
      <c r="Q125" s="2">
        <f t="shared" si="2"/>
        <v>2114529.6399999997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645801.57999999996</v>
      </c>
      <c r="F126">
        <v>1385832.25</v>
      </c>
      <c r="G126">
        <v>34391.300000000003</v>
      </c>
      <c r="H126" s="2"/>
      <c r="I126">
        <v>25045</v>
      </c>
      <c r="J126" s="2"/>
      <c r="K126">
        <v>1.88</v>
      </c>
      <c r="L126">
        <v>42977.57</v>
      </c>
      <c r="M126" s="2"/>
      <c r="N126" s="2"/>
      <c r="O126">
        <v>102450.89</v>
      </c>
      <c r="Q126" s="2">
        <f t="shared" si="2"/>
        <v>2236500.4700000002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482186.49</v>
      </c>
      <c r="F127">
        <v>1469876.8</v>
      </c>
      <c r="G127">
        <v>982.04</v>
      </c>
      <c r="H127" s="2"/>
      <c r="I127">
        <v>24037</v>
      </c>
      <c r="J127" s="2"/>
      <c r="K127">
        <v>1.67</v>
      </c>
      <c r="L127">
        <v>41030.74</v>
      </c>
      <c r="M127" s="2"/>
      <c r="N127" s="2"/>
      <c r="O127">
        <v>83772.88</v>
      </c>
      <c r="Q127" s="2">
        <f t="shared" si="2"/>
        <v>2101887.62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1133571.05</v>
      </c>
      <c r="F128">
        <v>1471563.16</v>
      </c>
      <c r="G128">
        <v>82660.570000000007</v>
      </c>
      <c r="H128" s="2"/>
      <c r="I128">
        <v>27514</v>
      </c>
      <c r="J128" s="2"/>
      <c r="K128">
        <v>1.48</v>
      </c>
      <c r="L128">
        <v>41917.370000000003</v>
      </c>
      <c r="M128" s="2"/>
      <c r="N128" s="2"/>
      <c r="O128">
        <v>76168.570000000007</v>
      </c>
      <c r="Q128" s="2">
        <f t="shared" si="2"/>
        <v>2833396.1999999997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1497862.26</v>
      </c>
      <c r="F129">
        <v>1128239.02</v>
      </c>
      <c r="G129">
        <v>66565.64</v>
      </c>
      <c r="H129" s="2"/>
      <c r="I129">
        <v>28378</v>
      </c>
      <c r="J129" s="2"/>
      <c r="K129">
        <v>0.89</v>
      </c>
      <c r="L129">
        <v>40085.89</v>
      </c>
      <c r="M129" s="2"/>
      <c r="N129" s="2"/>
      <c r="O129">
        <v>59094.95</v>
      </c>
      <c r="Q129" s="2">
        <f t="shared" si="2"/>
        <v>2820226.6500000008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1549637.19</v>
      </c>
      <c r="F130">
        <v>740986.37</v>
      </c>
      <c r="G130">
        <v>22191.61</v>
      </c>
      <c r="H130" s="2"/>
      <c r="I130">
        <v>25965</v>
      </c>
      <c r="J130" s="2"/>
      <c r="K130">
        <v>0.45</v>
      </c>
      <c r="L130">
        <v>38741.019999999997</v>
      </c>
      <c r="M130" s="2"/>
      <c r="N130" s="2"/>
      <c r="O130">
        <v>73265.41</v>
      </c>
      <c r="Q130" s="2">
        <f t="shared" ref="Q130:Q193" si="4">SUM(D130:P130)</f>
        <v>2450787.0500000003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1733149.77</v>
      </c>
      <c r="F131">
        <v>664704.38</v>
      </c>
      <c r="G131">
        <v>13052.6</v>
      </c>
      <c r="H131" s="2"/>
      <c r="I131">
        <v>29391</v>
      </c>
      <c r="J131" s="2"/>
      <c r="K131">
        <v>1.44</v>
      </c>
      <c r="L131">
        <v>22428.07</v>
      </c>
      <c r="M131" s="2"/>
      <c r="N131" s="2"/>
      <c r="O131">
        <v>113005.61</v>
      </c>
      <c r="Q131" s="2">
        <f t="shared" si="4"/>
        <v>2575732.8699999996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1598823.13</v>
      </c>
      <c r="F132">
        <v>788781.24</v>
      </c>
      <c r="G132">
        <v>78095.820000000007</v>
      </c>
      <c r="H132" s="2"/>
      <c r="I132">
        <v>30586</v>
      </c>
      <c r="J132" s="2"/>
      <c r="K132">
        <v>4.33</v>
      </c>
      <c r="L132">
        <v>41348.550000000003</v>
      </c>
      <c r="M132" s="2"/>
      <c r="N132" s="2"/>
      <c r="O132">
        <v>138334.15</v>
      </c>
      <c r="Q132" s="2">
        <f t="shared" si="4"/>
        <v>2675973.2199999997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1643030.04</v>
      </c>
      <c r="F133">
        <v>932137.82</v>
      </c>
      <c r="G133">
        <v>30335.7</v>
      </c>
      <c r="H133" s="2"/>
      <c r="I133">
        <v>33664</v>
      </c>
      <c r="J133" s="2"/>
      <c r="K133">
        <v>1.56</v>
      </c>
      <c r="L133">
        <v>44788.35</v>
      </c>
      <c r="M133" s="2"/>
      <c r="N133" s="2"/>
      <c r="O133">
        <v>164253.71</v>
      </c>
      <c r="Q133" s="2">
        <f t="shared" si="4"/>
        <v>2848211.18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1579489.66</v>
      </c>
      <c r="F134">
        <v>666669.98</v>
      </c>
      <c r="G134">
        <v>32111.31</v>
      </c>
      <c r="H134" s="2"/>
      <c r="I134">
        <v>31682</v>
      </c>
      <c r="J134" s="2"/>
      <c r="K134">
        <v>1.67</v>
      </c>
      <c r="L134">
        <v>40618.949999999997</v>
      </c>
      <c r="M134" s="2"/>
      <c r="N134" s="2"/>
      <c r="O134">
        <v>163445.41</v>
      </c>
      <c r="Q134" s="2">
        <f t="shared" si="4"/>
        <v>2514018.98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1527612.76</v>
      </c>
      <c r="F135">
        <v>564464.41</v>
      </c>
      <c r="G135">
        <v>32325.119999999999</v>
      </c>
      <c r="H135" s="2"/>
      <c r="I135">
        <v>23878</v>
      </c>
      <c r="J135" s="2"/>
      <c r="K135">
        <v>1.6</v>
      </c>
      <c r="L135">
        <v>39873.96</v>
      </c>
      <c r="M135" s="2"/>
      <c r="N135" s="2"/>
      <c r="O135">
        <v>86509.72</v>
      </c>
      <c r="Q135" s="2">
        <f t="shared" si="4"/>
        <v>2274665.5700000003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1034462.64</v>
      </c>
      <c r="F136">
        <v>726668.29</v>
      </c>
      <c r="G136">
        <v>33144.85</v>
      </c>
      <c r="H136" s="2"/>
      <c r="I136">
        <v>31649</v>
      </c>
      <c r="J136" s="2"/>
      <c r="K136">
        <v>1.72</v>
      </c>
      <c r="L136">
        <v>42528.1</v>
      </c>
      <c r="M136" s="2"/>
      <c r="N136" s="2"/>
      <c r="O136">
        <v>130473.17</v>
      </c>
      <c r="Q136" s="2">
        <f t="shared" si="4"/>
        <v>1998927.7700000003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549341.24</v>
      </c>
      <c r="F137">
        <v>1275480.6100000001</v>
      </c>
      <c r="G137">
        <v>31906.720000000001</v>
      </c>
      <c r="H137" s="2"/>
      <c r="I137">
        <v>25699</v>
      </c>
      <c r="J137" s="2"/>
      <c r="K137">
        <v>0.02</v>
      </c>
      <c r="L137">
        <v>40495.4</v>
      </c>
      <c r="M137" s="2"/>
      <c r="N137" s="2"/>
      <c r="O137">
        <v>93717.6</v>
      </c>
      <c r="Q137" s="2">
        <f t="shared" si="4"/>
        <v>2016640.59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321699.40000000002</v>
      </c>
      <c r="F138">
        <v>1303185.6299999999</v>
      </c>
      <c r="G138">
        <v>37579.72</v>
      </c>
      <c r="H138" s="2"/>
      <c r="I138">
        <v>27927</v>
      </c>
      <c r="J138" s="2"/>
      <c r="K138">
        <v>1.1299999999999999</v>
      </c>
      <c r="L138">
        <v>44506.37</v>
      </c>
      <c r="M138" s="2"/>
      <c r="N138" s="2"/>
      <c r="O138">
        <v>98166.65</v>
      </c>
      <c r="Q138" s="2">
        <f t="shared" si="4"/>
        <v>1833065.8999999997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437261.76</v>
      </c>
      <c r="F139">
        <v>1482800.48</v>
      </c>
      <c r="G139">
        <v>45471.17</v>
      </c>
      <c r="H139" s="2"/>
      <c r="I139">
        <v>26921</v>
      </c>
      <c r="J139" s="2"/>
      <c r="K139">
        <v>0.71</v>
      </c>
      <c r="L139">
        <v>13419.2</v>
      </c>
      <c r="M139" s="2"/>
      <c r="N139" s="2"/>
      <c r="O139">
        <v>109854.35</v>
      </c>
      <c r="Q139" s="2">
        <f t="shared" si="4"/>
        <v>2115728.67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806814.89</v>
      </c>
      <c r="F140">
        <v>1454358.81</v>
      </c>
      <c r="G140">
        <v>55237.22</v>
      </c>
      <c r="H140" s="2"/>
      <c r="I140">
        <v>26338</v>
      </c>
      <c r="J140" s="2"/>
      <c r="K140">
        <v>1.37</v>
      </c>
      <c r="L140">
        <v>31899.63</v>
      </c>
      <c r="M140" s="2"/>
      <c r="N140" s="2"/>
      <c r="O140">
        <v>57212.86</v>
      </c>
      <c r="Q140" s="2">
        <f t="shared" si="4"/>
        <v>2431862.7800000003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1456077.84</v>
      </c>
      <c r="F141">
        <v>850849.55</v>
      </c>
      <c r="G141">
        <v>60753.59</v>
      </c>
      <c r="H141" s="2"/>
      <c r="I141">
        <v>29383</v>
      </c>
      <c r="J141" s="2"/>
      <c r="K141">
        <v>0.73</v>
      </c>
      <c r="L141">
        <v>41208.74</v>
      </c>
      <c r="M141" s="2"/>
      <c r="N141" s="2"/>
      <c r="O141">
        <v>57516.6</v>
      </c>
      <c r="Q141" s="2">
        <f t="shared" si="4"/>
        <v>2495790.0500000003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1518767.66</v>
      </c>
      <c r="F142">
        <v>514183.54</v>
      </c>
      <c r="G142">
        <v>45593.61</v>
      </c>
      <c r="H142" s="2"/>
      <c r="I142">
        <v>29200</v>
      </c>
      <c r="J142" s="2"/>
      <c r="K142">
        <v>0.66</v>
      </c>
      <c r="L142">
        <v>41847.97</v>
      </c>
      <c r="M142" s="2"/>
      <c r="N142" s="2"/>
      <c r="O142">
        <v>53761.9</v>
      </c>
      <c r="Q142" s="2">
        <f t="shared" si="4"/>
        <v>2203355.3400000003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1635092.56</v>
      </c>
      <c r="F143">
        <v>494637.86</v>
      </c>
      <c r="G143">
        <v>36352.089999999997</v>
      </c>
      <c r="H143" s="2"/>
      <c r="I143">
        <v>32090</v>
      </c>
      <c r="J143" s="2"/>
      <c r="K143">
        <v>1.04</v>
      </c>
      <c r="L143">
        <v>45004.61</v>
      </c>
      <c r="M143" s="2"/>
      <c r="N143" s="2"/>
      <c r="O143">
        <v>120522.73</v>
      </c>
      <c r="Q143" s="2">
        <f t="shared" si="4"/>
        <v>2363700.8899999997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1622580.36</v>
      </c>
      <c r="F144">
        <v>902017.8</v>
      </c>
      <c r="G144">
        <v>26218.99</v>
      </c>
      <c r="H144" s="2"/>
      <c r="I144">
        <v>32387</v>
      </c>
      <c r="J144" s="2"/>
      <c r="K144">
        <v>1.44</v>
      </c>
      <c r="L144">
        <v>42520.49</v>
      </c>
      <c r="M144" s="2"/>
      <c r="N144" s="2"/>
      <c r="O144">
        <v>126689.44</v>
      </c>
      <c r="Q144" s="2">
        <f t="shared" si="4"/>
        <v>2752415.5200000005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1498190.98</v>
      </c>
      <c r="F145">
        <v>1048148.04</v>
      </c>
      <c r="G145">
        <v>27303.97</v>
      </c>
      <c r="H145" s="2"/>
      <c r="I145">
        <v>24036</v>
      </c>
      <c r="J145" s="2"/>
      <c r="K145">
        <v>1.62</v>
      </c>
      <c r="L145">
        <v>43049.18</v>
      </c>
      <c r="M145" s="2"/>
      <c r="N145" s="2"/>
      <c r="O145">
        <v>163881.79999999999</v>
      </c>
      <c r="Q145" s="2">
        <f t="shared" si="4"/>
        <v>2804611.5900000003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1677465.98</v>
      </c>
      <c r="F146">
        <v>798397.8</v>
      </c>
      <c r="G146">
        <v>66897.94</v>
      </c>
      <c r="H146" s="2"/>
      <c r="I146">
        <v>26067</v>
      </c>
      <c r="J146" s="2"/>
      <c r="K146">
        <v>1.83</v>
      </c>
      <c r="L146">
        <v>41988.54</v>
      </c>
      <c r="M146" s="2"/>
      <c r="N146" s="2"/>
      <c r="O146">
        <v>206443.14</v>
      </c>
      <c r="P146" s="2">
        <v>0</v>
      </c>
      <c r="Q146" s="2">
        <f t="shared" si="4"/>
        <v>2817262.2300000004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1533014</v>
      </c>
      <c r="F147">
        <v>530158</v>
      </c>
      <c r="G147">
        <v>53799.1</v>
      </c>
      <c r="H147" s="2"/>
      <c r="I147">
        <v>29861</v>
      </c>
      <c r="J147" s="2"/>
      <c r="K147">
        <v>1.43</v>
      </c>
      <c r="L147">
        <v>35914.22</v>
      </c>
      <c r="M147" s="2"/>
      <c r="N147" s="2"/>
      <c r="O147">
        <v>189047.9</v>
      </c>
      <c r="P147" s="2">
        <v>0</v>
      </c>
      <c r="Q147" s="2">
        <f t="shared" si="4"/>
        <v>2371795.6500000004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1660555.35</v>
      </c>
      <c r="F148">
        <v>503346.06</v>
      </c>
      <c r="G148">
        <v>40860.239999999998</v>
      </c>
      <c r="H148" s="2"/>
      <c r="I148">
        <v>31308</v>
      </c>
      <c r="J148" s="2"/>
      <c r="K148">
        <v>1.47</v>
      </c>
      <c r="L148">
        <v>44427.27</v>
      </c>
      <c r="M148" s="2"/>
      <c r="N148" s="2"/>
      <c r="O148">
        <v>139630.69</v>
      </c>
      <c r="P148" s="2">
        <v>0</v>
      </c>
      <c r="Q148" s="2">
        <f t="shared" si="4"/>
        <v>2420129.0800000005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1403842.11</v>
      </c>
      <c r="F149">
        <v>887259.45</v>
      </c>
      <c r="G149">
        <v>68171.009999999995</v>
      </c>
      <c r="H149" s="2"/>
      <c r="I149">
        <v>26923</v>
      </c>
      <c r="J149" s="2"/>
      <c r="K149">
        <v>1.4</v>
      </c>
      <c r="L149">
        <v>40793.07</v>
      </c>
      <c r="M149" s="2"/>
      <c r="N149" s="2"/>
      <c r="O149">
        <v>163818.32</v>
      </c>
      <c r="P149" s="2">
        <v>0</v>
      </c>
      <c r="Q149" s="2">
        <f t="shared" si="4"/>
        <v>2590808.3599999994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964655.95</v>
      </c>
      <c r="F150">
        <v>1356241.29</v>
      </c>
      <c r="G150">
        <v>16571.75</v>
      </c>
      <c r="H150" s="2"/>
      <c r="I150">
        <v>27096</v>
      </c>
      <c r="J150" s="2"/>
      <c r="K150">
        <v>1.23</v>
      </c>
      <c r="L150">
        <v>37152.769999999997</v>
      </c>
      <c r="M150" s="2"/>
      <c r="N150" s="2"/>
      <c r="O150">
        <v>132403.69</v>
      </c>
      <c r="P150" s="2">
        <v>0</v>
      </c>
      <c r="Q150" s="2">
        <f t="shared" si="4"/>
        <v>2534122.6800000002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889158.97</v>
      </c>
      <c r="F151">
        <v>1356676.71</v>
      </c>
      <c r="G151">
        <v>57663.18</v>
      </c>
      <c r="H151" s="2"/>
      <c r="I151">
        <v>27228</v>
      </c>
      <c r="J151" s="2"/>
      <c r="K151">
        <v>0.54</v>
      </c>
      <c r="L151">
        <v>24138.87</v>
      </c>
      <c r="M151" s="2"/>
      <c r="N151" s="2"/>
      <c r="O151">
        <v>109506.21</v>
      </c>
      <c r="P151" s="2">
        <v>0</v>
      </c>
      <c r="Q151" s="2">
        <f t="shared" si="4"/>
        <v>2464372.48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1092996.82</v>
      </c>
      <c r="F152">
        <v>1049516.42</v>
      </c>
      <c r="G152">
        <v>101255.62</v>
      </c>
      <c r="H152" s="2"/>
      <c r="I152">
        <v>28649</v>
      </c>
      <c r="J152" s="2"/>
      <c r="K152">
        <v>1.03</v>
      </c>
      <c r="L152">
        <v>38156.949999999997</v>
      </c>
      <c r="M152" s="2"/>
      <c r="N152" s="2"/>
      <c r="O152">
        <v>87965.38</v>
      </c>
      <c r="P152" s="2">
        <v>0</v>
      </c>
      <c r="Q152" s="2">
        <f t="shared" si="4"/>
        <v>2398541.2200000002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1155582.03</v>
      </c>
      <c r="F153">
        <v>681027.75</v>
      </c>
      <c r="G153">
        <v>42157.7</v>
      </c>
      <c r="H153" s="2"/>
      <c r="I153">
        <v>25835</v>
      </c>
      <c r="J153" s="2"/>
      <c r="K153">
        <v>1.1100000000000001</v>
      </c>
      <c r="L153">
        <v>35254.74</v>
      </c>
      <c r="M153" s="2"/>
      <c r="N153" s="2"/>
      <c r="O153">
        <v>57260.57</v>
      </c>
      <c r="P153" s="2">
        <v>0</v>
      </c>
      <c r="Q153" s="2">
        <f t="shared" si="4"/>
        <v>1997118.9000000001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1141254.57</v>
      </c>
      <c r="F154">
        <v>448524.43</v>
      </c>
      <c r="G154">
        <v>25461.64</v>
      </c>
      <c r="H154" s="2"/>
      <c r="I154">
        <v>28630</v>
      </c>
      <c r="J154" s="2"/>
      <c r="K154">
        <v>1.54</v>
      </c>
      <c r="L154">
        <v>37866.800000000003</v>
      </c>
      <c r="M154" s="2"/>
      <c r="N154" s="2"/>
      <c r="O154">
        <v>85303.32</v>
      </c>
      <c r="P154" s="2">
        <v>0</v>
      </c>
      <c r="Q154" s="2">
        <f t="shared" si="4"/>
        <v>1767042.3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1127030.77</v>
      </c>
      <c r="F155">
        <v>573467.46</v>
      </c>
      <c r="G155">
        <v>16144.48</v>
      </c>
      <c r="H155" s="2"/>
      <c r="I155">
        <v>27109</v>
      </c>
      <c r="J155" s="2"/>
      <c r="K155">
        <v>1.38</v>
      </c>
      <c r="L155">
        <v>44688.44</v>
      </c>
      <c r="M155" s="2"/>
      <c r="N155" s="2"/>
      <c r="O155">
        <v>127012.3</v>
      </c>
      <c r="P155" s="2">
        <v>1903.16</v>
      </c>
      <c r="Q155" s="2">
        <f t="shared" si="4"/>
        <v>1917356.9899999998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1074178.07</v>
      </c>
      <c r="F156">
        <v>765998.63</v>
      </c>
      <c r="G156">
        <v>47683.37</v>
      </c>
      <c r="H156" s="2"/>
      <c r="I156">
        <v>28295</v>
      </c>
      <c r="J156" s="2"/>
      <c r="K156">
        <v>1.43</v>
      </c>
      <c r="L156">
        <v>39596.99</v>
      </c>
      <c r="M156" s="2"/>
      <c r="N156" s="2"/>
      <c r="O156">
        <v>196911.2</v>
      </c>
      <c r="P156" s="2">
        <v>1581.69</v>
      </c>
      <c r="Q156" s="2">
        <f t="shared" si="4"/>
        <v>2154246.3800000004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1160560.8799999999</v>
      </c>
      <c r="F157">
        <v>687645.79</v>
      </c>
      <c r="G157">
        <v>77565.22</v>
      </c>
      <c r="H157" s="2"/>
      <c r="I157">
        <v>25459</v>
      </c>
      <c r="J157" s="2"/>
      <c r="K157">
        <v>1.68</v>
      </c>
      <c r="L157">
        <v>42323.57</v>
      </c>
      <c r="M157" s="2"/>
      <c r="N157" s="2"/>
      <c r="O157">
        <v>259341.82</v>
      </c>
      <c r="P157" s="2">
        <v>1632.15</v>
      </c>
      <c r="Q157" s="2">
        <f t="shared" si="4"/>
        <v>2254530.11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1341590.77</v>
      </c>
      <c r="F158">
        <v>618700.22</v>
      </c>
      <c r="G158">
        <v>58771.63</v>
      </c>
      <c r="H158" s="2"/>
      <c r="I158">
        <v>26603</v>
      </c>
      <c r="J158" s="2"/>
      <c r="K158">
        <v>1.23</v>
      </c>
      <c r="L158">
        <v>38068.68</v>
      </c>
      <c r="M158" s="2"/>
      <c r="N158" s="2"/>
      <c r="O158">
        <v>256493.14</v>
      </c>
      <c r="P158" s="2">
        <v>0</v>
      </c>
      <c r="Q158" s="2">
        <f t="shared" si="4"/>
        <v>2340228.67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1436993.77</v>
      </c>
      <c r="F159">
        <v>545053.81999999995</v>
      </c>
      <c r="G159">
        <v>51661.760000000002</v>
      </c>
      <c r="H159" s="2"/>
      <c r="I159">
        <v>27681</v>
      </c>
      <c r="J159" s="2"/>
      <c r="K159">
        <v>0</v>
      </c>
      <c r="L159">
        <v>31324.62</v>
      </c>
      <c r="M159" s="2"/>
      <c r="N159" s="2"/>
      <c r="O159">
        <v>171991.45</v>
      </c>
      <c r="P159" s="2">
        <v>0</v>
      </c>
      <c r="Q159" s="2">
        <f t="shared" si="4"/>
        <v>2264706.42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1264329.19</v>
      </c>
      <c r="F160">
        <v>847387.48</v>
      </c>
      <c r="G160">
        <v>25841.86</v>
      </c>
      <c r="H160" s="2"/>
      <c r="I160">
        <v>25124</v>
      </c>
      <c r="J160" s="2"/>
      <c r="K160">
        <v>0</v>
      </c>
      <c r="L160">
        <v>38587.25</v>
      </c>
      <c r="M160" s="2"/>
      <c r="N160" s="2"/>
      <c r="O160">
        <v>175047.08</v>
      </c>
      <c r="P160" s="2">
        <v>0</v>
      </c>
      <c r="Q160" s="2">
        <f t="shared" si="4"/>
        <v>2376316.86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995708.16</v>
      </c>
      <c r="F161">
        <v>1429397.4</v>
      </c>
      <c r="G161">
        <v>24182.959999999999</v>
      </c>
      <c r="H161" s="2"/>
      <c r="I161">
        <v>12038</v>
      </c>
      <c r="J161" s="2"/>
      <c r="K161">
        <v>1.45</v>
      </c>
      <c r="L161">
        <v>42081.41</v>
      </c>
      <c r="M161" s="2"/>
      <c r="N161" s="2"/>
      <c r="O161">
        <v>188639</v>
      </c>
      <c r="P161" s="2">
        <v>0</v>
      </c>
      <c r="Q161" s="2">
        <f t="shared" si="4"/>
        <v>2692048.3800000004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789568.82</v>
      </c>
      <c r="F162">
        <v>1404706.53</v>
      </c>
      <c r="G162">
        <v>35654.21</v>
      </c>
      <c r="H162" s="2"/>
      <c r="I162">
        <v>16106</v>
      </c>
      <c r="J162" s="2"/>
      <c r="K162">
        <v>1.29</v>
      </c>
      <c r="L162">
        <v>35545.18</v>
      </c>
      <c r="M162" s="2"/>
      <c r="N162" s="2"/>
      <c r="O162">
        <v>101857.54</v>
      </c>
      <c r="P162" s="2">
        <v>0</v>
      </c>
      <c r="Q162" s="2">
        <f t="shared" si="4"/>
        <v>2383439.5700000003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898777.61</v>
      </c>
      <c r="F163">
        <v>1309981.43</v>
      </c>
      <c r="G163">
        <v>29828.86</v>
      </c>
      <c r="H163" s="2"/>
      <c r="I163">
        <v>16151</v>
      </c>
      <c r="J163" s="2"/>
      <c r="K163">
        <v>0</v>
      </c>
      <c r="L163">
        <v>341.69</v>
      </c>
      <c r="M163" s="2"/>
      <c r="N163" s="2"/>
      <c r="O163">
        <v>126946.56</v>
      </c>
      <c r="P163" s="2">
        <v>0</v>
      </c>
      <c r="Q163" s="2">
        <f t="shared" si="4"/>
        <v>2382027.15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1438528.26</v>
      </c>
      <c r="F164">
        <v>1221947.07</v>
      </c>
      <c r="G164">
        <v>45516.47</v>
      </c>
      <c r="H164" s="2"/>
      <c r="I164">
        <v>15725</v>
      </c>
      <c r="J164" s="2"/>
      <c r="K164">
        <v>0.44</v>
      </c>
      <c r="L164">
        <v>23655.96</v>
      </c>
      <c r="M164" s="2"/>
      <c r="N164" s="2"/>
      <c r="O164">
        <v>101171.15</v>
      </c>
      <c r="P164" s="2">
        <v>0</v>
      </c>
      <c r="Q164" s="2">
        <f t="shared" si="4"/>
        <v>2846544.35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1624024.19</v>
      </c>
      <c r="F165">
        <v>742761.04</v>
      </c>
      <c r="G165">
        <v>67321.429999999993</v>
      </c>
      <c r="H165" s="2"/>
      <c r="I165">
        <v>21235</v>
      </c>
      <c r="J165" s="2"/>
      <c r="K165">
        <v>1.1200000000000001</v>
      </c>
      <c r="L165">
        <v>44273.8</v>
      </c>
      <c r="M165" s="2"/>
      <c r="N165" s="2"/>
      <c r="O165">
        <v>99595.81</v>
      </c>
      <c r="P165" s="2">
        <v>0</v>
      </c>
      <c r="Q165" s="2">
        <f t="shared" si="4"/>
        <v>2599212.39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1564652.63</v>
      </c>
      <c r="F166">
        <v>653005.4</v>
      </c>
      <c r="G166">
        <v>53792.84</v>
      </c>
      <c r="H166" s="2"/>
      <c r="I166">
        <v>19976</v>
      </c>
      <c r="J166" s="2"/>
      <c r="K166">
        <v>1.03</v>
      </c>
      <c r="L166">
        <v>41834.620000000003</v>
      </c>
      <c r="M166" s="2"/>
      <c r="N166" s="2"/>
      <c r="O166">
        <v>108505.96</v>
      </c>
      <c r="P166" s="2">
        <v>0</v>
      </c>
      <c r="Q166" s="2">
        <f t="shared" si="4"/>
        <v>2441768.4799999995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1540157.77</v>
      </c>
      <c r="F167">
        <v>620933.5</v>
      </c>
      <c r="G167">
        <v>57992.63</v>
      </c>
      <c r="H167" s="2"/>
      <c r="I167">
        <v>28657</v>
      </c>
      <c r="J167" s="2"/>
      <c r="K167">
        <v>0.85</v>
      </c>
      <c r="L167">
        <v>40706.67</v>
      </c>
      <c r="M167" s="2"/>
      <c r="N167" s="2"/>
      <c r="O167">
        <v>197986.64</v>
      </c>
      <c r="P167" s="2">
        <v>0</v>
      </c>
      <c r="Q167" s="2">
        <f t="shared" si="4"/>
        <v>2486435.06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1495398.27</v>
      </c>
      <c r="F168">
        <v>800196.06</v>
      </c>
      <c r="G168">
        <v>44647.88</v>
      </c>
      <c r="H168" s="2"/>
      <c r="I168">
        <v>26431</v>
      </c>
      <c r="J168" s="2"/>
      <c r="K168">
        <v>1.56</v>
      </c>
      <c r="L168">
        <v>42290.06</v>
      </c>
      <c r="M168" s="2"/>
      <c r="N168" s="2"/>
      <c r="O168">
        <v>234765.44</v>
      </c>
      <c r="P168" s="2">
        <v>0</v>
      </c>
      <c r="Q168" s="2">
        <f t="shared" si="4"/>
        <v>2643730.27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1440837.58</v>
      </c>
      <c r="F169">
        <v>1020640.34</v>
      </c>
      <c r="G169">
        <v>48331.64</v>
      </c>
      <c r="H169" s="2"/>
      <c r="I169">
        <v>29087</v>
      </c>
      <c r="J169" s="2"/>
      <c r="K169">
        <v>0.84</v>
      </c>
      <c r="L169">
        <v>44567.61</v>
      </c>
      <c r="M169" s="2"/>
      <c r="N169" s="2"/>
      <c r="O169">
        <v>202608.74</v>
      </c>
      <c r="P169" s="2">
        <v>0</v>
      </c>
      <c r="Q169" s="2">
        <f t="shared" si="4"/>
        <v>2786073.75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1578898</v>
      </c>
      <c r="F170">
        <v>835935</v>
      </c>
      <c r="G170">
        <v>52212</v>
      </c>
      <c r="H170" s="2"/>
      <c r="I170">
        <v>25938</v>
      </c>
      <c r="J170" s="2"/>
      <c r="K170">
        <v>1045</v>
      </c>
      <c r="L170">
        <v>41621</v>
      </c>
      <c r="M170" s="2"/>
      <c r="N170" s="2"/>
      <c r="O170">
        <v>257842</v>
      </c>
      <c r="P170" s="2">
        <v>1853</v>
      </c>
      <c r="Q170" s="2">
        <f t="shared" si="4"/>
        <v>2795344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1006754</v>
      </c>
      <c r="F171">
        <v>836313</v>
      </c>
      <c r="G171">
        <v>71638</v>
      </c>
      <c r="H171" s="2"/>
      <c r="I171">
        <v>25360</v>
      </c>
      <c r="J171" s="2"/>
      <c r="K171">
        <v>1189</v>
      </c>
      <c r="L171">
        <v>38292</v>
      </c>
      <c r="M171" s="2"/>
      <c r="N171" s="2"/>
      <c r="O171">
        <v>167320</v>
      </c>
      <c r="P171" s="2">
        <v>1656</v>
      </c>
      <c r="Q171" s="2">
        <f t="shared" si="4"/>
        <v>2148522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1155392</v>
      </c>
      <c r="F172">
        <v>913709</v>
      </c>
      <c r="G172">
        <v>107865</v>
      </c>
      <c r="H172" s="2"/>
      <c r="I172">
        <v>30263</v>
      </c>
      <c r="J172" s="2"/>
      <c r="K172">
        <v>1535</v>
      </c>
      <c r="L172">
        <v>39004</v>
      </c>
      <c r="M172" s="2"/>
      <c r="N172" s="2"/>
      <c r="O172">
        <v>238099</v>
      </c>
      <c r="P172" s="2">
        <v>1446</v>
      </c>
      <c r="Q172" s="2">
        <f t="shared" si="4"/>
        <v>2487313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1075272</v>
      </c>
      <c r="F173">
        <v>1071838</v>
      </c>
      <c r="G173">
        <v>7250</v>
      </c>
      <c r="H173" s="2"/>
      <c r="I173">
        <v>23211</v>
      </c>
      <c r="J173" s="2"/>
      <c r="K173">
        <v>1941</v>
      </c>
      <c r="L173">
        <v>40678</v>
      </c>
      <c r="M173" s="2"/>
      <c r="N173" s="2"/>
      <c r="O173">
        <v>146704</v>
      </c>
      <c r="P173" s="2">
        <v>1622</v>
      </c>
      <c r="Q173" s="2">
        <f t="shared" si="4"/>
        <v>2368516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1055149</v>
      </c>
      <c r="F174">
        <v>1264648</v>
      </c>
      <c r="G174">
        <v>45319</v>
      </c>
      <c r="H174" s="2"/>
      <c r="I174">
        <v>20698</v>
      </c>
      <c r="J174" s="2"/>
      <c r="K174">
        <v>1394</v>
      </c>
      <c r="L174">
        <v>43250</v>
      </c>
      <c r="M174" s="2"/>
      <c r="N174" s="2"/>
      <c r="O174">
        <v>101101</v>
      </c>
      <c r="P174" s="2">
        <v>1870</v>
      </c>
      <c r="Q174" s="2">
        <f t="shared" si="4"/>
        <v>2533429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1356374</v>
      </c>
      <c r="F175">
        <v>1180000</v>
      </c>
      <c r="G175">
        <v>41503</v>
      </c>
      <c r="H175" s="2"/>
      <c r="I175">
        <v>24908</v>
      </c>
      <c r="J175" s="2"/>
      <c r="K175">
        <v>1716</v>
      </c>
      <c r="L175">
        <v>41925</v>
      </c>
      <c r="M175" s="2"/>
      <c r="N175" s="2"/>
      <c r="O175">
        <v>81625</v>
      </c>
      <c r="P175" s="2">
        <v>1777</v>
      </c>
      <c r="Q175" s="2">
        <f t="shared" si="4"/>
        <v>2729828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1471622</v>
      </c>
      <c r="F176">
        <v>721193</v>
      </c>
      <c r="G176">
        <v>32572</v>
      </c>
      <c r="H176" s="2"/>
      <c r="I176">
        <v>27144</v>
      </c>
      <c r="J176" s="2"/>
      <c r="K176">
        <v>2445</v>
      </c>
      <c r="L176">
        <v>41684</v>
      </c>
      <c r="M176" s="2"/>
      <c r="N176" s="2"/>
      <c r="O176">
        <v>132267</v>
      </c>
      <c r="P176" s="2">
        <v>1889</v>
      </c>
      <c r="Q176" s="2">
        <f t="shared" si="4"/>
        <v>2430816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1502528</v>
      </c>
      <c r="F177">
        <v>525417</v>
      </c>
      <c r="G177">
        <v>62449</v>
      </c>
      <c r="H177" s="2"/>
      <c r="I177">
        <v>28081</v>
      </c>
      <c r="J177" s="2"/>
      <c r="K177">
        <v>212</v>
      </c>
      <c r="L177">
        <v>43098</v>
      </c>
      <c r="M177" s="2"/>
      <c r="N177" s="2"/>
      <c r="O177">
        <v>116839</v>
      </c>
      <c r="P177" s="2">
        <v>1581</v>
      </c>
      <c r="Q177" s="2">
        <f t="shared" si="4"/>
        <v>2280205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1471151</v>
      </c>
      <c r="F178">
        <v>521268</v>
      </c>
      <c r="G178">
        <v>5399</v>
      </c>
      <c r="H178" s="2"/>
      <c r="I178">
        <v>27686</v>
      </c>
      <c r="J178" s="2"/>
      <c r="K178">
        <v>1162</v>
      </c>
      <c r="L178">
        <v>41221</v>
      </c>
      <c r="M178" s="2"/>
      <c r="N178" s="2"/>
      <c r="O178">
        <v>141359</v>
      </c>
      <c r="P178" s="2">
        <v>1939</v>
      </c>
      <c r="Q178" s="2">
        <f t="shared" si="4"/>
        <v>2211185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1502500</v>
      </c>
      <c r="F179">
        <v>525373</v>
      </c>
      <c r="G179">
        <v>46975</v>
      </c>
      <c r="H179" s="2"/>
      <c r="I179">
        <v>30052</v>
      </c>
      <c r="J179" s="2"/>
      <c r="K179">
        <v>1420</v>
      </c>
      <c r="L179">
        <v>43269</v>
      </c>
      <c r="M179" s="2"/>
      <c r="N179" s="2"/>
      <c r="O179">
        <v>165567</v>
      </c>
      <c r="P179" s="2">
        <v>1901</v>
      </c>
      <c r="Q179" s="2">
        <f t="shared" si="4"/>
        <v>2317057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1448251</v>
      </c>
      <c r="F180">
        <v>626773</v>
      </c>
      <c r="G180">
        <v>53982</v>
      </c>
      <c r="H180" s="2"/>
      <c r="I180">
        <v>20389</v>
      </c>
      <c r="J180" s="2"/>
      <c r="K180">
        <v>1513</v>
      </c>
      <c r="L180">
        <v>40176</v>
      </c>
      <c r="M180" s="2"/>
      <c r="N180" s="2"/>
      <c r="O180">
        <v>208718</v>
      </c>
      <c r="P180" s="2">
        <v>1864</v>
      </c>
      <c r="Q180" s="2">
        <f t="shared" si="4"/>
        <v>2401666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1389315</v>
      </c>
      <c r="F181">
        <v>865264</v>
      </c>
      <c r="G181">
        <v>72044</v>
      </c>
      <c r="H181" s="2"/>
      <c r="I181">
        <v>19042</v>
      </c>
      <c r="J181" s="2"/>
      <c r="K181">
        <v>1482</v>
      </c>
      <c r="L181">
        <v>42206</v>
      </c>
      <c r="M181" s="2"/>
      <c r="N181" s="2"/>
      <c r="O181">
        <v>207287</v>
      </c>
      <c r="P181" s="2">
        <v>1884</v>
      </c>
      <c r="Q181" s="2">
        <f t="shared" si="4"/>
        <v>2598524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1454844</v>
      </c>
      <c r="F182">
        <v>656829</v>
      </c>
      <c r="G182">
        <v>58256</v>
      </c>
      <c r="H182" s="2"/>
      <c r="I182">
        <v>28860</v>
      </c>
      <c r="J182" s="2"/>
      <c r="K182">
        <v>1423</v>
      </c>
      <c r="L182">
        <v>41714</v>
      </c>
      <c r="M182" s="2"/>
      <c r="N182" s="2"/>
      <c r="O182">
        <v>196526</v>
      </c>
      <c r="P182" s="2">
        <v>1814</v>
      </c>
      <c r="Q182" s="2">
        <f t="shared" si="4"/>
        <v>2440266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1238397</v>
      </c>
      <c r="F183">
        <v>609990</v>
      </c>
      <c r="G183">
        <v>53131</v>
      </c>
      <c r="H183" s="2"/>
      <c r="I183">
        <v>29170</v>
      </c>
      <c r="J183" s="2"/>
      <c r="K183">
        <v>1335</v>
      </c>
      <c r="L183">
        <v>38746</v>
      </c>
      <c r="M183" s="2"/>
      <c r="N183" s="2"/>
      <c r="O183">
        <v>257296</v>
      </c>
      <c r="P183" s="2">
        <v>1710</v>
      </c>
      <c r="Q183" s="2">
        <f t="shared" si="4"/>
        <v>2229775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963915</v>
      </c>
      <c r="F184">
        <v>804441</v>
      </c>
      <c r="G184">
        <v>51252</v>
      </c>
      <c r="H184" s="2"/>
      <c r="I184">
        <v>31837</v>
      </c>
      <c r="J184" s="2"/>
      <c r="K184">
        <v>1093</v>
      </c>
      <c r="L184">
        <v>40607</v>
      </c>
      <c r="M184" s="2"/>
      <c r="N184" s="2"/>
      <c r="O184">
        <v>220814</v>
      </c>
      <c r="P184" s="2">
        <v>1754</v>
      </c>
      <c r="Q184" s="2">
        <f t="shared" si="4"/>
        <v>2115713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817871</v>
      </c>
      <c r="F185">
        <v>978934</v>
      </c>
      <c r="G185">
        <v>46023</v>
      </c>
      <c r="H185" s="2"/>
      <c r="I185">
        <v>27940</v>
      </c>
      <c r="J185" s="2"/>
      <c r="K185">
        <v>636</v>
      </c>
      <c r="L185">
        <v>28164</v>
      </c>
      <c r="M185" s="2"/>
      <c r="N185" s="2"/>
      <c r="O185">
        <v>165753</v>
      </c>
      <c r="P185" s="2">
        <v>1606</v>
      </c>
      <c r="Q185" s="2">
        <f t="shared" si="4"/>
        <v>2066927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515052</v>
      </c>
      <c r="F186">
        <v>1352681</v>
      </c>
      <c r="G186">
        <v>55613</v>
      </c>
      <c r="H186" s="2"/>
      <c r="I186">
        <v>29133</v>
      </c>
      <c r="J186" s="2"/>
      <c r="K186">
        <v>630</v>
      </c>
      <c r="L186">
        <v>27377</v>
      </c>
      <c r="M186" s="2"/>
      <c r="N186" s="2"/>
      <c r="O186">
        <v>141173</v>
      </c>
      <c r="P186" s="2">
        <v>1813</v>
      </c>
      <c r="Q186" s="2">
        <f t="shared" si="4"/>
        <v>2123472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864727</v>
      </c>
      <c r="F187">
        <v>1045442</v>
      </c>
      <c r="G187">
        <v>64674</v>
      </c>
      <c r="H187" s="2"/>
      <c r="I187">
        <v>26000</v>
      </c>
      <c r="J187" s="2"/>
      <c r="K187">
        <v>908</v>
      </c>
      <c r="L187">
        <v>35339</v>
      </c>
      <c r="M187" s="2"/>
      <c r="N187" s="2"/>
      <c r="O187">
        <v>149058</v>
      </c>
      <c r="P187" s="2">
        <v>1864</v>
      </c>
      <c r="Q187" s="2">
        <f t="shared" si="4"/>
        <v>2188012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1443099</v>
      </c>
      <c r="F188">
        <v>791588</v>
      </c>
      <c r="G188">
        <v>85635</v>
      </c>
      <c r="H188" s="2"/>
      <c r="I188">
        <v>26227</v>
      </c>
      <c r="J188" s="2"/>
      <c r="K188">
        <v>1</v>
      </c>
      <c r="L188">
        <v>43665</v>
      </c>
      <c r="M188" s="2"/>
      <c r="N188" s="2"/>
      <c r="O188">
        <v>124175</v>
      </c>
      <c r="P188" s="2">
        <v>1894</v>
      </c>
      <c r="Q188" s="2">
        <f t="shared" si="4"/>
        <v>2516284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1507089</v>
      </c>
      <c r="F189">
        <v>571948</v>
      </c>
      <c r="G189">
        <v>103752</v>
      </c>
      <c r="H189" s="2"/>
      <c r="I189">
        <v>26283</v>
      </c>
      <c r="J189" s="2"/>
      <c r="K189">
        <v>349</v>
      </c>
      <c r="L189">
        <v>41857</v>
      </c>
      <c r="M189" s="2"/>
      <c r="N189" s="2"/>
      <c r="O189">
        <v>111536</v>
      </c>
      <c r="P189" s="2">
        <v>1897</v>
      </c>
      <c r="Q189" s="2">
        <f t="shared" si="4"/>
        <v>2364711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1478760</v>
      </c>
      <c r="F190">
        <v>534604</v>
      </c>
      <c r="G190">
        <v>58130</v>
      </c>
      <c r="H190" s="2"/>
      <c r="I190">
        <v>25582</v>
      </c>
      <c r="J190" s="2"/>
      <c r="K190">
        <v>0</v>
      </c>
      <c r="L190">
        <v>36498</v>
      </c>
      <c r="M190" s="2"/>
      <c r="N190" s="2"/>
      <c r="O190">
        <v>166520</v>
      </c>
      <c r="P190" s="2">
        <v>1770</v>
      </c>
      <c r="Q190" s="2">
        <f t="shared" si="4"/>
        <v>2301864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1400576</v>
      </c>
      <c r="F191">
        <v>634520</v>
      </c>
      <c r="G191">
        <v>37416</v>
      </c>
      <c r="H191" s="2"/>
      <c r="I191">
        <v>25066</v>
      </c>
      <c r="J191" s="2"/>
      <c r="K191">
        <v>0</v>
      </c>
      <c r="L191">
        <v>41943</v>
      </c>
      <c r="M191" s="2"/>
      <c r="N191" s="2"/>
      <c r="O191">
        <v>152180</v>
      </c>
      <c r="P191" s="2">
        <v>1750</v>
      </c>
      <c r="Q191" s="2">
        <f t="shared" si="4"/>
        <v>2293451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1337818</v>
      </c>
      <c r="F192">
        <v>1063772</v>
      </c>
      <c r="G192">
        <v>36619</v>
      </c>
      <c r="H192" s="2"/>
      <c r="I192">
        <v>23045</v>
      </c>
      <c r="J192" s="2"/>
      <c r="K192">
        <v>829</v>
      </c>
      <c r="L192">
        <v>41122</v>
      </c>
      <c r="M192" s="2"/>
      <c r="N192" s="2"/>
      <c r="O192">
        <v>203142</v>
      </c>
      <c r="P192" s="2">
        <v>1814</v>
      </c>
      <c r="Q192" s="2">
        <f t="shared" si="4"/>
        <v>2708161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1306933</v>
      </c>
      <c r="F193">
        <v>1138732</v>
      </c>
      <c r="G193">
        <v>43606</v>
      </c>
      <c r="H193" s="2"/>
      <c r="I193">
        <v>27725</v>
      </c>
      <c r="J193" s="2"/>
      <c r="K193">
        <v>1381</v>
      </c>
      <c r="L193">
        <v>42953</v>
      </c>
      <c r="M193" s="2"/>
      <c r="N193" s="2"/>
      <c r="O193">
        <v>241490</v>
      </c>
      <c r="P193" s="2">
        <v>1858</v>
      </c>
      <c r="Q193" s="2">
        <f t="shared" si="4"/>
        <v>2804678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1446648</v>
      </c>
      <c r="F194">
        <v>1011831</v>
      </c>
      <c r="G194">
        <v>36147</v>
      </c>
      <c r="H194" s="2"/>
      <c r="I194">
        <v>26894</v>
      </c>
      <c r="J194" s="2"/>
      <c r="K194">
        <v>1334</v>
      </c>
      <c r="L194">
        <v>41484</v>
      </c>
      <c r="M194" s="2"/>
      <c r="N194" s="2"/>
      <c r="O194">
        <v>173939</v>
      </c>
      <c r="P194" s="2">
        <v>1792</v>
      </c>
      <c r="Q194" s="2">
        <f t="shared" ref="Q194:Q216" si="6">SUM(D194:P194)</f>
        <v>2740069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1263268</v>
      </c>
      <c r="F195">
        <v>899552</v>
      </c>
      <c r="G195">
        <v>25853</v>
      </c>
      <c r="H195" s="2"/>
      <c r="I195">
        <v>26503</v>
      </c>
      <c r="J195" s="2"/>
      <c r="K195">
        <v>1257</v>
      </c>
      <c r="L195">
        <v>32530</v>
      </c>
      <c r="M195" s="2"/>
      <c r="N195" s="2"/>
      <c r="O195">
        <v>206895</v>
      </c>
      <c r="P195" s="2">
        <v>1644</v>
      </c>
      <c r="Q195" s="2">
        <f t="shared" si="6"/>
        <v>2457502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919053</v>
      </c>
      <c r="F196">
        <v>1105491</v>
      </c>
      <c r="G196">
        <v>32220</v>
      </c>
      <c r="H196" s="2"/>
      <c r="I196">
        <v>29631</v>
      </c>
      <c r="J196" s="2"/>
      <c r="K196">
        <v>1329</v>
      </c>
      <c r="L196">
        <v>37092</v>
      </c>
      <c r="M196" s="2"/>
      <c r="N196" s="2"/>
      <c r="O196">
        <v>230296</v>
      </c>
      <c r="P196" s="2">
        <v>1777</v>
      </c>
      <c r="Q196" s="2">
        <f t="shared" si="6"/>
        <v>2356889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780830</v>
      </c>
      <c r="F197">
        <v>1051866</v>
      </c>
      <c r="G197">
        <v>27347</v>
      </c>
      <c r="H197" s="2"/>
      <c r="I197">
        <v>29671</v>
      </c>
      <c r="J197" s="2"/>
      <c r="K197">
        <v>1494</v>
      </c>
      <c r="L197">
        <v>34223</v>
      </c>
      <c r="M197" s="2"/>
      <c r="N197">
        <v>1686</v>
      </c>
      <c r="O197">
        <v>214299</v>
      </c>
      <c r="P197" s="2">
        <v>1737</v>
      </c>
      <c r="Q197" s="2">
        <f t="shared" si="6"/>
        <v>2143153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727371</v>
      </c>
      <c r="F198">
        <v>1140651</v>
      </c>
      <c r="G198">
        <v>29489</v>
      </c>
      <c r="H198" s="2"/>
      <c r="I198">
        <v>24565</v>
      </c>
      <c r="J198" s="2"/>
      <c r="K198">
        <v>1546</v>
      </c>
      <c r="L198">
        <v>35848</v>
      </c>
      <c r="M198" s="2"/>
      <c r="N198">
        <v>1982</v>
      </c>
      <c r="O198">
        <v>187537</v>
      </c>
      <c r="P198" s="2">
        <v>1335</v>
      </c>
      <c r="Q198" s="2">
        <f t="shared" si="6"/>
        <v>2150324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667324</v>
      </c>
      <c r="F199">
        <v>1132430</v>
      </c>
      <c r="G199">
        <v>29462</v>
      </c>
      <c r="H199" s="2"/>
      <c r="I199">
        <v>27180</v>
      </c>
      <c r="J199" s="2"/>
      <c r="K199">
        <v>1250</v>
      </c>
      <c r="L199">
        <v>36619</v>
      </c>
      <c r="M199" s="2"/>
      <c r="N199">
        <v>2095</v>
      </c>
      <c r="O199">
        <v>162024</v>
      </c>
      <c r="P199" s="2">
        <v>1804</v>
      </c>
      <c r="Q199" s="2">
        <f t="shared" si="6"/>
        <v>2060188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1443327</v>
      </c>
      <c r="F200">
        <v>862977</v>
      </c>
      <c r="G200">
        <v>60864</v>
      </c>
      <c r="H200" s="2"/>
      <c r="I200">
        <v>26973</v>
      </c>
      <c r="J200" s="2"/>
      <c r="K200">
        <v>1379</v>
      </c>
      <c r="L200">
        <v>39932</v>
      </c>
      <c r="M200" s="2"/>
      <c r="N200">
        <v>1896</v>
      </c>
      <c r="O200">
        <v>104361</v>
      </c>
      <c r="P200" s="2">
        <v>1747</v>
      </c>
      <c r="Q200" s="2">
        <f t="shared" si="6"/>
        <v>2543456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1571884</v>
      </c>
      <c r="F201">
        <v>647339</v>
      </c>
      <c r="G201">
        <v>69093</v>
      </c>
      <c r="H201" s="2"/>
      <c r="I201">
        <v>28606</v>
      </c>
      <c r="J201" s="2"/>
      <c r="K201">
        <v>1684</v>
      </c>
      <c r="L201">
        <v>41190</v>
      </c>
      <c r="M201" s="2"/>
      <c r="N201">
        <v>1822</v>
      </c>
      <c r="O201">
        <v>88669</v>
      </c>
      <c r="P201" s="2">
        <v>1995</v>
      </c>
      <c r="Q201" s="2">
        <f t="shared" si="6"/>
        <v>2452282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1314958</v>
      </c>
      <c r="F202">
        <v>615814</v>
      </c>
      <c r="G202">
        <v>45430</v>
      </c>
      <c r="H202" s="2"/>
      <c r="I202">
        <v>26524</v>
      </c>
      <c r="J202" s="2"/>
      <c r="K202">
        <v>1424</v>
      </c>
      <c r="L202">
        <v>40539</v>
      </c>
      <c r="M202" s="2"/>
      <c r="N202">
        <v>3593</v>
      </c>
      <c r="O202">
        <v>133411</v>
      </c>
      <c r="P202" s="2">
        <v>1951</v>
      </c>
      <c r="Q202" s="2">
        <f t="shared" si="6"/>
        <v>2183644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1178704</v>
      </c>
      <c r="F203">
        <v>558819</v>
      </c>
      <c r="G203">
        <v>40691</v>
      </c>
      <c r="H203" s="2"/>
      <c r="I203">
        <v>30252</v>
      </c>
      <c r="J203" s="2"/>
      <c r="K203">
        <v>1042</v>
      </c>
      <c r="L203">
        <v>41500</v>
      </c>
      <c r="M203" s="2"/>
      <c r="N203">
        <v>3321</v>
      </c>
      <c r="O203">
        <v>218712</v>
      </c>
      <c r="P203" s="2">
        <v>1729</v>
      </c>
      <c r="Q203" s="2">
        <f t="shared" si="6"/>
        <v>2074770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1427770</v>
      </c>
      <c r="F204">
        <v>665159</v>
      </c>
      <c r="G204">
        <v>31664</v>
      </c>
      <c r="H204" s="2"/>
      <c r="I204">
        <v>28586</v>
      </c>
      <c r="J204" s="2"/>
      <c r="K204">
        <v>0</v>
      </c>
      <c r="L204">
        <v>35911</v>
      </c>
      <c r="M204" s="2"/>
      <c r="N204">
        <v>2164</v>
      </c>
      <c r="O204">
        <v>216321</v>
      </c>
      <c r="P204" s="2">
        <v>1843</v>
      </c>
      <c r="Q204" s="2">
        <f t="shared" si="6"/>
        <v>2409418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1499706</v>
      </c>
      <c r="F205">
        <v>868880</v>
      </c>
      <c r="G205">
        <v>43290</v>
      </c>
      <c r="H205" s="2"/>
      <c r="I205">
        <v>26449</v>
      </c>
      <c r="J205" s="2"/>
      <c r="K205">
        <v>0</v>
      </c>
      <c r="L205">
        <v>41454</v>
      </c>
      <c r="M205" s="2"/>
      <c r="N205">
        <v>1967</v>
      </c>
      <c r="O205">
        <v>213377</v>
      </c>
      <c r="P205" s="2">
        <v>1828</v>
      </c>
      <c r="Q205" s="2">
        <f t="shared" si="6"/>
        <v>2696951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1452855</v>
      </c>
      <c r="F206">
        <v>1111967</v>
      </c>
      <c r="G206">
        <v>30335</v>
      </c>
      <c r="H206" s="2"/>
      <c r="I206">
        <v>25850</v>
      </c>
      <c r="J206" s="2"/>
      <c r="K206">
        <v>0</v>
      </c>
      <c r="L206">
        <v>39065</v>
      </c>
      <c r="M206" s="2"/>
      <c r="N206">
        <v>2138</v>
      </c>
      <c r="O206">
        <v>231811</v>
      </c>
      <c r="P206" s="2">
        <v>1726</v>
      </c>
      <c r="Q206" s="2">
        <f t="shared" si="6"/>
        <v>2895747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1149324</v>
      </c>
      <c r="F207">
        <v>1090081</v>
      </c>
      <c r="G207">
        <v>25641</v>
      </c>
      <c r="H207" s="2"/>
      <c r="I207">
        <v>25028</v>
      </c>
      <c r="J207" s="2"/>
      <c r="K207">
        <v>834</v>
      </c>
      <c r="L207">
        <v>37879</v>
      </c>
      <c r="M207" s="2"/>
      <c r="N207">
        <v>2507</v>
      </c>
      <c r="O207">
        <v>197778</v>
      </c>
      <c r="P207" s="2">
        <v>1572</v>
      </c>
      <c r="Q207" s="2">
        <f t="shared" si="6"/>
        <v>2530644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1338146</v>
      </c>
      <c r="F208">
        <v>1028408</v>
      </c>
      <c r="G208">
        <v>23169</v>
      </c>
      <c r="H208" s="2"/>
      <c r="I208">
        <v>28812</v>
      </c>
      <c r="J208" s="2"/>
      <c r="K208">
        <v>1883</v>
      </c>
      <c r="L208">
        <v>42477</v>
      </c>
      <c r="M208" s="2"/>
      <c r="N208">
        <v>3190</v>
      </c>
      <c r="O208">
        <v>211642</v>
      </c>
      <c r="P208" s="2">
        <v>1735</v>
      </c>
      <c r="Q208" s="2">
        <f t="shared" si="6"/>
        <v>2679462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794384</v>
      </c>
      <c r="F209">
        <v>1034584</v>
      </c>
      <c r="G209">
        <v>30077</v>
      </c>
      <c r="H209" s="2"/>
      <c r="I209">
        <v>22656</v>
      </c>
      <c r="J209" s="2"/>
      <c r="K209">
        <v>1578</v>
      </c>
      <c r="L209">
        <v>39824</v>
      </c>
      <c r="M209" s="2"/>
      <c r="N209">
        <v>3689</v>
      </c>
      <c r="O209">
        <v>197911</v>
      </c>
      <c r="P209" s="2">
        <v>1708</v>
      </c>
      <c r="Q209" s="2">
        <f t="shared" si="6"/>
        <v>2126411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605404</v>
      </c>
      <c r="F210">
        <v>1203182</v>
      </c>
      <c r="G210">
        <v>37638</v>
      </c>
      <c r="H210" s="2"/>
      <c r="I210">
        <v>24606</v>
      </c>
      <c r="J210" s="2"/>
      <c r="K210">
        <v>670</v>
      </c>
      <c r="L210">
        <v>25304</v>
      </c>
      <c r="M210" s="2"/>
      <c r="N210">
        <v>4014</v>
      </c>
      <c r="O210">
        <v>155672</v>
      </c>
      <c r="P210" s="2">
        <v>1346</v>
      </c>
      <c r="Q210" s="2">
        <f t="shared" si="6"/>
        <v>2057836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769706</v>
      </c>
      <c r="F211">
        <v>1099098</v>
      </c>
      <c r="G211">
        <v>23801</v>
      </c>
      <c r="H211" s="2"/>
      <c r="I211">
        <v>25750</v>
      </c>
      <c r="J211" s="2"/>
      <c r="K211">
        <v>199</v>
      </c>
      <c r="L211">
        <v>6225</v>
      </c>
      <c r="M211" s="2"/>
      <c r="N211">
        <v>4397</v>
      </c>
      <c r="O211">
        <v>157715</v>
      </c>
      <c r="P211" s="2">
        <v>1894</v>
      </c>
      <c r="Q211" s="2">
        <f t="shared" si="6"/>
        <v>2088785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700323</v>
      </c>
      <c r="F212">
        <v>856795</v>
      </c>
      <c r="G212">
        <v>54612</v>
      </c>
      <c r="H212" s="2"/>
      <c r="I212">
        <v>24234</v>
      </c>
      <c r="J212" s="2"/>
      <c r="K212">
        <v>1602</v>
      </c>
      <c r="L212">
        <v>45038</v>
      </c>
      <c r="M212" s="2"/>
      <c r="N212">
        <v>3975</v>
      </c>
      <c r="O212">
        <v>116450</v>
      </c>
      <c r="P212" s="2">
        <v>1967</v>
      </c>
      <c r="Q212" s="2">
        <f t="shared" si="6"/>
        <v>1804996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938055</v>
      </c>
      <c r="F213">
        <v>686440</v>
      </c>
      <c r="G213">
        <v>60721</v>
      </c>
      <c r="H213" s="2"/>
      <c r="I213">
        <v>24232</v>
      </c>
      <c r="J213" s="2"/>
      <c r="K213">
        <v>1360</v>
      </c>
      <c r="L213">
        <v>41104</v>
      </c>
      <c r="M213" s="2"/>
      <c r="N213">
        <v>3957</v>
      </c>
      <c r="O213">
        <v>125597</v>
      </c>
      <c r="P213" s="2">
        <v>1997</v>
      </c>
      <c r="Q213" s="2">
        <f t="shared" si="6"/>
        <v>1883463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1277881</v>
      </c>
      <c r="F214">
        <v>554976</v>
      </c>
      <c r="G214">
        <v>39848</v>
      </c>
      <c r="H214" s="2"/>
      <c r="I214">
        <v>23697</v>
      </c>
      <c r="J214" s="2"/>
      <c r="K214">
        <v>1376</v>
      </c>
      <c r="L214">
        <v>38462</v>
      </c>
      <c r="M214" s="2"/>
      <c r="N214">
        <v>3492</v>
      </c>
      <c r="O214">
        <v>147899</v>
      </c>
      <c r="P214" s="2">
        <v>1973</v>
      </c>
      <c r="Q214" s="2">
        <f t="shared" si="6"/>
        <v>2089604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1456719</v>
      </c>
      <c r="F215">
        <v>580366</v>
      </c>
      <c r="G215">
        <v>40003</v>
      </c>
      <c r="H215" s="2"/>
      <c r="I215">
        <v>26501</v>
      </c>
      <c r="J215" s="2"/>
      <c r="K215">
        <v>941</v>
      </c>
      <c r="L215">
        <v>43605</v>
      </c>
      <c r="M215" s="2"/>
      <c r="N215">
        <v>2891</v>
      </c>
      <c r="O215">
        <v>197653</v>
      </c>
      <c r="P215" s="2">
        <v>1693</v>
      </c>
      <c r="Q215" s="2">
        <f t="shared" si="6"/>
        <v>2350372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1445543</v>
      </c>
      <c r="F216">
        <v>736325</v>
      </c>
      <c r="G216">
        <v>47887</v>
      </c>
      <c r="H216" s="2"/>
      <c r="I216">
        <v>24804</v>
      </c>
      <c r="J216" s="2"/>
      <c r="K216">
        <v>958</v>
      </c>
      <c r="L216">
        <v>42469</v>
      </c>
      <c r="M216" s="2"/>
      <c r="N216">
        <v>2197</v>
      </c>
      <c r="O216">
        <v>218440</v>
      </c>
      <c r="P216" s="2">
        <v>1802</v>
      </c>
      <c r="Q216" s="2">
        <f t="shared" si="6"/>
        <v>2520425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1292468</v>
      </c>
      <c r="F217">
        <v>746745</v>
      </c>
      <c r="G217">
        <v>56807</v>
      </c>
      <c r="H217" s="2"/>
      <c r="I217">
        <v>28502</v>
      </c>
      <c r="J217" s="2"/>
      <c r="K217">
        <v>1014</v>
      </c>
      <c r="L217">
        <v>44776</v>
      </c>
      <c r="M217" s="2"/>
      <c r="N217">
        <v>1670</v>
      </c>
      <c r="O217">
        <v>222257</v>
      </c>
      <c r="P217" s="2">
        <v>1918</v>
      </c>
      <c r="Q217" s="2">
        <f>SUM(D217:P217)</f>
        <v>2396157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1481454</v>
      </c>
      <c r="F218">
        <v>860942</v>
      </c>
      <c r="G218">
        <v>49118</v>
      </c>
      <c r="H218" s="2"/>
      <c r="I218">
        <v>27136</v>
      </c>
      <c r="J218" s="2"/>
      <c r="K218">
        <v>993</v>
      </c>
      <c r="L218">
        <v>44468</v>
      </c>
      <c r="M218" s="2"/>
      <c r="N218">
        <v>1736</v>
      </c>
      <c r="O218">
        <v>227439</v>
      </c>
      <c r="P218" s="2">
        <v>1845</v>
      </c>
      <c r="Q218" s="2">
        <f t="shared" ref="Q218:Q229" si="8">SUM(D218:P218)</f>
        <v>2695131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1302339</v>
      </c>
      <c r="F219">
        <v>772899</v>
      </c>
      <c r="G219">
        <v>65995</v>
      </c>
      <c r="H219" s="2"/>
      <c r="I219">
        <v>21327</v>
      </c>
      <c r="J219" s="2"/>
      <c r="K219">
        <v>879</v>
      </c>
      <c r="L219">
        <v>40217</v>
      </c>
      <c r="M219" s="2"/>
      <c r="N219">
        <v>1753</v>
      </c>
      <c r="O219">
        <v>172114</v>
      </c>
      <c r="P219" s="2">
        <v>1595</v>
      </c>
      <c r="Q219" s="2">
        <f t="shared" si="8"/>
        <v>2379118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1445504</v>
      </c>
      <c r="F220">
        <v>800861</v>
      </c>
      <c r="G220">
        <v>32793</v>
      </c>
      <c r="H220" s="2"/>
      <c r="I220">
        <v>28282</v>
      </c>
      <c r="J220" s="2"/>
      <c r="K220">
        <v>285</v>
      </c>
      <c r="L220">
        <v>45263</v>
      </c>
      <c r="M220" s="2"/>
      <c r="N220">
        <v>2760</v>
      </c>
      <c r="O220">
        <v>204564</v>
      </c>
      <c r="P220" s="2">
        <v>1807</v>
      </c>
      <c r="Q220" s="2">
        <f t="shared" si="8"/>
        <v>2562119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786032</v>
      </c>
      <c r="F221">
        <v>824646</v>
      </c>
      <c r="G221">
        <v>20104</v>
      </c>
      <c r="H221" s="2"/>
      <c r="I221">
        <v>25220</v>
      </c>
      <c r="J221" s="2"/>
      <c r="K221">
        <v>0</v>
      </c>
      <c r="L221">
        <v>42376</v>
      </c>
      <c r="M221" s="2"/>
      <c r="N221">
        <v>3155</v>
      </c>
      <c r="O221">
        <v>235110</v>
      </c>
      <c r="P221" s="2">
        <v>1610</v>
      </c>
      <c r="Q221" s="2">
        <f t="shared" si="8"/>
        <v>1938253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498009</v>
      </c>
      <c r="F222">
        <v>1115636</v>
      </c>
      <c r="G222">
        <v>23128</v>
      </c>
      <c r="H222" s="2"/>
      <c r="I222">
        <v>23397</v>
      </c>
      <c r="J222" s="2"/>
      <c r="K222">
        <v>390</v>
      </c>
      <c r="L222">
        <v>45016</v>
      </c>
      <c r="M222" s="2"/>
      <c r="N222">
        <v>3336</v>
      </c>
      <c r="O222">
        <v>182320</v>
      </c>
      <c r="P222" s="2">
        <v>1109</v>
      </c>
      <c r="Q222" s="2">
        <f t="shared" si="8"/>
        <v>1892341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835451</v>
      </c>
      <c r="F223">
        <v>916656</v>
      </c>
      <c r="G223">
        <v>26888</v>
      </c>
      <c r="H223" s="2"/>
      <c r="I223">
        <v>22344</v>
      </c>
      <c r="J223" s="2"/>
      <c r="K223">
        <v>899</v>
      </c>
      <c r="L223">
        <v>30539</v>
      </c>
      <c r="M223" s="2"/>
      <c r="N223">
        <v>3704</v>
      </c>
      <c r="O223">
        <v>179916</v>
      </c>
      <c r="P223" s="2">
        <v>1981</v>
      </c>
      <c r="Q223" s="2">
        <f t="shared" si="8"/>
        <v>2018378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1297445</v>
      </c>
      <c r="F224">
        <v>720130</v>
      </c>
      <c r="G224">
        <v>63665</v>
      </c>
      <c r="H224" s="2"/>
      <c r="I224">
        <v>23248</v>
      </c>
      <c r="J224" s="2"/>
      <c r="K224">
        <v>1461</v>
      </c>
      <c r="L224">
        <v>41726</v>
      </c>
      <c r="M224" s="2"/>
      <c r="N224">
        <v>3771</v>
      </c>
      <c r="O224">
        <v>140940</v>
      </c>
      <c r="P224" s="2">
        <v>1801</v>
      </c>
      <c r="Q224" s="2">
        <f t="shared" si="8"/>
        <v>2294187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1497422</v>
      </c>
      <c r="F225">
        <v>747468</v>
      </c>
      <c r="G225">
        <v>75661</v>
      </c>
      <c r="H225" s="2"/>
      <c r="I225">
        <v>24302</v>
      </c>
      <c r="J225" s="2"/>
      <c r="K225">
        <v>1258</v>
      </c>
      <c r="L225">
        <v>40598</v>
      </c>
      <c r="M225" s="2"/>
      <c r="N225">
        <v>3604</v>
      </c>
      <c r="O225">
        <v>130039</v>
      </c>
      <c r="P225" s="2">
        <v>1887</v>
      </c>
      <c r="Q225" s="2">
        <f t="shared" si="8"/>
        <v>2522239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1383489</v>
      </c>
      <c r="F226">
        <v>526693</v>
      </c>
      <c r="G226">
        <v>49260</v>
      </c>
      <c r="H226" s="2"/>
      <c r="I226">
        <v>23741</v>
      </c>
      <c r="J226" s="2"/>
      <c r="K226">
        <v>693</v>
      </c>
      <c r="L226">
        <v>35837</v>
      </c>
      <c r="M226" s="2"/>
      <c r="N226">
        <v>3007</v>
      </c>
      <c r="O226">
        <v>181284</v>
      </c>
      <c r="P226" s="2">
        <v>1931</v>
      </c>
      <c r="Q226" s="2">
        <f t="shared" si="8"/>
        <v>2205935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1034010</v>
      </c>
      <c r="F227">
        <v>576228</v>
      </c>
      <c r="G227">
        <v>46385</v>
      </c>
      <c r="H227" s="2"/>
      <c r="I227">
        <v>23860</v>
      </c>
      <c r="J227" s="2"/>
      <c r="K227">
        <v>272</v>
      </c>
      <c r="L227">
        <v>12728</v>
      </c>
      <c r="M227" s="2"/>
      <c r="N227">
        <v>2629</v>
      </c>
      <c r="O227">
        <v>235027</v>
      </c>
      <c r="P227" s="2">
        <v>1641</v>
      </c>
      <c r="Q227" s="2">
        <f t="shared" si="8"/>
        <v>1932780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1367335</v>
      </c>
      <c r="F228">
        <v>772009</v>
      </c>
      <c r="G228">
        <v>44685</v>
      </c>
      <c r="H228" s="2"/>
      <c r="I228">
        <v>23046</v>
      </c>
      <c r="J228" s="2"/>
      <c r="K228">
        <v>1256</v>
      </c>
      <c r="L228">
        <v>41636</v>
      </c>
      <c r="M228" s="2"/>
      <c r="N228">
        <v>1886</v>
      </c>
      <c r="O228">
        <v>205154</v>
      </c>
      <c r="P228" s="2">
        <v>1116</v>
      </c>
      <c r="Q228" s="2">
        <f t="shared" si="8"/>
        <v>2458123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1225801</v>
      </c>
      <c r="F229">
        <v>774902</v>
      </c>
      <c r="G229">
        <v>42672</v>
      </c>
      <c r="H229" s="2"/>
      <c r="I229">
        <v>21257</v>
      </c>
      <c r="J229" s="2"/>
      <c r="K229">
        <v>1644</v>
      </c>
      <c r="L229">
        <v>44483</v>
      </c>
      <c r="M229" s="2"/>
      <c r="N229">
        <v>1444</v>
      </c>
      <c r="O229">
        <v>228840</v>
      </c>
      <c r="P229" s="2">
        <v>1817</v>
      </c>
      <c r="Q229" s="2">
        <f t="shared" si="8"/>
        <v>2342860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H230" s="2"/>
      <c r="J230" s="2"/>
      <c r="M230" s="2"/>
      <c r="P230" s="2"/>
      <c r="Q230" s="2"/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H231" s="2"/>
      <c r="J231" s="2"/>
      <c r="M231" s="2"/>
      <c r="P231" s="2"/>
      <c r="Q231" s="2"/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H232" s="2"/>
      <c r="J232" s="2"/>
      <c r="M232" s="2"/>
      <c r="P232" s="2"/>
      <c r="Q232" s="2"/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H233" s="2"/>
      <c r="J233" s="2"/>
      <c r="M233" s="2"/>
      <c r="P233" s="2"/>
      <c r="Q233" s="2"/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H234" s="2"/>
      <c r="J234" s="2"/>
      <c r="M234" s="2"/>
      <c r="P234" s="2"/>
      <c r="Q234" s="2"/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H235" s="2"/>
      <c r="J235" s="2"/>
      <c r="M235" s="2"/>
      <c r="P235" s="2"/>
      <c r="Q235" s="2"/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H236" s="2"/>
      <c r="J236" s="2"/>
      <c r="M236" s="2"/>
      <c r="P236" s="2"/>
      <c r="Q236" s="2"/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H237" s="2"/>
      <c r="J237" s="2"/>
      <c r="M237" s="2"/>
      <c r="P237" s="2"/>
      <c r="Q237" s="2"/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H238" s="2"/>
      <c r="J238" s="2"/>
      <c r="M238" s="2"/>
      <c r="P238" s="2"/>
      <c r="Q238" s="2"/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H239" s="2"/>
      <c r="J239" s="2"/>
      <c r="M239" s="2"/>
      <c r="P239" s="2"/>
      <c r="Q239" s="2"/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H240" s="2"/>
      <c r="J240" s="2"/>
      <c r="M240" s="2"/>
      <c r="P240" s="2"/>
      <c r="Q240" s="2"/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H241" s="2"/>
      <c r="J241" s="2"/>
      <c r="M241" s="2"/>
      <c r="P241" s="2"/>
      <c r="Q241" s="2"/>
      <c r="R241" s="2"/>
    </row>
    <row r="242" spans="1:18" x14ac:dyDescent="0.2">
      <c r="H242" s="2"/>
      <c r="J242" s="2"/>
      <c r="M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P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1944.735502283105</v>
      </c>
      <c r="E247" s="2">
        <f t="shared" ref="E247:Q262" si="9">SUMIF($B$2:$B$241,$B247,E$2:E$241)/$C247</f>
        <v>0</v>
      </c>
      <c r="F247" s="2">
        <f t="shared" si="9"/>
        <v>754.96312785388125</v>
      </c>
      <c r="G247" s="2">
        <f t="shared" si="9"/>
        <v>2.2932648401826485</v>
      </c>
      <c r="H247" s="2">
        <f t="shared" si="9"/>
        <v>0</v>
      </c>
      <c r="I247" s="2">
        <f t="shared" si="9"/>
        <v>0</v>
      </c>
      <c r="J247" s="2">
        <f t="shared" si="9"/>
        <v>0</v>
      </c>
      <c r="K247" s="2">
        <f t="shared" si="9"/>
        <v>0</v>
      </c>
      <c r="L247" s="2">
        <f t="shared" si="9"/>
        <v>56.80513698630137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7.4686073059360734</v>
      </c>
      <c r="Q247" s="2">
        <f>SUMIF($B$2:$B$241,$B247,Q$2:Q$241)/$C247</f>
        <v>2766.2656392694066</v>
      </c>
      <c r="R247" s="2"/>
    </row>
    <row r="248" spans="1:18" x14ac:dyDescent="0.2">
      <c r="B248">
        <v>2002</v>
      </c>
      <c r="C248">
        <v>8760</v>
      </c>
      <c r="D248" s="2">
        <f t="shared" ref="D248:Q263" si="10">SUMIF($B$2:$B$241,$B248,D$2:D$241)/$C248</f>
        <v>1750.8937214611872</v>
      </c>
      <c r="E248" s="2">
        <f t="shared" si="9"/>
        <v>0</v>
      </c>
      <c r="F248" s="2">
        <f t="shared" si="9"/>
        <v>1092.1131278538812</v>
      </c>
      <c r="G248" s="2">
        <f t="shared" si="9"/>
        <v>1.9038812785388128</v>
      </c>
      <c r="H248" s="2">
        <f t="shared" si="9"/>
        <v>0</v>
      </c>
      <c r="I248" s="2">
        <f t="shared" si="9"/>
        <v>0</v>
      </c>
      <c r="J248" s="2">
        <f t="shared" si="9"/>
        <v>0</v>
      </c>
      <c r="K248" s="2">
        <f t="shared" si="9"/>
        <v>2.1872146118721463</v>
      </c>
      <c r="L248" s="2">
        <f t="shared" si="9"/>
        <v>53.614041095890414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7.2453196347031961</v>
      </c>
      <c r="Q248" s="2">
        <f t="shared" si="9"/>
        <v>2907.9573059360732</v>
      </c>
      <c r="R248" s="2"/>
    </row>
    <row r="249" spans="1:18" x14ac:dyDescent="0.2">
      <c r="B249">
        <v>2003</v>
      </c>
      <c r="C249">
        <v>8760</v>
      </c>
      <c r="D249" s="2">
        <f t="shared" si="10"/>
        <v>1946.191210045662</v>
      </c>
      <c r="E249" s="2">
        <f t="shared" si="9"/>
        <v>0</v>
      </c>
      <c r="F249" s="2">
        <f t="shared" si="9"/>
        <v>993.35296803652966</v>
      </c>
      <c r="G249" s="2">
        <f t="shared" si="9"/>
        <v>2.9073059360730595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2.2283105022831049</v>
      </c>
      <c r="L249" s="2">
        <f t="shared" si="9"/>
        <v>45.909132420091325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8.1242009132420083</v>
      </c>
      <c r="Q249" s="2">
        <f t="shared" si="9"/>
        <v>2998.7131278538814</v>
      </c>
      <c r="R249" s="2"/>
    </row>
    <row r="250" spans="1:18" x14ac:dyDescent="0.2">
      <c r="B250">
        <v>2004</v>
      </c>
      <c r="C250">
        <v>8784</v>
      </c>
      <c r="D250" s="2">
        <f t="shared" si="10"/>
        <v>1978.6234061930784</v>
      </c>
      <c r="E250" s="2">
        <f t="shared" si="9"/>
        <v>0</v>
      </c>
      <c r="F250" s="2">
        <f t="shared" si="9"/>
        <v>1008.2002504553734</v>
      </c>
      <c r="G250" s="2">
        <f t="shared" si="9"/>
        <v>3.1816939890710381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2.6152094717668488</v>
      </c>
      <c r="L250" s="2">
        <f t="shared" si="9"/>
        <v>49.992827868852459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7.1092896174863389</v>
      </c>
      <c r="Q250" s="2">
        <f t="shared" si="9"/>
        <v>3049.7226775956283</v>
      </c>
      <c r="R250" s="2"/>
    </row>
    <row r="251" spans="1:18" x14ac:dyDescent="0.2">
      <c r="B251">
        <v>2005</v>
      </c>
      <c r="C251">
        <v>8760</v>
      </c>
      <c r="D251" s="2">
        <f t="shared" si="10"/>
        <v>2034.6276255707762</v>
      </c>
      <c r="E251" s="2">
        <f t="shared" si="9"/>
        <v>0</v>
      </c>
      <c r="F251" s="2">
        <f t="shared" si="9"/>
        <v>1094.4464611872147</v>
      </c>
      <c r="G251" s="2">
        <f t="shared" si="9"/>
        <v>3.0753424657534247</v>
      </c>
      <c r="H251" s="2">
        <f t="shared" si="9"/>
        <v>0</v>
      </c>
      <c r="I251" s="2">
        <f t="shared" si="9"/>
        <v>0</v>
      </c>
      <c r="J251" s="2">
        <f t="shared" si="9"/>
        <v>0</v>
      </c>
      <c r="K251" s="2">
        <f t="shared" si="9"/>
        <v>1.6740867579908676</v>
      </c>
      <c r="L251" s="2">
        <f t="shared" si="9"/>
        <v>47.360159817351601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8.174885844748859</v>
      </c>
      <c r="Q251" s="2">
        <f t="shared" si="9"/>
        <v>3189.3585616438354</v>
      </c>
      <c r="R251" s="2"/>
    </row>
    <row r="252" spans="1:18" x14ac:dyDescent="0.2">
      <c r="B252">
        <v>2006</v>
      </c>
      <c r="C252">
        <v>8760</v>
      </c>
      <c r="D252" s="2">
        <f t="shared" si="10"/>
        <v>1950.3515981735161</v>
      </c>
      <c r="E252" s="2">
        <f t="shared" si="9"/>
        <v>0</v>
      </c>
      <c r="F252" s="2">
        <f t="shared" si="9"/>
        <v>1156.4111872146118</v>
      </c>
      <c r="G252" s="2">
        <f t="shared" si="9"/>
        <v>7.7147260273972602</v>
      </c>
      <c r="H252" s="2">
        <f t="shared" si="9"/>
        <v>0</v>
      </c>
      <c r="I252" s="2">
        <f t="shared" si="9"/>
        <v>0</v>
      </c>
      <c r="J252" s="2">
        <f t="shared" si="9"/>
        <v>0</v>
      </c>
      <c r="K252" s="2">
        <f t="shared" si="9"/>
        <v>1.2793378995433791</v>
      </c>
      <c r="L252" s="2">
        <f t="shared" si="9"/>
        <v>47.845319634703195</v>
      </c>
      <c r="M252" s="2">
        <f t="shared" si="9"/>
        <v>0</v>
      </c>
      <c r="N252" s="2">
        <f t="shared" si="9"/>
        <v>0</v>
      </c>
      <c r="O252" s="2">
        <f t="shared" si="9"/>
        <v>49.768264840182646</v>
      </c>
      <c r="P252" s="2">
        <f t="shared" si="9"/>
        <v>10.777853881278538</v>
      </c>
      <c r="Q252" s="2">
        <f t="shared" si="9"/>
        <v>3224.148287671233</v>
      </c>
      <c r="R252" s="2"/>
    </row>
    <row r="253" spans="1:18" x14ac:dyDescent="0.2">
      <c r="B253">
        <v>2007</v>
      </c>
      <c r="C253">
        <v>8760</v>
      </c>
      <c r="D253" s="2">
        <f t="shared" si="10"/>
        <v>2095.5220319634705</v>
      </c>
      <c r="E253" s="2">
        <f t="shared" si="9"/>
        <v>0</v>
      </c>
      <c r="F253" s="2">
        <f t="shared" si="9"/>
        <v>1068.9880136986301</v>
      </c>
      <c r="G253" s="2">
        <f t="shared" si="9"/>
        <v>12.097602739726028</v>
      </c>
      <c r="H253" s="2">
        <f t="shared" si="9"/>
        <v>0</v>
      </c>
      <c r="I253" s="2">
        <f t="shared" si="9"/>
        <v>0</v>
      </c>
      <c r="J253" s="2">
        <f t="shared" si="9"/>
        <v>0</v>
      </c>
      <c r="K253" s="2">
        <f t="shared" si="9"/>
        <v>2.1703196347031963</v>
      </c>
      <c r="L253" s="2">
        <f t="shared" si="9"/>
        <v>54.643493150684932</v>
      </c>
      <c r="M253" s="2">
        <f t="shared" si="9"/>
        <v>0</v>
      </c>
      <c r="N253" s="2">
        <f t="shared" si="9"/>
        <v>0</v>
      </c>
      <c r="O253" s="2">
        <f t="shared" si="9"/>
        <v>56.595433789954335</v>
      </c>
      <c r="P253" s="2">
        <f t="shared" si="9"/>
        <v>12.664840182648401</v>
      </c>
      <c r="Q253" s="2">
        <f t="shared" si="9"/>
        <v>3302.6817351598174</v>
      </c>
      <c r="R253" s="2"/>
    </row>
    <row r="254" spans="1:18" x14ac:dyDescent="0.2">
      <c r="B254">
        <v>2008</v>
      </c>
      <c r="C254">
        <v>8784</v>
      </c>
      <c r="D254" s="2">
        <f t="shared" si="10"/>
        <v>2086.9231557377047</v>
      </c>
      <c r="E254" s="2">
        <f t="shared" si="9"/>
        <v>0</v>
      </c>
      <c r="F254" s="2">
        <f t="shared" si="9"/>
        <v>1138.3831967213114</v>
      </c>
      <c r="G254" s="2">
        <f t="shared" si="9"/>
        <v>7.4747267759562845</v>
      </c>
      <c r="H254" s="2">
        <f t="shared" si="9"/>
        <v>0</v>
      </c>
      <c r="I254" s="2">
        <f t="shared" si="9"/>
        <v>12.678961748633879</v>
      </c>
      <c r="J254" s="2">
        <f t="shared" si="9"/>
        <v>0</v>
      </c>
      <c r="K254" s="2">
        <f t="shared" si="9"/>
        <v>0.65733151183970862</v>
      </c>
      <c r="L254" s="2">
        <f t="shared" si="9"/>
        <v>47.717440801457194</v>
      </c>
      <c r="M254" s="2">
        <f t="shared" si="9"/>
        <v>0</v>
      </c>
      <c r="N254" s="2">
        <f t="shared" si="9"/>
        <v>0</v>
      </c>
      <c r="O254" s="2">
        <f t="shared" si="9"/>
        <v>67.525045537340617</v>
      </c>
      <c r="P254" s="2">
        <f t="shared" si="9"/>
        <v>12.631716757741348</v>
      </c>
      <c r="Q254" s="2">
        <f t="shared" si="9"/>
        <v>3373.9915755919856</v>
      </c>
      <c r="R254" s="2"/>
    </row>
    <row r="255" spans="1:18" x14ac:dyDescent="0.2">
      <c r="B255">
        <v>2009</v>
      </c>
      <c r="C255">
        <v>8760</v>
      </c>
      <c r="D255" s="2">
        <f t="shared" si="10"/>
        <v>1782.1095890410959</v>
      </c>
      <c r="E255" s="2">
        <f t="shared" si="9"/>
        <v>0</v>
      </c>
      <c r="F255" s="2">
        <f t="shared" si="9"/>
        <v>1085.1529680365297</v>
      </c>
      <c r="G255" s="2">
        <f t="shared" si="9"/>
        <v>8.8767123287671232</v>
      </c>
      <c r="H255" s="2">
        <f t="shared" si="9"/>
        <v>0</v>
      </c>
      <c r="I255" s="2">
        <f t="shared" si="9"/>
        <v>12.592237442922375</v>
      </c>
      <c r="J255" s="2">
        <f t="shared" si="9"/>
        <v>0</v>
      </c>
      <c r="K255" s="2">
        <f t="shared" si="9"/>
        <v>0.16529680365296803</v>
      </c>
      <c r="L255" s="2">
        <f t="shared" si="9"/>
        <v>55.985388127853881</v>
      </c>
      <c r="M255" s="2">
        <f t="shared" si="9"/>
        <v>0</v>
      </c>
      <c r="N255" s="2">
        <f t="shared" si="9"/>
        <v>0</v>
      </c>
      <c r="O255" s="2">
        <f t="shared" si="9"/>
        <v>93.712671232876716</v>
      </c>
      <c r="P255" s="2">
        <f t="shared" si="9"/>
        <v>10.803881278538812</v>
      </c>
      <c r="Q255" s="2">
        <f t="shared" si="9"/>
        <v>3049.3987442922376</v>
      </c>
      <c r="R255" s="2"/>
    </row>
    <row r="256" spans="1:18" x14ac:dyDescent="0.2">
      <c r="B256">
        <v>2010</v>
      </c>
      <c r="C256">
        <v>8760</v>
      </c>
      <c r="D256" s="2">
        <f t="shared" si="10"/>
        <v>2123.3600456621007</v>
      </c>
      <c r="E256" s="2">
        <f t="shared" si="9"/>
        <v>0</v>
      </c>
      <c r="F256" s="2">
        <f t="shared" si="9"/>
        <v>1074.7329908675799</v>
      </c>
      <c r="G256" s="2">
        <f t="shared" si="9"/>
        <v>6.5196347031963473</v>
      </c>
      <c r="H256" s="2">
        <f t="shared" si="9"/>
        <v>0</v>
      </c>
      <c r="I256" s="2">
        <f t="shared" si="9"/>
        <v>32.102054794520548</v>
      </c>
      <c r="J256" s="2">
        <f t="shared" si="9"/>
        <v>0</v>
      </c>
      <c r="K256" s="2">
        <f t="shared" si="9"/>
        <v>0.21689497716894976</v>
      </c>
      <c r="L256" s="2">
        <f t="shared" si="9"/>
        <v>46.632534246575339</v>
      </c>
      <c r="M256" s="2">
        <f t="shared" si="9"/>
        <v>0</v>
      </c>
      <c r="N256" s="2">
        <f t="shared" si="9"/>
        <v>0</v>
      </c>
      <c r="O256" s="2">
        <f t="shared" si="9"/>
        <v>106.19098173515982</v>
      </c>
      <c r="P256" s="2">
        <f t="shared" si="9"/>
        <v>11.064383561643835</v>
      </c>
      <c r="Q256" s="2">
        <f t="shared" si="9"/>
        <v>3400.8195205479451</v>
      </c>
      <c r="R256" s="2"/>
    </row>
    <row r="257" spans="2:32" x14ac:dyDescent="0.2">
      <c r="B257">
        <v>2011</v>
      </c>
      <c r="C257">
        <v>8760</v>
      </c>
      <c r="D257" s="2">
        <f t="shared" si="10"/>
        <v>1718.68976369863</v>
      </c>
      <c r="E257" s="2">
        <f t="shared" si="9"/>
        <v>0</v>
      </c>
      <c r="F257" s="2">
        <f t="shared" si="9"/>
        <v>1437.8859988584477</v>
      </c>
      <c r="G257" s="2">
        <f t="shared" si="9"/>
        <v>47.738891552511419</v>
      </c>
      <c r="H257" s="2">
        <f t="shared" si="9"/>
        <v>0</v>
      </c>
      <c r="I257" s="2">
        <f t="shared" si="9"/>
        <v>38.0060502283105</v>
      </c>
      <c r="J257" s="2">
        <f t="shared" si="9"/>
        <v>0</v>
      </c>
      <c r="K257" s="2">
        <f t="shared" si="9"/>
        <v>2.2363013698630135E-3</v>
      </c>
      <c r="L257" s="2">
        <f t="shared" si="9"/>
        <v>52.582883561643833</v>
      </c>
      <c r="M257" s="2">
        <f t="shared" si="9"/>
        <v>0</v>
      </c>
      <c r="N257" s="2">
        <f t="shared" si="9"/>
        <v>0</v>
      </c>
      <c r="O257" s="2">
        <f t="shared" si="9"/>
        <v>144.42552739726025</v>
      </c>
      <c r="P257" s="2">
        <f t="shared" si="9"/>
        <v>0</v>
      </c>
      <c r="Q257" s="2">
        <f t="shared" si="9"/>
        <v>3439.3313515981736</v>
      </c>
      <c r="R257" s="2"/>
    </row>
    <row r="258" spans="2:32" x14ac:dyDescent="0.2">
      <c r="B258">
        <v>2012</v>
      </c>
      <c r="C258">
        <v>8784</v>
      </c>
      <c r="D258" s="2">
        <f t="shared" si="10"/>
        <v>1592.3715562386158</v>
      </c>
      <c r="E258" s="2">
        <f t="shared" si="9"/>
        <v>0</v>
      </c>
      <c r="F258" s="2">
        <f t="shared" si="9"/>
        <v>1284.5474726775956</v>
      </c>
      <c r="G258" s="2">
        <f t="shared" si="9"/>
        <v>52.82312841530053</v>
      </c>
      <c r="H258" s="2">
        <f t="shared" si="9"/>
        <v>0</v>
      </c>
      <c r="I258" s="2">
        <f t="shared" si="9"/>
        <v>38.842213114754095</v>
      </c>
      <c r="J258" s="2">
        <f t="shared" si="9"/>
        <v>0</v>
      </c>
      <c r="K258" s="2">
        <f t="shared" si="9"/>
        <v>1.5607923497267756E-3</v>
      </c>
      <c r="L258" s="2">
        <f t="shared" si="9"/>
        <v>53.161725865209476</v>
      </c>
      <c r="M258" s="2">
        <f t="shared" si="9"/>
        <v>0</v>
      </c>
      <c r="N258" s="2">
        <f t="shared" si="9"/>
        <v>0</v>
      </c>
      <c r="O258" s="2">
        <f t="shared" si="9"/>
        <v>143.64210268670308</v>
      </c>
      <c r="P258" s="2">
        <f t="shared" si="9"/>
        <v>0</v>
      </c>
      <c r="Q258" s="2">
        <f t="shared" si="9"/>
        <v>3165.3897597905284</v>
      </c>
      <c r="R258" s="2"/>
    </row>
    <row r="259" spans="2:32" x14ac:dyDescent="0.2">
      <c r="B259">
        <v>2013</v>
      </c>
      <c r="C259">
        <v>8760</v>
      </c>
      <c r="D259" s="2">
        <f t="shared" si="10"/>
        <v>1698.6638698630136</v>
      </c>
      <c r="E259" s="2">
        <f t="shared" si="9"/>
        <v>0</v>
      </c>
      <c r="F259" s="2">
        <f t="shared" si="9"/>
        <v>1100.257966894977</v>
      </c>
      <c r="G259" s="2">
        <f t="shared" si="9"/>
        <v>70.117722602739732</v>
      </c>
      <c r="H259" s="2">
        <f t="shared" si="9"/>
        <v>0</v>
      </c>
      <c r="I259" s="2">
        <f t="shared" si="9"/>
        <v>37.952054794520549</v>
      </c>
      <c r="J259" s="2">
        <f t="shared" si="9"/>
        <v>0</v>
      </c>
      <c r="K259" s="2">
        <f t="shared" si="9"/>
        <v>1.8344748858447485E-3</v>
      </c>
      <c r="L259" s="2">
        <f t="shared" si="9"/>
        <v>52.774227168949771</v>
      </c>
      <c r="M259" s="2">
        <f t="shared" si="9"/>
        <v>0</v>
      </c>
      <c r="N259" s="2">
        <f t="shared" si="9"/>
        <v>0</v>
      </c>
      <c r="O259" s="2">
        <f t="shared" si="9"/>
        <v>200.30188812785389</v>
      </c>
      <c r="P259" s="2">
        <f t="shared" si="9"/>
        <v>0.58413242009132416</v>
      </c>
      <c r="Q259" s="2">
        <f t="shared" si="9"/>
        <v>3160.6536963470312</v>
      </c>
      <c r="R259" s="2"/>
    </row>
    <row r="260" spans="2:32" x14ac:dyDescent="0.2">
      <c r="B260">
        <v>2014</v>
      </c>
      <c r="C260">
        <v>8760</v>
      </c>
      <c r="D260" s="2">
        <f t="shared" si="10"/>
        <v>1807.1423538812783</v>
      </c>
      <c r="E260" s="2">
        <f t="shared" si="9"/>
        <v>0</v>
      </c>
      <c r="F260" s="2">
        <f t="shared" si="9"/>
        <v>1280.2180696347034</v>
      </c>
      <c r="G260" s="2">
        <f t="shared" si="9"/>
        <v>62.04842123287672</v>
      </c>
      <c r="H260" s="2">
        <f t="shared" si="9"/>
        <v>0</v>
      </c>
      <c r="I260" s="2">
        <f t="shared" si="9"/>
        <v>30.229908675799088</v>
      </c>
      <c r="J260" s="2">
        <f t="shared" si="9"/>
        <v>0</v>
      </c>
      <c r="K260" s="2">
        <f t="shared" si="9"/>
        <v>1.1198630136986301E-3</v>
      </c>
      <c r="L260" s="2">
        <f t="shared" si="9"/>
        <v>48.319355022831047</v>
      </c>
      <c r="M260" s="2">
        <f t="shared" si="9"/>
        <v>0</v>
      </c>
      <c r="N260" s="2">
        <f t="shared" si="9"/>
        <v>0</v>
      </c>
      <c r="O260" s="2">
        <f t="shared" si="9"/>
        <v>224.38453310502283</v>
      </c>
      <c r="P260" s="2">
        <f t="shared" si="9"/>
        <v>0</v>
      </c>
      <c r="Q260" s="2">
        <f t="shared" si="9"/>
        <v>3452.3437614155255</v>
      </c>
      <c r="R260" s="2"/>
    </row>
    <row r="261" spans="2:32" x14ac:dyDescent="0.2">
      <c r="B261">
        <v>2015</v>
      </c>
      <c r="C261">
        <v>8760</v>
      </c>
      <c r="D261" s="2">
        <f t="shared" si="10"/>
        <v>1827.9915525114154</v>
      </c>
      <c r="E261" s="2">
        <f t="shared" si="9"/>
        <v>0</v>
      </c>
      <c r="F261" s="2">
        <f t="shared" si="9"/>
        <v>1128.7364155251141</v>
      </c>
      <c r="G261" s="2">
        <f t="shared" si="9"/>
        <v>68.402739726027391</v>
      </c>
      <c r="H261" s="2">
        <f t="shared" si="9"/>
        <v>0</v>
      </c>
      <c r="I261" s="2">
        <f t="shared" si="9"/>
        <v>34.563013698630137</v>
      </c>
      <c r="J261" s="2">
        <f t="shared" si="9"/>
        <v>0</v>
      </c>
      <c r="K261" s="2">
        <f t="shared" si="9"/>
        <v>1.9468036529680366</v>
      </c>
      <c r="L261" s="2">
        <f t="shared" si="9"/>
        <v>56.669406392694064</v>
      </c>
      <c r="M261" s="2">
        <f t="shared" si="9"/>
        <v>0</v>
      </c>
      <c r="N261" s="2">
        <f t="shared" si="9"/>
        <v>0</v>
      </c>
      <c r="O261" s="2">
        <f t="shared" si="9"/>
        <v>224.28401826484017</v>
      </c>
      <c r="P261" s="2">
        <f t="shared" si="9"/>
        <v>2.4294520547945204</v>
      </c>
      <c r="Q261" s="2">
        <f t="shared" si="9"/>
        <v>3345.0234018264841</v>
      </c>
      <c r="R261" s="2"/>
    </row>
    <row r="262" spans="2:32" x14ac:dyDescent="0.2">
      <c r="B262">
        <v>2016</v>
      </c>
      <c r="C262">
        <v>8784</v>
      </c>
      <c r="D262" s="2">
        <f t="shared" si="10"/>
        <v>1631.2706056466302</v>
      </c>
      <c r="E262" s="2">
        <f t="shared" si="9"/>
        <v>0</v>
      </c>
      <c r="F262" s="2">
        <f t="shared" si="9"/>
        <v>1159.3216074681238</v>
      </c>
      <c r="G262" s="2">
        <f t="shared" si="9"/>
        <v>79.019467213114751</v>
      </c>
      <c r="H262" s="2">
        <f t="shared" si="9"/>
        <v>0</v>
      </c>
      <c r="I262" s="2">
        <f t="shared" si="9"/>
        <v>37.211748633879779</v>
      </c>
      <c r="J262" s="2">
        <f t="shared" si="9"/>
        <v>0</v>
      </c>
      <c r="K262" s="2">
        <f t="shared" si="9"/>
        <v>0.97734517304189439</v>
      </c>
      <c r="L262" s="2">
        <f t="shared" si="9"/>
        <v>52.366234061930783</v>
      </c>
      <c r="M262" s="2">
        <f t="shared" si="9"/>
        <v>0</v>
      </c>
      <c r="N262" s="2">
        <f t="shared" si="9"/>
        <v>0</v>
      </c>
      <c r="O262" s="2">
        <f t="shared" si="9"/>
        <v>242.44797358834245</v>
      </c>
      <c r="P262" s="2">
        <f t="shared" si="9"/>
        <v>2.4526411657559199</v>
      </c>
      <c r="Q262" s="2">
        <f t="shared" si="9"/>
        <v>3205.0676229508199</v>
      </c>
      <c r="R262" s="2"/>
    </row>
    <row r="263" spans="2:32" x14ac:dyDescent="0.2">
      <c r="B263">
        <v>2017</v>
      </c>
      <c r="C263">
        <v>8760</v>
      </c>
      <c r="D263" s="2">
        <f t="shared" si="10"/>
        <v>1625.6670091324202</v>
      </c>
      <c r="E263" s="2">
        <f t="shared" si="10"/>
        <v>0</v>
      </c>
      <c r="F263" s="2">
        <f t="shared" si="10"/>
        <v>1205.5718036529681</v>
      </c>
      <c r="G263" s="2">
        <f t="shared" si="10"/>
        <v>53.829908675799089</v>
      </c>
      <c r="H263" s="2">
        <f t="shared" si="10"/>
        <v>0</v>
      </c>
      <c r="I263" s="2">
        <f t="shared" si="10"/>
        <v>37.880593607305933</v>
      </c>
      <c r="J263" s="2">
        <f t="shared" si="10"/>
        <v>0</v>
      </c>
      <c r="K263" s="2">
        <f t="shared" si="10"/>
        <v>1.5683789954337899</v>
      </c>
      <c r="L263" s="2">
        <f t="shared" si="10"/>
        <v>52.31986301369863</v>
      </c>
      <c r="M263" s="2">
        <f t="shared" si="10"/>
        <v>0</v>
      </c>
      <c r="N263" s="2">
        <f t="shared" si="10"/>
        <v>2.3431506849315067</v>
      </c>
      <c r="O263" s="2">
        <f t="shared" si="10"/>
        <v>245.4156392694064</v>
      </c>
      <c r="P263" s="2">
        <f t="shared" si="10"/>
        <v>2.4180365296803652</v>
      </c>
      <c r="Q263" s="2">
        <f t="shared" si="10"/>
        <v>3227.0143835616436</v>
      </c>
      <c r="R263" s="2"/>
    </row>
    <row r="264" spans="2:32" x14ac:dyDescent="0.2">
      <c r="B264">
        <v>2018</v>
      </c>
      <c r="C264">
        <v>8760</v>
      </c>
      <c r="D264" s="2">
        <f t="shared" ref="D264:Q265" si="11">SUMIF($B$2:$B$241,$B264,D$2:D$241)/$C264</f>
        <v>1509.2246575342465</v>
      </c>
      <c r="E264" s="2">
        <f t="shared" si="11"/>
        <v>0</v>
      </c>
      <c r="F264" s="2">
        <f t="shared" si="11"/>
        <v>1224.7679223744292</v>
      </c>
      <c r="G264" s="2">
        <f t="shared" si="11"/>
        <v>53.714497716894975</v>
      </c>
      <c r="H264" s="2">
        <f t="shared" si="11"/>
        <v>0</v>
      </c>
      <c r="I264" s="2">
        <f t="shared" si="11"/>
        <v>34.779908675799085</v>
      </c>
      <c r="J264" s="2">
        <f t="shared" si="11"/>
        <v>0</v>
      </c>
      <c r="K264" s="2">
        <f t="shared" si="11"/>
        <v>1.4172374429223744</v>
      </c>
      <c r="L264" s="2">
        <f t="shared" si="11"/>
        <v>50.939269406392697</v>
      </c>
      <c r="M264" s="2">
        <f t="shared" si="11"/>
        <v>0</v>
      </c>
      <c r="N264" s="2">
        <f t="shared" si="11"/>
        <v>4.3512557077625571</v>
      </c>
      <c r="O264" s="2">
        <f t="shared" si="11"/>
        <v>248.95262557077626</v>
      </c>
      <c r="P264" s="2">
        <f t="shared" si="11"/>
        <v>2.4350456621004568</v>
      </c>
      <c r="Q264" s="2">
        <f t="shared" si="11"/>
        <v>3130.5824200913244</v>
      </c>
      <c r="R264" s="2"/>
    </row>
    <row r="265" spans="2:32" x14ac:dyDescent="0.2">
      <c r="B265">
        <v>2019</v>
      </c>
      <c r="C265">
        <v>8760</v>
      </c>
      <c r="D265" s="2">
        <f t="shared" si="11"/>
        <v>1615.7866438356164</v>
      </c>
      <c r="E265" s="2">
        <f t="shared" si="11"/>
        <v>0</v>
      </c>
      <c r="F265" s="2">
        <f t="shared" si="11"/>
        <v>1074.0947488584475</v>
      </c>
      <c r="G265" s="2">
        <f t="shared" si="11"/>
        <v>61.684246575342463</v>
      </c>
      <c r="H265" s="2">
        <f t="shared" si="11"/>
        <v>0</v>
      </c>
      <c r="I265" s="2">
        <f t="shared" si="11"/>
        <v>32.780821917808218</v>
      </c>
      <c r="J265" s="2">
        <f t="shared" si="11"/>
        <v>0</v>
      </c>
      <c r="K265" s="2">
        <f t="shared" si="11"/>
        <v>1.1449771689497716</v>
      </c>
      <c r="L265" s="2">
        <f t="shared" si="11"/>
        <v>53.069292237442923</v>
      </c>
      <c r="M265" s="2">
        <f t="shared" si="11"/>
        <v>0</v>
      </c>
      <c r="N265" s="2">
        <f t="shared" si="11"/>
        <v>3.7425799086757991</v>
      </c>
      <c r="O265" s="2">
        <f t="shared" si="11"/>
        <v>265.15376712328765</v>
      </c>
      <c r="P265" s="2">
        <f t="shared" si="11"/>
        <v>2.2990867579908674</v>
      </c>
      <c r="Q265" s="2">
        <f t="shared" si="11"/>
        <v>3109.7561643835616</v>
      </c>
      <c r="R265" s="2"/>
    </row>
    <row r="266" spans="2:32" s="13" customFormat="1" x14ac:dyDescent="0.2">
      <c r="B266" s="13">
        <v>2020</v>
      </c>
      <c r="C266" s="11">
        <v>8784</v>
      </c>
      <c r="R266" s="14"/>
      <c r="T266" s="14" t="s">
        <v>171</v>
      </c>
      <c r="U266" s="14" t="s">
        <v>172</v>
      </c>
      <c r="V266" s="14" t="s">
        <v>173</v>
      </c>
      <c r="W266" s="14" t="s">
        <v>174</v>
      </c>
      <c r="X266" s="14" t="s">
        <v>175</v>
      </c>
      <c r="Y266" s="14" t="s">
        <v>176</v>
      </c>
      <c r="Z266" s="14" t="s">
        <v>177</v>
      </c>
    </row>
    <row r="267" spans="2:32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2">
      <c r="B268">
        <v>2022</v>
      </c>
      <c r="C268">
        <v>2022</v>
      </c>
      <c r="D268" s="6">
        <f t="shared" ref="D268:D291" si="12">X268</f>
        <v>551.04010000000005</v>
      </c>
      <c r="E268" s="6"/>
      <c r="F268" s="6">
        <f t="shared" ref="F268:F291" si="13">U268</f>
        <v>1063.713</v>
      </c>
      <c r="G268" s="6">
        <f t="shared" ref="G268:G291" si="14">T268+W268</f>
        <v>0.25224580000000002</v>
      </c>
      <c r="H268" s="6"/>
      <c r="I268" s="6">
        <f t="shared" ref="I268:I291" si="15">Y268</f>
        <v>72.585269999999994</v>
      </c>
      <c r="J268" s="6"/>
      <c r="M268" s="6"/>
      <c r="N268" s="6">
        <f t="shared" ref="N268:N291" si="16">V268</f>
        <v>90.478449999999995</v>
      </c>
      <c r="O268" s="6">
        <f t="shared" ref="O268:O291" si="17">Z268</f>
        <v>397.89370000000002</v>
      </c>
      <c r="P268" s="6"/>
      <c r="Q268" s="6">
        <f t="shared" ref="Q268:Q291" si="18">SUM(D268:P268)</f>
        <v>2175.9627657999999</v>
      </c>
      <c r="T268" s="2">
        <f>IFERROR(VLOOKUP(T$266,AURORA!$C$3:$AC$460,$B268-2020,FALSE),0)</f>
        <v>0</v>
      </c>
      <c r="U268" s="2">
        <f>VLOOKUP(U$266,AURORA!$C$3:$AC$460,$B268-2020,FALSE)</f>
        <v>1063.713</v>
      </c>
      <c r="V268" s="2">
        <f>VLOOKUP(V$266,AURORA!$C$3:$AC$460,$B268-2020,FALSE)</f>
        <v>90.478449999999995</v>
      </c>
      <c r="W268" s="2">
        <f>VLOOKUP(W$266,AURORA!$C$3:$AC$460,$B268-2020,FALSE)</f>
        <v>0.25224580000000002</v>
      </c>
      <c r="X268" s="2">
        <f>VLOOKUP(X$266,AURORA!$C$3:$AC$460,$B268-2020,FALSE)</f>
        <v>551.04010000000005</v>
      </c>
      <c r="Y268" s="2">
        <f>VLOOKUP(Y$266,AURORA!$C$3:$AC$460,$B268-2020,FALSE)</f>
        <v>72.585269999999994</v>
      </c>
      <c r="Z268" s="2">
        <f>VLOOKUP(Z$266,AURORA!$C$3:$AC$460,$B268-2020,FALSE)</f>
        <v>397.89370000000002</v>
      </c>
      <c r="AA268" s="2"/>
      <c r="AB268" s="2"/>
      <c r="AC268" s="2"/>
      <c r="AD268" s="2"/>
      <c r="AE268" s="2"/>
      <c r="AF268" s="2"/>
    </row>
    <row r="269" spans="2:32" x14ac:dyDescent="0.2">
      <c r="B269">
        <v>2023</v>
      </c>
      <c r="C269">
        <v>2023</v>
      </c>
      <c r="D269" s="6">
        <f t="shared" si="12"/>
        <v>427.12150000000003</v>
      </c>
      <c r="E269" s="6"/>
      <c r="F269" s="6">
        <f t="shared" si="13"/>
        <v>1063.713</v>
      </c>
      <c r="G269" s="6">
        <f t="shared" si="14"/>
        <v>0.48716809999999999</v>
      </c>
      <c r="H269" s="6"/>
      <c r="I269" s="6">
        <f t="shared" si="15"/>
        <v>68.72045</v>
      </c>
      <c r="J269" s="6"/>
      <c r="M269" s="6"/>
      <c r="N269" s="6">
        <f t="shared" si="16"/>
        <v>112.1469</v>
      </c>
      <c r="O269" s="6">
        <f t="shared" si="17"/>
        <v>416.82530000000003</v>
      </c>
      <c r="P269" s="6"/>
      <c r="Q269" s="6">
        <f t="shared" si="18"/>
        <v>2089.0143180999999</v>
      </c>
      <c r="T269" s="2">
        <f>IFERROR(VLOOKUP(T$266,AURORA!$C$3:$AC$460,$B269-2020,FALSE),0)</f>
        <v>0</v>
      </c>
      <c r="U269" s="2">
        <f>VLOOKUP(U$266,AURORA!$C$3:$AC$460,$B269-2020,FALSE)</f>
        <v>1063.713</v>
      </c>
      <c r="V269" s="2">
        <f>VLOOKUP(V$266,AURORA!$C$3:$AC$460,$B269-2020,FALSE)</f>
        <v>112.1469</v>
      </c>
      <c r="W269" s="2">
        <f>VLOOKUP(W$266,AURORA!$C$3:$AC$460,$B269-2020,FALSE)</f>
        <v>0.48716809999999999</v>
      </c>
      <c r="X269" s="2">
        <f>VLOOKUP(X$266,AURORA!$C$3:$AC$460,$B269-2020,FALSE)</f>
        <v>427.12150000000003</v>
      </c>
      <c r="Y269" s="2">
        <f>VLOOKUP(Y$266,AURORA!$C$3:$AC$460,$B269-2020,FALSE)</f>
        <v>68.72045</v>
      </c>
      <c r="Z269" s="2">
        <f>VLOOKUP(Z$266,AURORA!$C$3:$AC$460,$B269-2020,FALSE)</f>
        <v>416.82530000000003</v>
      </c>
      <c r="AA269" s="2"/>
      <c r="AB269" s="2"/>
      <c r="AC269" s="2"/>
      <c r="AD269" s="2"/>
      <c r="AE269" s="2"/>
      <c r="AF269" s="2"/>
    </row>
    <row r="270" spans="2:32" x14ac:dyDescent="0.2">
      <c r="B270">
        <v>2024</v>
      </c>
      <c r="C270">
        <v>2024</v>
      </c>
      <c r="D270" s="6">
        <f t="shared" si="12"/>
        <v>362.48250000000002</v>
      </c>
      <c r="E270" s="6"/>
      <c r="F270" s="6">
        <f t="shared" si="13"/>
        <v>1063.502</v>
      </c>
      <c r="G270" s="6">
        <f t="shared" si="14"/>
        <v>1.3114509999999999</v>
      </c>
      <c r="H270" s="6"/>
      <c r="I270" s="6">
        <f t="shared" si="15"/>
        <v>31.626270000000002</v>
      </c>
      <c r="J270" s="6"/>
      <c r="M270" s="6"/>
      <c r="N270" s="6">
        <f t="shared" si="16"/>
        <v>131.1148</v>
      </c>
      <c r="O270" s="6">
        <f t="shared" si="17"/>
        <v>441.20049999999998</v>
      </c>
      <c r="P270" s="6"/>
      <c r="Q270" s="6">
        <f t="shared" si="18"/>
        <v>2031.237521</v>
      </c>
      <c r="T270" s="2">
        <f>IFERROR(VLOOKUP(T$266,AURORA!$C$3:$AC$460,$B270-2020,FALSE),0)</f>
        <v>0</v>
      </c>
      <c r="U270" s="2">
        <f>VLOOKUP(U$266,AURORA!$C$3:$AC$460,$B270-2020,FALSE)</f>
        <v>1063.502</v>
      </c>
      <c r="V270" s="2">
        <f>VLOOKUP(V$266,AURORA!$C$3:$AC$460,$B270-2020,FALSE)</f>
        <v>131.1148</v>
      </c>
      <c r="W270" s="2">
        <f>VLOOKUP(W$266,AURORA!$C$3:$AC$460,$B270-2020,FALSE)</f>
        <v>1.3114509999999999</v>
      </c>
      <c r="X270" s="2">
        <f>VLOOKUP(X$266,AURORA!$C$3:$AC$460,$B270-2020,FALSE)</f>
        <v>362.48250000000002</v>
      </c>
      <c r="Y270" s="2">
        <f>VLOOKUP(Y$266,AURORA!$C$3:$AC$460,$B270-2020,FALSE)</f>
        <v>31.626270000000002</v>
      </c>
      <c r="Z270" s="2">
        <f>VLOOKUP(Z$266,AURORA!$C$3:$AC$460,$B270-2020,FALSE)</f>
        <v>441.20049999999998</v>
      </c>
      <c r="AA270" s="2"/>
      <c r="AB270" s="2"/>
      <c r="AC270" s="2"/>
      <c r="AD270" s="2"/>
      <c r="AE270" s="2"/>
      <c r="AF270" s="2"/>
    </row>
    <row r="271" spans="2:32" x14ac:dyDescent="0.2">
      <c r="B271">
        <v>2025</v>
      </c>
      <c r="C271">
        <v>2025</v>
      </c>
      <c r="D271" s="6">
        <f t="shared" si="12"/>
        <v>349.35430000000002</v>
      </c>
      <c r="E271" s="6"/>
      <c r="F271" s="6">
        <f t="shared" si="13"/>
        <v>1063.713</v>
      </c>
      <c r="G271" s="6">
        <f t="shared" si="14"/>
        <v>2.055841</v>
      </c>
      <c r="H271" s="6"/>
      <c r="I271" s="6">
        <f t="shared" si="15"/>
        <v>12.062390000000001</v>
      </c>
      <c r="J271" s="6"/>
      <c r="M271" s="6"/>
      <c r="N271" s="6">
        <f t="shared" si="16"/>
        <v>147.0137</v>
      </c>
      <c r="O271" s="6">
        <f t="shared" si="17"/>
        <v>447.1078</v>
      </c>
      <c r="P271" s="6"/>
      <c r="Q271" s="6">
        <f t="shared" si="18"/>
        <v>2021.3070310000001</v>
      </c>
      <c r="T271" s="2">
        <f>IFERROR(VLOOKUP(T$266,AURORA!$C$3:$AC$460,$B271-2020,FALSE),0)</f>
        <v>0</v>
      </c>
      <c r="U271" s="2">
        <f>VLOOKUP(U$266,AURORA!$C$3:$AC$460,$B271-2020,FALSE)</f>
        <v>1063.713</v>
      </c>
      <c r="V271" s="2">
        <f>VLOOKUP(V$266,AURORA!$C$3:$AC$460,$B271-2020,FALSE)</f>
        <v>147.0137</v>
      </c>
      <c r="W271" s="2">
        <f>VLOOKUP(W$266,AURORA!$C$3:$AC$460,$B271-2020,FALSE)</f>
        <v>2.055841</v>
      </c>
      <c r="X271" s="2">
        <f>VLOOKUP(X$266,AURORA!$C$3:$AC$460,$B271-2020,FALSE)</f>
        <v>349.35430000000002</v>
      </c>
      <c r="Y271" s="2">
        <f>VLOOKUP(Y$266,AURORA!$C$3:$AC$460,$B271-2020,FALSE)</f>
        <v>12.062390000000001</v>
      </c>
      <c r="Z271" s="2">
        <f>VLOOKUP(Z$266,AURORA!$C$3:$AC$460,$B271-2020,FALSE)</f>
        <v>447.1078</v>
      </c>
      <c r="AA271" s="2"/>
      <c r="AB271" s="2"/>
      <c r="AC271" s="2"/>
      <c r="AD271" s="2"/>
      <c r="AE271" s="2"/>
      <c r="AF271" s="2"/>
    </row>
    <row r="272" spans="2:32" x14ac:dyDescent="0.2">
      <c r="B272">
        <v>2026</v>
      </c>
      <c r="C272">
        <v>2026</v>
      </c>
      <c r="D272" s="6">
        <f t="shared" si="12"/>
        <v>379.87349999999998</v>
      </c>
      <c r="E272" s="6"/>
      <c r="F272" s="6">
        <f t="shared" si="13"/>
        <v>1063.713</v>
      </c>
      <c r="G272" s="6">
        <f t="shared" si="14"/>
        <v>2.1813699999999998</v>
      </c>
      <c r="H272" s="6"/>
      <c r="I272" s="6">
        <f t="shared" si="15"/>
        <v>15.492749999999999</v>
      </c>
      <c r="J272" s="6"/>
      <c r="M272" s="6"/>
      <c r="N272" s="6">
        <f t="shared" si="16"/>
        <v>160.80969999999999</v>
      </c>
      <c r="O272" s="6">
        <f t="shared" si="17"/>
        <v>465.98520000000002</v>
      </c>
      <c r="P272" s="6"/>
      <c r="Q272" s="6">
        <f t="shared" si="18"/>
        <v>2088.0555199999999</v>
      </c>
      <c r="T272" s="2">
        <f>IFERROR(VLOOKUP(T$266,AURORA!$C$3:$AC$460,$B272-2020,FALSE),0)</f>
        <v>0</v>
      </c>
      <c r="U272" s="2">
        <f>VLOOKUP(U$266,AURORA!$C$3:$AC$460,$B272-2020,FALSE)</f>
        <v>1063.713</v>
      </c>
      <c r="V272" s="2">
        <f>VLOOKUP(V$266,AURORA!$C$3:$AC$460,$B272-2020,FALSE)</f>
        <v>160.80969999999999</v>
      </c>
      <c r="W272" s="2">
        <f>VLOOKUP(W$266,AURORA!$C$3:$AC$460,$B272-2020,FALSE)</f>
        <v>2.1813699999999998</v>
      </c>
      <c r="X272" s="2">
        <f>VLOOKUP(X$266,AURORA!$C$3:$AC$460,$B272-2020,FALSE)</f>
        <v>379.87349999999998</v>
      </c>
      <c r="Y272" s="2">
        <f>VLOOKUP(Y$266,AURORA!$C$3:$AC$460,$B272-2020,FALSE)</f>
        <v>15.492749999999999</v>
      </c>
      <c r="Z272" s="2">
        <f>VLOOKUP(Z$266,AURORA!$C$3:$AC$460,$B272-2020,FALSE)</f>
        <v>465.98520000000002</v>
      </c>
      <c r="AA272" s="2"/>
      <c r="AB272" s="2"/>
      <c r="AC272" s="2"/>
      <c r="AD272" s="2"/>
      <c r="AE272" s="2"/>
      <c r="AF272" s="2"/>
    </row>
    <row r="273" spans="2:32" x14ac:dyDescent="0.2">
      <c r="B273">
        <v>2027</v>
      </c>
      <c r="C273">
        <v>2027</v>
      </c>
      <c r="D273" s="6">
        <f t="shared" si="12"/>
        <v>377.34820000000002</v>
      </c>
      <c r="E273" s="6"/>
      <c r="F273" s="6">
        <f t="shared" si="13"/>
        <v>1063.713</v>
      </c>
      <c r="G273" s="6">
        <f t="shared" si="14"/>
        <v>1.708053</v>
      </c>
      <c r="H273" s="6"/>
      <c r="I273" s="6">
        <f t="shared" si="15"/>
        <v>15.455170000000001</v>
      </c>
      <c r="J273" s="6"/>
      <c r="M273" s="6"/>
      <c r="N273" s="6">
        <f t="shared" si="16"/>
        <v>176.1754</v>
      </c>
      <c r="O273" s="6">
        <f t="shared" si="17"/>
        <v>498.42349999999999</v>
      </c>
      <c r="P273" s="6"/>
      <c r="Q273" s="6">
        <f t="shared" si="18"/>
        <v>2132.8233230000001</v>
      </c>
      <c r="T273" s="2">
        <f>IFERROR(VLOOKUP(T$266,AURORA!$C$3:$AC$460,$B273-2020,FALSE),0)</f>
        <v>0</v>
      </c>
      <c r="U273" s="2">
        <f>VLOOKUP(U$266,AURORA!$C$3:$AC$460,$B273-2020,FALSE)</f>
        <v>1063.713</v>
      </c>
      <c r="V273" s="2">
        <f>VLOOKUP(V$266,AURORA!$C$3:$AC$460,$B273-2020,FALSE)</f>
        <v>176.1754</v>
      </c>
      <c r="W273" s="2">
        <f>VLOOKUP(W$266,AURORA!$C$3:$AC$460,$B273-2020,FALSE)</f>
        <v>1.708053</v>
      </c>
      <c r="X273" s="2">
        <f>VLOOKUP(X$266,AURORA!$C$3:$AC$460,$B273-2020,FALSE)</f>
        <v>377.34820000000002</v>
      </c>
      <c r="Y273" s="2">
        <f>VLOOKUP(Y$266,AURORA!$C$3:$AC$460,$B273-2020,FALSE)</f>
        <v>15.455170000000001</v>
      </c>
      <c r="Z273" s="2">
        <f>VLOOKUP(Z$266,AURORA!$C$3:$AC$460,$B273-2020,FALSE)</f>
        <v>498.42349999999999</v>
      </c>
      <c r="AA273" s="2"/>
      <c r="AB273" s="2"/>
      <c r="AC273" s="2"/>
      <c r="AD273" s="2"/>
      <c r="AE273" s="2"/>
      <c r="AF273" s="2"/>
    </row>
    <row r="274" spans="2:32" x14ac:dyDescent="0.2">
      <c r="B274">
        <v>2028</v>
      </c>
      <c r="C274">
        <v>2028</v>
      </c>
      <c r="D274" s="6">
        <f t="shared" si="12"/>
        <v>348.67500000000001</v>
      </c>
      <c r="E274" s="6"/>
      <c r="F274" s="6">
        <f t="shared" si="13"/>
        <v>1063.502</v>
      </c>
      <c r="G274" s="6">
        <f t="shared" si="14"/>
        <v>2.2240060000000001</v>
      </c>
      <c r="H274" s="6"/>
      <c r="I274" s="6">
        <f t="shared" si="15"/>
        <v>16.647089999999999</v>
      </c>
      <c r="J274" s="6"/>
      <c r="M274" s="6"/>
      <c r="N274" s="6">
        <f t="shared" si="16"/>
        <v>192.98429999999999</v>
      </c>
      <c r="O274" s="6">
        <f t="shared" si="17"/>
        <v>532.44989999999996</v>
      </c>
      <c r="P274" s="6"/>
      <c r="Q274" s="6">
        <f t="shared" si="18"/>
        <v>2156.4822959999997</v>
      </c>
      <c r="T274" s="2">
        <f>IFERROR(VLOOKUP(T$266,AURORA!$C$3:$AC$460,$B274-2020,FALSE),0)</f>
        <v>0</v>
      </c>
      <c r="U274" s="2">
        <f>VLOOKUP(U$266,AURORA!$C$3:$AC$460,$B274-2020,FALSE)</f>
        <v>1063.502</v>
      </c>
      <c r="V274" s="2">
        <f>VLOOKUP(V$266,AURORA!$C$3:$AC$460,$B274-2020,FALSE)</f>
        <v>192.98429999999999</v>
      </c>
      <c r="W274" s="2">
        <f>VLOOKUP(W$266,AURORA!$C$3:$AC$460,$B274-2020,FALSE)</f>
        <v>2.2240060000000001</v>
      </c>
      <c r="X274" s="2">
        <f>VLOOKUP(X$266,AURORA!$C$3:$AC$460,$B274-2020,FALSE)</f>
        <v>348.67500000000001</v>
      </c>
      <c r="Y274" s="2">
        <f>VLOOKUP(Y$266,AURORA!$C$3:$AC$460,$B274-2020,FALSE)</f>
        <v>16.647089999999999</v>
      </c>
      <c r="Z274" s="2">
        <f>VLOOKUP(Z$266,AURORA!$C$3:$AC$460,$B274-2020,FALSE)</f>
        <v>532.44989999999996</v>
      </c>
      <c r="AA274" s="2"/>
      <c r="AB274" s="2"/>
      <c r="AC274" s="2"/>
      <c r="AD274" s="2"/>
      <c r="AE274" s="2"/>
      <c r="AF274" s="2"/>
    </row>
    <row r="275" spans="2:32" x14ac:dyDescent="0.2">
      <c r="B275">
        <v>2029</v>
      </c>
      <c r="C275">
        <v>2029</v>
      </c>
      <c r="D275" s="6">
        <f t="shared" si="12"/>
        <v>348.67680000000001</v>
      </c>
      <c r="E275" s="6"/>
      <c r="F275" s="6">
        <f t="shared" si="13"/>
        <v>1063.713</v>
      </c>
      <c r="G275" s="6">
        <f t="shared" si="14"/>
        <v>1.606792</v>
      </c>
      <c r="H275" s="6"/>
      <c r="I275" s="6">
        <f t="shared" si="15"/>
        <v>15.18962</v>
      </c>
      <c r="J275" s="6"/>
      <c r="M275" s="6"/>
      <c r="N275" s="6">
        <f t="shared" si="16"/>
        <v>208.18440000000001</v>
      </c>
      <c r="O275" s="6">
        <f t="shared" si="17"/>
        <v>570.80769999999995</v>
      </c>
      <c r="P275" s="6"/>
      <c r="Q275" s="6">
        <f t="shared" si="18"/>
        <v>2208.178312</v>
      </c>
      <c r="T275" s="2">
        <f>IFERROR(VLOOKUP(T$266,AURORA!$C$3:$AC$460,$B275-2020,FALSE),0)</f>
        <v>0</v>
      </c>
      <c r="U275" s="2">
        <f>VLOOKUP(U$266,AURORA!$C$3:$AC$460,$B275-2020,FALSE)</f>
        <v>1063.713</v>
      </c>
      <c r="V275" s="2">
        <f>VLOOKUP(V$266,AURORA!$C$3:$AC$460,$B275-2020,FALSE)</f>
        <v>208.18440000000001</v>
      </c>
      <c r="W275" s="2">
        <f>VLOOKUP(W$266,AURORA!$C$3:$AC$460,$B275-2020,FALSE)</f>
        <v>1.606792</v>
      </c>
      <c r="X275" s="2">
        <f>VLOOKUP(X$266,AURORA!$C$3:$AC$460,$B275-2020,FALSE)</f>
        <v>348.67680000000001</v>
      </c>
      <c r="Y275" s="2">
        <f>VLOOKUP(Y$266,AURORA!$C$3:$AC$460,$B275-2020,FALSE)</f>
        <v>15.18962</v>
      </c>
      <c r="Z275" s="2">
        <f>VLOOKUP(Z$266,AURORA!$C$3:$AC$460,$B275-2020,FALSE)</f>
        <v>570.80769999999995</v>
      </c>
      <c r="AA275" s="2"/>
      <c r="AB275" s="2"/>
      <c r="AC275" s="2"/>
      <c r="AD275" s="2"/>
      <c r="AE275" s="2"/>
      <c r="AF275" s="2"/>
    </row>
    <row r="276" spans="2:32" x14ac:dyDescent="0.2">
      <c r="B276">
        <v>2030</v>
      </c>
      <c r="C276">
        <v>2030</v>
      </c>
      <c r="D276" s="6">
        <f t="shared" si="12"/>
        <v>390.45170000000002</v>
      </c>
      <c r="E276" s="6"/>
      <c r="F276" s="6">
        <f t="shared" si="13"/>
        <v>1063.713</v>
      </c>
      <c r="G276" s="6">
        <f t="shared" si="14"/>
        <v>1.958618</v>
      </c>
      <c r="H276" s="6"/>
      <c r="I276" s="6">
        <f t="shared" si="15"/>
        <v>15.979520000000001</v>
      </c>
      <c r="J276" s="6"/>
      <c r="M276" s="6"/>
      <c r="N276" s="6">
        <f t="shared" si="16"/>
        <v>223.39400000000001</v>
      </c>
      <c r="O276" s="6">
        <f t="shared" si="17"/>
        <v>610.58489999999995</v>
      </c>
      <c r="P276" s="6"/>
      <c r="Q276" s="6">
        <f t="shared" si="18"/>
        <v>2306.0817379999999</v>
      </c>
      <c r="T276" s="2">
        <f>IFERROR(VLOOKUP(T$266,AURORA!$C$3:$AC$460,$B276-2020,FALSE),0)</f>
        <v>0</v>
      </c>
      <c r="U276" s="2">
        <f>VLOOKUP(U$266,AURORA!$C$3:$AC$460,$B276-2020,FALSE)</f>
        <v>1063.713</v>
      </c>
      <c r="V276" s="2">
        <f>VLOOKUP(V$266,AURORA!$C$3:$AC$460,$B276-2020,FALSE)</f>
        <v>223.39400000000001</v>
      </c>
      <c r="W276" s="2">
        <f>VLOOKUP(W$266,AURORA!$C$3:$AC$460,$B276-2020,FALSE)</f>
        <v>1.958618</v>
      </c>
      <c r="X276" s="2">
        <f>VLOOKUP(X$266,AURORA!$C$3:$AC$460,$B276-2020,FALSE)</f>
        <v>390.45170000000002</v>
      </c>
      <c r="Y276" s="2">
        <f>VLOOKUP(Y$266,AURORA!$C$3:$AC$460,$B276-2020,FALSE)</f>
        <v>15.979520000000001</v>
      </c>
      <c r="Z276" s="2">
        <f>VLOOKUP(Z$266,AURORA!$C$3:$AC$460,$B276-2020,FALSE)</f>
        <v>610.58489999999995</v>
      </c>
      <c r="AA276" s="2"/>
      <c r="AB276" s="2"/>
      <c r="AC276" s="2"/>
      <c r="AD276" s="2"/>
      <c r="AE276" s="2"/>
      <c r="AF276" s="2"/>
    </row>
    <row r="277" spans="2:32" x14ac:dyDescent="0.2">
      <c r="B277">
        <v>2031</v>
      </c>
      <c r="C277">
        <v>2031</v>
      </c>
      <c r="D277" s="6">
        <f t="shared" si="12"/>
        <v>379.86720000000003</v>
      </c>
      <c r="E277" s="6"/>
      <c r="F277" s="6">
        <f t="shared" si="13"/>
        <v>1063.713</v>
      </c>
      <c r="G277" s="6">
        <f t="shared" si="14"/>
        <v>1.2354320000000001</v>
      </c>
      <c r="H277" s="6"/>
      <c r="I277" s="6">
        <f t="shared" si="15"/>
        <v>13.80217</v>
      </c>
      <c r="J277" s="6"/>
      <c r="M277" s="6"/>
      <c r="N277" s="6">
        <f t="shared" si="16"/>
        <v>236.5823</v>
      </c>
      <c r="O277" s="6">
        <f t="shared" si="17"/>
        <v>644.04399999999998</v>
      </c>
      <c r="P277" s="6"/>
      <c r="Q277" s="6">
        <f t="shared" si="18"/>
        <v>2339.2441019999997</v>
      </c>
      <c r="T277" s="2">
        <f>IFERROR(VLOOKUP(T$266,AURORA!$C$3:$AC$460,$B277-2020,FALSE),0)</f>
        <v>0</v>
      </c>
      <c r="U277" s="2">
        <f>VLOOKUP(U$266,AURORA!$C$3:$AC$460,$B277-2020,FALSE)</f>
        <v>1063.713</v>
      </c>
      <c r="V277" s="2">
        <f>VLOOKUP(V$266,AURORA!$C$3:$AC$460,$B277-2020,FALSE)</f>
        <v>236.5823</v>
      </c>
      <c r="W277" s="2">
        <f>VLOOKUP(W$266,AURORA!$C$3:$AC$460,$B277-2020,FALSE)</f>
        <v>1.2354320000000001</v>
      </c>
      <c r="X277" s="2">
        <f>VLOOKUP(X$266,AURORA!$C$3:$AC$460,$B277-2020,FALSE)</f>
        <v>379.86720000000003</v>
      </c>
      <c r="Y277" s="2">
        <f>VLOOKUP(Y$266,AURORA!$C$3:$AC$460,$B277-2020,FALSE)</f>
        <v>13.80217</v>
      </c>
      <c r="Z277" s="2">
        <f>VLOOKUP(Z$266,AURORA!$C$3:$AC$460,$B277-2020,FALSE)</f>
        <v>644.04399999999998</v>
      </c>
      <c r="AA277" s="2"/>
      <c r="AB277" s="2"/>
      <c r="AC277" s="2"/>
      <c r="AD277" s="2"/>
      <c r="AE277" s="2"/>
      <c r="AF277" s="2"/>
    </row>
    <row r="278" spans="2:32" x14ac:dyDescent="0.2">
      <c r="B278">
        <v>2032</v>
      </c>
      <c r="C278">
        <v>2032</v>
      </c>
      <c r="D278" s="6">
        <f t="shared" si="12"/>
        <v>353.50479999999999</v>
      </c>
      <c r="E278" s="6"/>
      <c r="F278" s="6">
        <f t="shared" si="13"/>
        <v>1063.502</v>
      </c>
      <c r="G278" s="6">
        <f t="shared" si="14"/>
        <v>1.5439929999999999</v>
      </c>
      <c r="H278" s="6"/>
      <c r="I278" s="6">
        <f t="shared" si="15"/>
        <v>13.04017</v>
      </c>
      <c r="J278" s="6"/>
      <c r="M278" s="6"/>
      <c r="N278" s="6">
        <f t="shared" si="16"/>
        <v>249.67679999999999</v>
      </c>
      <c r="O278" s="6">
        <f t="shared" si="17"/>
        <v>676.32309999999995</v>
      </c>
      <c r="P278" s="6"/>
      <c r="Q278" s="6">
        <f t="shared" si="18"/>
        <v>2357.5908629999999</v>
      </c>
      <c r="T278" s="2">
        <f>IFERROR(VLOOKUP(T$266,AURORA!$C$3:$AC$460,$B278-2020,FALSE),0)</f>
        <v>0</v>
      </c>
      <c r="U278" s="2">
        <f>VLOOKUP(U$266,AURORA!$C$3:$AC$460,$B278-2020,FALSE)</f>
        <v>1063.502</v>
      </c>
      <c r="V278" s="2">
        <f>VLOOKUP(V$266,AURORA!$C$3:$AC$460,$B278-2020,FALSE)</f>
        <v>249.67679999999999</v>
      </c>
      <c r="W278" s="2">
        <f>VLOOKUP(W$266,AURORA!$C$3:$AC$460,$B278-2020,FALSE)</f>
        <v>1.5439929999999999</v>
      </c>
      <c r="X278" s="2">
        <f>VLOOKUP(X$266,AURORA!$C$3:$AC$460,$B278-2020,FALSE)</f>
        <v>353.50479999999999</v>
      </c>
      <c r="Y278" s="2">
        <f>VLOOKUP(Y$266,AURORA!$C$3:$AC$460,$B278-2020,FALSE)</f>
        <v>13.04017</v>
      </c>
      <c r="Z278" s="2">
        <f>VLOOKUP(Z$266,AURORA!$C$3:$AC$460,$B278-2020,FALSE)</f>
        <v>676.32309999999995</v>
      </c>
      <c r="AA278" s="2"/>
      <c r="AB278" s="2"/>
      <c r="AC278" s="2"/>
      <c r="AD278" s="2"/>
      <c r="AE278" s="2"/>
      <c r="AF278" s="2"/>
    </row>
    <row r="279" spans="2:32" x14ac:dyDescent="0.2">
      <c r="B279">
        <v>2033</v>
      </c>
      <c r="C279">
        <v>2033</v>
      </c>
      <c r="D279" s="6">
        <f t="shared" si="12"/>
        <v>347.48649999999998</v>
      </c>
      <c r="E279" s="6"/>
      <c r="F279" s="6">
        <f t="shared" si="13"/>
        <v>1063.713</v>
      </c>
      <c r="G279" s="6">
        <f t="shared" si="14"/>
        <v>0.37332140000000003</v>
      </c>
      <c r="H279" s="6"/>
      <c r="I279" s="6">
        <f t="shared" si="15"/>
        <v>12.88658</v>
      </c>
      <c r="J279" s="6"/>
      <c r="M279" s="6"/>
      <c r="N279" s="6">
        <f t="shared" si="16"/>
        <v>264.79149999999998</v>
      </c>
      <c r="O279" s="6">
        <f t="shared" si="17"/>
        <v>695.70249999999999</v>
      </c>
      <c r="P279" s="6"/>
      <c r="Q279" s="6">
        <f t="shared" si="18"/>
        <v>2384.9534014000001</v>
      </c>
      <c r="T279" s="2">
        <f>IFERROR(VLOOKUP(T$266,AURORA!$C$3:$AC$460,$B279-2020,FALSE),0)</f>
        <v>0</v>
      </c>
      <c r="U279" s="2">
        <f>VLOOKUP(U$266,AURORA!$C$3:$AC$460,$B279-2020,FALSE)</f>
        <v>1063.713</v>
      </c>
      <c r="V279" s="2">
        <f>VLOOKUP(V$266,AURORA!$C$3:$AC$460,$B279-2020,FALSE)</f>
        <v>264.79149999999998</v>
      </c>
      <c r="W279" s="2">
        <f>VLOOKUP(W$266,AURORA!$C$3:$AC$460,$B279-2020,FALSE)</f>
        <v>0.37332140000000003</v>
      </c>
      <c r="X279" s="2">
        <f>VLOOKUP(X$266,AURORA!$C$3:$AC$460,$B279-2020,FALSE)</f>
        <v>347.48649999999998</v>
      </c>
      <c r="Y279" s="2">
        <f>VLOOKUP(Y$266,AURORA!$C$3:$AC$460,$B279-2020,FALSE)</f>
        <v>12.88658</v>
      </c>
      <c r="Z279" s="2">
        <f>VLOOKUP(Z$266,AURORA!$C$3:$AC$460,$B279-2020,FALSE)</f>
        <v>695.70249999999999</v>
      </c>
      <c r="AA279" s="2"/>
      <c r="AB279" s="2"/>
      <c r="AC279" s="2"/>
      <c r="AD279" s="2"/>
      <c r="AE279" s="2"/>
      <c r="AF279" s="2"/>
    </row>
    <row r="280" spans="2:32" x14ac:dyDescent="0.2">
      <c r="B280">
        <v>2034</v>
      </c>
      <c r="C280">
        <v>2034</v>
      </c>
      <c r="D280" s="6">
        <f t="shared" si="12"/>
        <v>376.44560000000001</v>
      </c>
      <c r="E280" s="6"/>
      <c r="F280" s="6">
        <f t="shared" si="13"/>
        <v>1063.713</v>
      </c>
      <c r="G280" s="6">
        <f t="shared" si="14"/>
        <v>0.46134839999999999</v>
      </c>
      <c r="H280" s="6"/>
      <c r="I280" s="6">
        <f t="shared" si="15"/>
        <v>13.242279999999999</v>
      </c>
      <c r="J280" s="6"/>
      <c r="M280" s="6"/>
      <c r="N280" s="6">
        <f t="shared" si="16"/>
        <v>280.30619999999999</v>
      </c>
      <c r="O280" s="6">
        <f t="shared" si="17"/>
        <v>710.75850000000003</v>
      </c>
      <c r="P280" s="6"/>
      <c r="Q280" s="6">
        <f t="shared" si="18"/>
        <v>2444.9269283999997</v>
      </c>
      <c r="T280" s="2">
        <f>IFERROR(VLOOKUP(T$266,AURORA!$C$3:$AC$460,$B280-2020,FALSE),0)</f>
        <v>0</v>
      </c>
      <c r="U280" s="2">
        <f>VLOOKUP(U$266,AURORA!$C$3:$AC$460,$B280-2020,FALSE)</f>
        <v>1063.713</v>
      </c>
      <c r="V280" s="2">
        <f>VLOOKUP(V$266,AURORA!$C$3:$AC$460,$B280-2020,FALSE)</f>
        <v>280.30619999999999</v>
      </c>
      <c r="W280" s="2">
        <f>VLOOKUP(W$266,AURORA!$C$3:$AC$460,$B280-2020,FALSE)</f>
        <v>0.46134839999999999</v>
      </c>
      <c r="X280" s="2">
        <f>VLOOKUP(X$266,AURORA!$C$3:$AC$460,$B280-2020,FALSE)</f>
        <v>376.44560000000001</v>
      </c>
      <c r="Y280" s="2">
        <f>VLOOKUP(Y$266,AURORA!$C$3:$AC$460,$B280-2020,FALSE)</f>
        <v>13.242279999999999</v>
      </c>
      <c r="Z280" s="2">
        <f>VLOOKUP(Z$266,AURORA!$C$3:$AC$460,$B280-2020,FALSE)</f>
        <v>710.75850000000003</v>
      </c>
      <c r="AA280" s="2"/>
      <c r="AB280" s="2"/>
      <c r="AC280" s="2"/>
      <c r="AD280" s="2"/>
      <c r="AE280" s="2"/>
      <c r="AF280" s="2"/>
    </row>
    <row r="281" spans="2:32" x14ac:dyDescent="0.2">
      <c r="B281">
        <v>2035</v>
      </c>
      <c r="C281">
        <v>2035</v>
      </c>
      <c r="D281" s="6">
        <f t="shared" si="12"/>
        <v>390.3913</v>
      </c>
      <c r="E281" s="6"/>
      <c r="F281" s="6">
        <f t="shared" si="13"/>
        <v>1063.713</v>
      </c>
      <c r="G281" s="6">
        <f t="shared" si="14"/>
        <v>1.328349</v>
      </c>
      <c r="H281" s="6"/>
      <c r="I281" s="6">
        <f t="shared" si="15"/>
        <v>14.178000000000001</v>
      </c>
      <c r="J281" s="6"/>
      <c r="M281" s="6"/>
      <c r="N281" s="6">
        <f t="shared" si="16"/>
        <v>296.83850000000001</v>
      </c>
      <c r="O281" s="6">
        <f t="shared" si="17"/>
        <v>727.56039999999996</v>
      </c>
      <c r="P281" s="6"/>
      <c r="Q281" s="6">
        <f t="shared" si="18"/>
        <v>2494.0095489999999</v>
      </c>
      <c r="T281" s="2">
        <f>IFERROR(VLOOKUP(T$266,AURORA!$C$3:$AC$460,$B281-2020,FALSE),0)</f>
        <v>0</v>
      </c>
      <c r="U281" s="2">
        <f>VLOOKUP(U$266,AURORA!$C$3:$AC$460,$B281-2020,FALSE)</f>
        <v>1063.713</v>
      </c>
      <c r="V281" s="2">
        <f>VLOOKUP(V$266,AURORA!$C$3:$AC$460,$B281-2020,FALSE)</f>
        <v>296.83850000000001</v>
      </c>
      <c r="W281" s="2">
        <f>VLOOKUP(W$266,AURORA!$C$3:$AC$460,$B281-2020,FALSE)</f>
        <v>1.328349</v>
      </c>
      <c r="X281" s="2">
        <f>VLOOKUP(X$266,AURORA!$C$3:$AC$460,$B281-2020,FALSE)</f>
        <v>390.3913</v>
      </c>
      <c r="Y281" s="2">
        <f>VLOOKUP(Y$266,AURORA!$C$3:$AC$460,$B281-2020,FALSE)</f>
        <v>14.178000000000001</v>
      </c>
      <c r="Z281" s="2">
        <f>VLOOKUP(Z$266,AURORA!$C$3:$AC$460,$B281-2020,FALSE)</f>
        <v>727.56039999999996</v>
      </c>
      <c r="AA281" s="2"/>
      <c r="AB281" s="2"/>
      <c r="AC281" s="2"/>
      <c r="AD281" s="2"/>
      <c r="AE281" s="2"/>
      <c r="AF281" s="2"/>
    </row>
    <row r="282" spans="2:32" x14ac:dyDescent="0.2">
      <c r="B282">
        <v>2036</v>
      </c>
      <c r="C282">
        <v>2036</v>
      </c>
      <c r="D282" s="6">
        <f t="shared" si="12"/>
        <v>358.6506</v>
      </c>
      <c r="E282" s="6"/>
      <c r="F282" s="6">
        <f t="shared" si="13"/>
        <v>1063.502</v>
      </c>
      <c r="G282" s="6">
        <f t="shared" si="14"/>
        <v>0.72816990000000004</v>
      </c>
      <c r="H282" s="6"/>
      <c r="I282" s="6">
        <f t="shared" si="15"/>
        <v>14.34587</v>
      </c>
      <c r="J282" s="6"/>
      <c r="M282" s="6"/>
      <c r="N282" s="6">
        <f t="shared" si="16"/>
        <v>307.79689999999999</v>
      </c>
      <c r="O282" s="6">
        <f t="shared" si="17"/>
        <v>737.98659999999995</v>
      </c>
      <c r="P282" s="6"/>
      <c r="Q282" s="6">
        <f t="shared" si="18"/>
        <v>2483.0101399</v>
      </c>
      <c r="T282" s="2">
        <f>IFERROR(VLOOKUP(T$266,AURORA!$C$3:$AC$460,$B282-2020,FALSE),0)</f>
        <v>0</v>
      </c>
      <c r="U282" s="2">
        <f>VLOOKUP(U$266,AURORA!$C$3:$AC$460,$B282-2020,FALSE)</f>
        <v>1063.502</v>
      </c>
      <c r="V282" s="2">
        <f>VLOOKUP(V$266,AURORA!$C$3:$AC$460,$B282-2020,FALSE)</f>
        <v>307.79689999999999</v>
      </c>
      <c r="W282" s="2">
        <f>VLOOKUP(W$266,AURORA!$C$3:$AC$460,$B282-2020,FALSE)</f>
        <v>0.72816990000000004</v>
      </c>
      <c r="X282" s="2">
        <f>VLOOKUP(X$266,AURORA!$C$3:$AC$460,$B282-2020,FALSE)</f>
        <v>358.6506</v>
      </c>
      <c r="Y282" s="2">
        <f>VLOOKUP(Y$266,AURORA!$C$3:$AC$460,$B282-2020,FALSE)</f>
        <v>14.34587</v>
      </c>
      <c r="Z282" s="2">
        <f>VLOOKUP(Z$266,AURORA!$C$3:$AC$460,$B282-2020,FALSE)</f>
        <v>737.98659999999995</v>
      </c>
      <c r="AA282" s="2"/>
      <c r="AB282" s="2"/>
      <c r="AC282" s="2"/>
      <c r="AD282" s="2"/>
      <c r="AE282" s="2"/>
      <c r="AF282" s="2"/>
    </row>
    <row r="283" spans="2:32" x14ac:dyDescent="0.2">
      <c r="B283">
        <v>2037</v>
      </c>
      <c r="C283">
        <v>2037</v>
      </c>
      <c r="D283" s="6">
        <f t="shared" si="12"/>
        <v>370.71190000000001</v>
      </c>
      <c r="E283" s="6"/>
      <c r="F283" s="6">
        <f t="shared" si="13"/>
        <v>1063.713</v>
      </c>
      <c r="G283" s="6">
        <f t="shared" si="14"/>
        <v>0.52861320000000001</v>
      </c>
      <c r="H283" s="6"/>
      <c r="I283" s="6">
        <f t="shared" si="15"/>
        <v>16.044779999999999</v>
      </c>
      <c r="J283" s="6"/>
      <c r="M283" s="6"/>
      <c r="N283" s="6">
        <f t="shared" si="16"/>
        <v>319.83429999999998</v>
      </c>
      <c r="O283" s="6">
        <f t="shared" si="17"/>
        <v>748.15769999999998</v>
      </c>
      <c r="P283" s="6"/>
      <c r="Q283" s="6">
        <f t="shared" si="18"/>
        <v>2518.9902932</v>
      </c>
      <c r="T283" s="2">
        <f>IFERROR(VLOOKUP(T$266,AURORA!$C$3:$AC$460,$B283-2020,FALSE),0)</f>
        <v>0</v>
      </c>
      <c r="U283" s="2">
        <f>VLOOKUP(U$266,AURORA!$C$3:$AC$460,$B283-2020,FALSE)</f>
        <v>1063.713</v>
      </c>
      <c r="V283" s="2">
        <f>VLOOKUP(V$266,AURORA!$C$3:$AC$460,$B283-2020,FALSE)</f>
        <v>319.83429999999998</v>
      </c>
      <c r="W283" s="2">
        <f>VLOOKUP(W$266,AURORA!$C$3:$AC$460,$B283-2020,FALSE)</f>
        <v>0.52861320000000001</v>
      </c>
      <c r="X283" s="2">
        <f>VLOOKUP(X$266,AURORA!$C$3:$AC$460,$B283-2020,FALSE)</f>
        <v>370.71190000000001</v>
      </c>
      <c r="Y283" s="2">
        <f>VLOOKUP(Y$266,AURORA!$C$3:$AC$460,$B283-2020,FALSE)</f>
        <v>16.044779999999999</v>
      </c>
      <c r="Z283" s="2">
        <f>VLOOKUP(Z$266,AURORA!$C$3:$AC$460,$B283-2020,FALSE)</f>
        <v>748.15769999999998</v>
      </c>
      <c r="AA283" s="2"/>
      <c r="AB283" s="2"/>
      <c r="AC283" s="2"/>
      <c r="AD283" s="2"/>
      <c r="AE283" s="2"/>
      <c r="AF283" s="2"/>
    </row>
    <row r="284" spans="2:32" x14ac:dyDescent="0.2">
      <c r="B284">
        <v>2038</v>
      </c>
      <c r="C284">
        <v>2038</v>
      </c>
      <c r="D284" s="6">
        <f t="shared" si="12"/>
        <v>407.06670000000003</v>
      </c>
      <c r="E284" s="6"/>
      <c r="F284" s="6">
        <f t="shared" si="13"/>
        <v>1063.713</v>
      </c>
      <c r="G284" s="6">
        <f t="shared" si="14"/>
        <v>0.90521910000000005</v>
      </c>
      <c r="H284" s="6"/>
      <c r="I284" s="6">
        <f t="shared" si="15"/>
        <v>17.048870000000001</v>
      </c>
      <c r="J284" s="6"/>
      <c r="M284" s="6"/>
      <c r="N284" s="6">
        <f t="shared" si="16"/>
        <v>332.40010000000001</v>
      </c>
      <c r="O284" s="6">
        <f t="shared" si="17"/>
        <v>758.96289999999999</v>
      </c>
      <c r="P284" s="6"/>
      <c r="Q284" s="6">
        <f t="shared" si="18"/>
        <v>2580.0967891</v>
      </c>
      <c r="T284" s="2">
        <f>IFERROR(VLOOKUP(T$266,AURORA!$C$3:$AC$460,$B284-2020,FALSE),0)</f>
        <v>0</v>
      </c>
      <c r="U284" s="2">
        <f>VLOOKUP(U$266,AURORA!$C$3:$AC$460,$B284-2020,FALSE)</f>
        <v>1063.713</v>
      </c>
      <c r="V284" s="2">
        <f>VLOOKUP(V$266,AURORA!$C$3:$AC$460,$B284-2020,FALSE)</f>
        <v>332.40010000000001</v>
      </c>
      <c r="W284" s="2">
        <f>VLOOKUP(W$266,AURORA!$C$3:$AC$460,$B284-2020,FALSE)</f>
        <v>0.90521910000000005</v>
      </c>
      <c r="X284" s="2">
        <f>VLOOKUP(X$266,AURORA!$C$3:$AC$460,$B284-2020,FALSE)</f>
        <v>407.06670000000003</v>
      </c>
      <c r="Y284" s="2">
        <f>VLOOKUP(Y$266,AURORA!$C$3:$AC$460,$B284-2020,FALSE)</f>
        <v>17.048870000000001</v>
      </c>
      <c r="Z284" s="2">
        <f>VLOOKUP(Z$266,AURORA!$C$3:$AC$460,$B284-2020,FALSE)</f>
        <v>758.96289999999999</v>
      </c>
      <c r="AA284" s="2"/>
      <c r="AB284" s="2"/>
      <c r="AC284" s="2"/>
      <c r="AD284" s="2"/>
      <c r="AE284" s="2"/>
      <c r="AF284" s="2"/>
    </row>
    <row r="285" spans="2:32" x14ac:dyDescent="0.2">
      <c r="B285">
        <v>2039</v>
      </c>
      <c r="C285">
        <v>2039</v>
      </c>
      <c r="D285" s="6">
        <f t="shared" si="12"/>
        <v>412.76740000000001</v>
      </c>
      <c r="E285" s="6"/>
      <c r="F285" s="6">
        <f t="shared" si="13"/>
        <v>1063.713</v>
      </c>
      <c r="G285" s="6">
        <f t="shared" si="14"/>
        <v>1.24454</v>
      </c>
      <c r="H285" s="6"/>
      <c r="I285" s="6">
        <f t="shared" si="15"/>
        <v>18.20581</v>
      </c>
      <c r="J285" s="6"/>
      <c r="M285" s="6"/>
      <c r="N285" s="6">
        <f t="shared" si="16"/>
        <v>345.7063</v>
      </c>
      <c r="O285" s="6">
        <f t="shared" si="17"/>
        <v>769.32920000000001</v>
      </c>
      <c r="P285" s="6"/>
      <c r="Q285" s="6">
        <f t="shared" si="18"/>
        <v>2610.9662499999999</v>
      </c>
      <c r="T285" s="2">
        <f>IFERROR(VLOOKUP(T$266,AURORA!$C$3:$AC$460,$B285-2020,FALSE),0)</f>
        <v>0</v>
      </c>
      <c r="U285" s="2">
        <f>VLOOKUP(U$266,AURORA!$C$3:$AC$460,$B285-2020,FALSE)</f>
        <v>1063.713</v>
      </c>
      <c r="V285" s="2">
        <f>VLOOKUP(V$266,AURORA!$C$3:$AC$460,$B285-2020,FALSE)</f>
        <v>345.7063</v>
      </c>
      <c r="W285" s="2">
        <f>VLOOKUP(W$266,AURORA!$C$3:$AC$460,$B285-2020,FALSE)</f>
        <v>1.24454</v>
      </c>
      <c r="X285" s="2">
        <f>VLOOKUP(X$266,AURORA!$C$3:$AC$460,$B285-2020,FALSE)</f>
        <v>412.76740000000001</v>
      </c>
      <c r="Y285" s="2">
        <f>VLOOKUP(Y$266,AURORA!$C$3:$AC$460,$B285-2020,FALSE)</f>
        <v>18.20581</v>
      </c>
      <c r="Z285" s="2">
        <f>VLOOKUP(Z$266,AURORA!$C$3:$AC$460,$B285-2020,FALSE)</f>
        <v>769.32920000000001</v>
      </c>
      <c r="AA285" s="2"/>
      <c r="AB285" s="2"/>
      <c r="AC285" s="2"/>
      <c r="AD285" s="2"/>
      <c r="AE285" s="2"/>
      <c r="AF285" s="2"/>
    </row>
    <row r="286" spans="2:32" x14ac:dyDescent="0.2">
      <c r="B286">
        <v>2040</v>
      </c>
      <c r="C286">
        <v>2040</v>
      </c>
      <c r="D286" s="6">
        <f t="shared" si="12"/>
        <v>381.51839999999999</v>
      </c>
      <c r="E286" s="6"/>
      <c r="F286" s="6">
        <f t="shared" si="13"/>
        <v>1063.502</v>
      </c>
      <c r="G286" s="6">
        <f t="shared" si="14"/>
        <v>1.4112640000000001</v>
      </c>
      <c r="H286" s="6"/>
      <c r="I286" s="6">
        <f t="shared" si="15"/>
        <v>17.18674</v>
      </c>
      <c r="J286" s="6"/>
      <c r="M286" s="6"/>
      <c r="N286" s="6">
        <f t="shared" si="16"/>
        <v>361.91719999999998</v>
      </c>
      <c r="O286" s="6">
        <f t="shared" si="17"/>
        <v>779.56349999999998</v>
      </c>
      <c r="P286" s="6"/>
      <c r="Q286" s="6">
        <f t="shared" si="18"/>
        <v>2605.0991039999999</v>
      </c>
      <c r="T286" s="2">
        <f>IFERROR(VLOOKUP(T$266,AURORA!$C$3:$AC$460,$B286-2020,FALSE),0)</f>
        <v>0</v>
      </c>
      <c r="U286" s="2">
        <f>VLOOKUP(U$266,AURORA!$C$3:$AC$460,$B286-2020,FALSE)</f>
        <v>1063.502</v>
      </c>
      <c r="V286" s="2">
        <f>VLOOKUP(V$266,AURORA!$C$3:$AC$460,$B286-2020,FALSE)</f>
        <v>361.91719999999998</v>
      </c>
      <c r="W286" s="2">
        <f>VLOOKUP(W$266,AURORA!$C$3:$AC$460,$B286-2020,FALSE)</f>
        <v>1.4112640000000001</v>
      </c>
      <c r="X286" s="2">
        <f>VLOOKUP(X$266,AURORA!$C$3:$AC$460,$B286-2020,FALSE)</f>
        <v>381.51839999999999</v>
      </c>
      <c r="Y286" s="2">
        <f>VLOOKUP(Y$266,AURORA!$C$3:$AC$460,$B286-2020,FALSE)</f>
        <v>17.18674</v>
      </c>
      <c r="Z286" s="2">
        <f>VLOOKUP(Z$266,AURORA!$C$3:$AC$460,$B286-2020,FALSE)</f>
        <v>779.56349999999998</v>
      </c>
      <c r="AA286" s="2"/>
      <c r="AB286" s="2"/>
      <c r="AC286" s="2"/>
      <c r="AD286" s="2"/>
      <c r="AE286" s="2"/>
      <c r="AF286" s="2"/>
    </row>
    <row r="287" spans="2:32" x14ac:dyDescent="0.2">
      <c r="B287">
        <v>2041</v>
      </c>
      <c r="C287">
        <v>2041</v>
      </c>
      <c r="D287" s="6">
        <f t="shared" si="12"/>
        <v>373.37619999999998</v>
      </c>
      <c r="E287" s="6"/>
      <c r="F287" s="6">
        <f t="shared" si="13"/>
        <v>1063.713</v>
      </c>
      <c r="G287" s="6">
        <f t="shared" si="14"/>
        <v>1.1807859999999999</v>
      </c>
      <c r="H287" s="6"/>
      <c r="I287" s="6">
        <f t="shared" si="15"/>
        <v>17.065660000000001</v>
      </c>
      <c r="J287" s="6"/>
      <c r="M287" s="6"/>
      <c r="N287" s="6">
        <f t="shared" si="16"/>
        <v>377.26769999999999</v>
      </c>
      <c r="O287" s="6">
        <f t="shared" si="17"/>
        <v>788.41869999999994</v>
      </c>
      <c r="P287" s="6"/>
      <c r="Q287" s="6">
        <f t="shared" si="18"/>
        <v>2621.022046</v>
      </c>
      <c r="T287" s="2">
        <f>IFERROR(VLOOKUP(T$266,AURORA!$C$3:$AC$460,$B287-2020,FALSE),0)</f>
        <v>0</v>
      </c>
      <c r="U287" s="2">
        <f>VLOOKUP(U$266,AURORA!$C$3:$AC$460,$B287-2020,FALSE)</f>
        <v>1063.713</v>
      </c>
      <c r="V287" s="2">
        <f>VLOOKUP(V$266,AURORA!$C$3:$AC$460,$B287-2020,FALSE)</f>
        <v>377.26769999999999</v>
      </c>
      <c r="W287" s="2">
        <f>VLOOKUP(W$266,AURORA!$C$3:$AC$460,$B287-2020,FALSE)</f>
        <v>1.1807859999999999</v>
      </c>
      <c r="X287" s="2">
        <f>VLOOKUP(X$266,AURORA!$C$3:$AC$460,$B287-2020,FALSE)</f>
        <v>373.37619999999998</v>
      </c>
      <c r="Y287" s="2">
        <f>VLOOKUP(Y$266,AURORA!$C$3:$AC$460,$B287-2020,FALSE)</f>
        <v>17.065660000000001</v>
      </c>
      <c r="Z287" s="2">
        <f>VLOOKUP(Z$266,AURORA!$C$3:$AC$460,$B287-2020,FALSE)</f>
        <v>788.41869999999994</v>
      </c>
      <c r="AA287" s="2"/>
      <c r="AB287" s="2"/>
      <c r="AC287" s="2"/>
      <c r="AD287" s="2"/>
      <c r="AE287" s="2"/>
      <c r="AF287" s="2"/>
    </row>
    <row r="288" spans="2:32" x14ac:dyDescent="0.2">
      <c r="B288">
        <v>2042</v>
      </c>
      <c r="C288">
        <v>2042</v>
      </c>
      <c r="D288" s="6">
        <f t="shared" si="12"/>
        <v>413.31420000000003</v>
      </c>
      <c r="E288" s="6"/>
      <c r="F288" s="6">
        <f t="shared" si="13"/>
        <v>1063.713</v>
      </c>
      <c r="G288" s="6">
        <f t="shared" si="14"/>
        <v>1.288654</v>
      </c>
      <c r="H288" s="6"/>
      <c r="I288" s="6">
        <f t="shared" si="15"/>
        <v>17.637930000000001</v>
      </c>
      <c r="J288" s="6"/>
      <c r="M288" s="6"/>
      <c r="N288" s="6">
        <f t="shared" si="16"/>
        <v>389.65100000000001</v>
      </c>
      <c r="O288" s="6">
        <f t="shared" si="17"/>
        <v>792.84180000000003</v>
      </c>
      <c r="P288" s="6"/>
      <c r="Q288" s="6">
        <f t="shared" si="18"/>
        <v>2678.4465840000003</v>
      </c>
      <c r="T288" s="2">
        <f>IFERROR(VLOOKUP(T$266,AURORA!$C$3:$AC$460,$B288-2020,FALSE),0)</f>
        <v>0</v>
      </c>
      <c r="U288" s="2">
        <f>VLOOKUP(U$266,AURORA!$C$3:$AC$460,$B288-2020,FALSE)</f>
        <v>1063.713</v>
      </c>
      <c r="V288" s="2">
        <f>VLOOKUP(V$266,AURORA!$C$3:$AC$460,$B288-2020,FALSE)</f>
        <v>389.65100000000001</v>
      </c>
      <c r="W288" s="2">
        <f>VLOOKUP(W$266,AURORA!$C$3:$AC$460,$B288-2020,FALSE)</f>
        <v>1.288654</v>
      </c>
      <c r="X288" s="2">
        <f>VLOOKUP(X$266,AURORA!$C$3:$AC$460,$B288-2020,FALSE)</f>
        <v>413.31420000000003</v>
      </c>
      <c r="Y288" s="2">
        <f>VLOOKUP(Y$266,AURORA!$C$3:$AC$460,$B288-2020,FALSE)</f>
        <v>17.637930000000001</v>
      </c>
      <c r="Z288" s="2">
        <f>VLOOKUP(Z$266,AURORA!$C$3:$AC$460,$B288-2020,FALSE)</f>
        <v>792.84180000000003</v>
      </c>
      <c r="AA288" s="2"/>
      <c r="AB288" s="2"/>
      <c r="AC288" s="2"/>
      <c r="AD288" s="2"/>
      <c r="AE288" s="2"/>
      <c r="AF288" s="2"/>
    </row>
    <row r="289" spans="2:32" x14ac:dyDescent="0.2">
      <c r="B289">
        <v>2043</v>
      </c>
      <c r="C289">
        <v>2043</v>
      </c>
      <c r="D289" s="6">
        <f t="shared" si="12"/>
        <v>427.90109999999999</v>
      </c>
      <c r="E289" s="6"/>
      <c r="F289" s="6">
        <f t="shared" si="13"/>
        <v>1063.713</v>
      </c>
      <c r="G289" s="6">
        <f t="shared" si="14"/>
        <v>1.9096299999999999</v>
      </c>
      <c r="H289" s="6"/>
      <c r="I289" s="6">
        <f t="shared" si="15"/>
        <v>19.08953</v>
      </c>
      <c r="J289" s="6"/>
      <c r="M289" s="6"/>
      <c r="N289" s="6">
        <f t="shared" si="16"/>
        <v>426.87869999999998</v>
      </c>
      <c r="O289" s="6">
        <f t="shared" si="17"/>
        <v>794.3329</v>
      </c>
      <c r="P289" s="6"/>
      <c r="Q289" s="6">
        <f t="shared" si="18"/>
        <v>2733.8248600000002</v>
      </c>
      <c r="T289" s="2">
        <f>IFERROR(VLOOKUP(T$266,AURORA!$C$3:$AC$460,$B289-2020,FALSE),0)</f>
        <v>0</v>
      </c>
      <c r="U289" s="2">
        <f>VLOOKUP(U$266,AURORA!$C$3:$AC$460,$B289-2020,FALSE)</f>
        <v>1063.713</v>
      </c>
      <c r="V289" s="2">
        <f>VLOOKUP(V$266,AURORA!$C$3:$AC$460,$B289-2020,FALSE)</f>
        <v>426.87869999999998</v>
      </c>
      <c r="W289" s="2">
        <f>VLOOKUP(W$266,AURORA!$C$3:$AC$460,$B289-2020,FALSE)</f>
        <v>1.9096299999999999</v>
      </c>
      <c r="X289" s="2">
        <f>VLOOKUP(X$266,AURORA!$C$3:$AC$460,$B289-2020,FALSE)</f>
        <v>427.90109999999999</v>
      </c>
      <c r="Y289" s="2">
        <f>VLOOKUP(Y$266,AURORA!$C$3:$AC$460,$B289-2020,FALSE)</f>
        <v>19.08953</v>
      </c>
      <c r="Z289" s="2">
        <f>VLOOKUP(Z$266,AURORA!$C$3:$AC$460,$B289-2020,FALSE)</f>
        <v>794.3329</v>
      </c>
      <c r="AA289" s="2"/>
      <c r="AB289" s="2"/>
      <c r="AC289" s="2"/>
      <c r="AD289" s="2"/>
      <c r="AE289" s="2"/>
      <c r="AF289" s="2"/>
    </row>
    <row r="290" spans="2:32" x14ac:dyDescent="0.2">
      <c r="B290">
        <v>2044</v>
      </c>
      <c r="C290">
        <v>2044</v>
      </c>
      <c r="D290" s="6">
        <f t="shared" si="12"/>
        <v>369.20190000000002</v>
      </c>
      <c r="E290" s="6"/>
      <c r="F290" s="6">
        <f t="shared" si="13"/>
        <v>1063.502</v>
      </c>
      <c r="G290" s="6">
        <f t="shared" si="14"/>
        <v>2.1331980000000001</v>
      </c>
      <c r="H290" s="6"/>
      <c r="I290" s="6">
        <f t="shared" si="15"/>
        <v>19.930060000000001</v>
      </c>
      <c r="J290" s="6"/>
      <c r="M290" s="6"/>
      <c r="N290" s="6">
        <f t="shared" si="16"/>
        <v>472.34010000000001</v>
      </c>
      <c r="O290" s="6">
        <f t="shared" si="17"/>
        <v>817.10540000000003</v>
      </c>
      <c r="P290" s="6"/>
      <c r="Q290" s="6">
        <f t="shared" si="18"/>
        <v>2744.2126579999999</v>
      </c>
      <c r="T290" s="2">
        <f>IFERROR(VLOOKUP(T$266,AURORA!$C$3:$AC$460,$B290-2020,FALSE),0)</f>
        <v>0</v>
      </c>
      <c r="U290" s="2">
        <f>VLOOKUP(U$266,AURORA!$C$3:$AC$460,$B290-2020,FALSE)</f>
        <v>1063.502</v>
      </c>
      <c r="V290" s="2">
        <f>VLOOKUP(V$266,AURORA!$C$3:$AC$460,$B290-2020,FALSE)</f>
        <v>472.34010000000001</v>
      </c>
      <c r="W290" s="2">
        <f>VLOOKUP(W$266,AURORA!$C$3:$AC$460,$B290-2020,FALSE)</f>
        <v>2.1331980000000001</v>
      </c>
      <c r="X290" s="2">
        <f>VLOOKUP(X$266,AURORA!$C$3:$AC$460,$B290-2020,FALSE)</f>
        <v>369.20190000000002</v>
      </c>
      <c r="Y290" s="2">
        <f>VLOOKUP(Y$266,AURORA!$C$3:$AC$460,$B290-2020,FALSE)</f>
        <v>19.930060000000001</v>
      </c>
      <c r="Z290" s="2">
        <f>VLOOKUP(Z$266,AURORA!$C$3:$AC$460,$B290-2020,FALSE)</f>
        <v>817.10540000000003</v>
      </c>
      <c r="AA290" s="2"/>
      <c r="AB290" s="2"/>
      <c r="AC290" s="2"/>
      <c r="AD290" s="2"/>
      <c r="AE290" s="2"/>
      <c r="AF290" s="2"/>
    </row>
    <row r="291" spans="2:32" x14ac:dyDescent="0.2">
      <c r="B291">
        <v>2045</v>
      </c>
      <c r="C291">
        <v>2045</v>
      </c>
      <c r="D291" s="6">
        <f t="shared" si="12"/>
        <v>438.01190000000003</v>
      </c>
      <c r="E291" s="6"/>
      <c r="F291" s="6">
        <f t="shared" si="13"/>
        <v>1063.713</v>
      </c>
      <c r="G291" s="6">
        <f t="shared" si="14"/>
        <v>1.2129460000000001</v>
      </c>
      <c r="H291" s="6"/>
      <c r="I291" s="6">
        <f t="shared" si="15"/>
        <v>20.579139999999999</v>
      </c>
      <c r="J291" s="6"/>
      <c r="M291" s="6"/>
      <c r="N291" s="6">
        <f t="shared" si="16"/>
        <v>541.25199999999995</v>
      </c>
      <c r="O291" s="6">
        <f t="shared" si="17"/>
        <v>826.86030000000005</v>
      </c>
      <c r="P291" s="6"/>
      <c r="Q291" s="6">
        <f t="shared" si="18"/>
        <v>2891.6292860000003</v>
      </c>
      <c r="T291" s="2">
        <f>IFERROR(VLOOKUP(T$266,AURORA!$C$3:$AC$460,$B291-2020,FALSE),0)</f>
        <v>0</v>
      </c>
      <c r="U291" s="2">
        <f>VLOOKUP(U$266,AURORA!$C$3:$AC$460,$B291-2020,FALSE)</f>
        <v>1063.713</v>
      </c>
      <c r="V291" s="2">
        <f>VLOOKUP(V$266,AURORA!$C$3:$AC$460,$B291-2020,FALSE)</f>
        <v>541.25199999999995</v>
      </c>
      <c r="W291" s="2">
        <f>VLOOKUP(W$266,AURORA!$C$3:$AC$460,$B291-2020,FALSE)</f>
        <v>1.2129460000000001</v>
      </c>
      <c r="X291" s="2">
        <f>VLOOKUP(X$266,AURORA!$C$3:$AC$460,$B291-2020,FALSE)</f>
        <v>438.01190000000003</v>
      </c>
      <c r="Y291" s="2">
        <f>VLOOKUP(Y$266,AURORA!$C$3:$AC$460,$B291-2020,FALSE)</f>
        <v>20.579139999999999</v>
      </c>
      <c r="Z291" s="2">
        <f>VLOOKUP(Z$266,AURORA!$C$3:$AC$460,$B291-2020,FALSE)</f>
        <v>826.86030000000005</v>
      </c>
      <c r="AA291" s="2"/>
      <c r="AB291" s="2"/>
      <c r="AC291" s="2"/>
      <c r="AD291" s="2"/>
      <c r="AE291" s="2"/>
      <c r="AF291" s="2"/>
    </row>
  </sheetData>
  <autoFilter ref="B1:R21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0" sqref="C280:D280"/>
    </sheetView>
  </sheetViews>
  <sheetFormatPr defaultRowHeight="12.75" x14ac:dyDescent="0.2"/>
  <cols>
    <col min="3" max="4" width="11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28515625" bestFit="1" customWidth="1"/>
    <col min="14" max="14" width="8.7109375" bestFit="1" customWidth="1"/>
    <col min="15" max="15" width="10.28515625" bestFit="1" customWidth="1"/>
    <col min="16" max="16" width="7" bestFit="1" customWidth="1"/>
    <col min="17" max="17" width="10.28515625" bestFit="1" customWidth="1"/>
    <col min="20" max="29" width="9.140625" style="10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2626719</v>
      </c>
      <c r="F2" s="2">
        <v>12432</v>
      </c>
      <c r="G2" s="2">
        <v>265444</v>
      </c>
      <c r="H2" s="2"/>
      <c r="I2" s="2"/>
      <c r="J2" s="2">
        <v>1561</v>
      </c>
      <c r="K2" s="2"/>
      <c r="L2" s="2">
        <v>12957</v>
      </c>
      <c r="M2" s="2"/>
      <c r="O2" s="2"/>
      <c r="P2" s="2"/>
      <c r="Q2" s="2">
        <f t="shared" ref="Q2:Q65" si="0">SUM(D2:P2)</f>
        <v>2919113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2314453</v>
      </c>
      <c r="F3" s="2">
        <v>23300</v>
      </c>
      <c r="G3" s="2">
        <v>363322</v>
      </c>
      <c r="H3" s="2"/>
      <c r="I3" s="2"/>
      <c r="J3" s="2">
        <v>1472</v>
      </c>
      <c r="K3" s="2"/>
      <c r="L3" s="2">
        <v>10843</v>
      </c>
      <c r="M3" s="2"/>
      <c r="O3" s="2"/>
      <c r="P3" s="2"/>
      <c r="Q3" s="2">
        <f t="shared" si="0"/>
        <v>2713390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2144473</v>
      </c>
      <c r="F4" s="2">
        <v>24185</v>
      </c>
      <c r="G4" s="2">
        <v>442010</v>
      </c>
      <c r="H4" s="2"/>
      <c r="I4" s="2"/>
      <c r="J4" s="2">
        <v>1624</v>
      </c>
      <c r="K4" s="2"/>
      <c r="L4" s="2">
        <v>5007</v>
      </c>
      <c r="M4" s="2"/>
      <c r="O4" s="2"/>
      <c r="P4" s="2"/>
      <c r="Q4" s="2">
        <f t="shared" si="0"/>
        <v>2617299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1796526</v>
      </c>
      <c r="F5" s="2">
        <v>22618</v>
      </c>
      <c r="G5" s="2">
        <v>494953</v>
      </c>
      <c r="H5" s="2"/>
      <c r="I5" s="2"/>
      <c r="J5" s="2">
        <v>1561</v>
      </c>
      <c r="K5" s="2"/>
      <c r="L5" s="2">
        <v>3929</v>
      </c>
      <c r="M5" s="2"/>
      <c r="O5" s="2"/>
      <c r="P5" s="2"/>
      <c r="Q5" s="2">
        <f t="shared" si="0"/>
        <v>2319587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2601279</v>
      </c>
      <c r="F6" s="2">
        <v>26614</v>
      </c>
      <c r="G6" s="2">
        <v>489809</v>
      </c>
      <c r="H6" s="2"/>
      <c r="I6" s="2"/>
      <c r="J6" s="2">
        <v>1451</v>
      </c>
      <c r="K6" s="2"/>
      <c r="L6" s="2">
        <v>9922</v>
      </c>
      <c r="M6" s="2"/>
      <c r="O6" s="2"/>
      <c r="P6" s="2"/>
      <c r="Q6" s="2">
        <f t="shared" si="0"/>
        <v>3129075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2516866</v>
      </c>
      <c r="F7" s="2">
        <v>25688</v>
      </c>
      <c r="G7" s="2">
        <v>504832</v>
      </c>
      <c r="H7" s="2"/>
      <c r="I7" s="2"/>
      <c r="J7" s="2">
        <v>1371</v>
      </c>
      <c r="K7" s="2"/>
      <c r="L7" s="2">
        <v>4023</v>
      </c>
      <c r="M7" s="2"/>
      <c r="O7" s="2"/>
      <c r="P7" s="2"/>
      <c r="Q7" s="2">
        <f t="shared" si="0"/>
        <v>3052780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2725190</v>
      </c>
      <c r="F8" s="2">
        <v>25998</v>
      </c>
      <c r="G8" s="2">
        <v>563331</v>
      </c>
      <c r="H8" s="2"/>
      <c r="I8" s="2"/>
      <c r="J8" s="2">
        <v>1643</v>
      </c>
      <c r="K8" s="2"/>
      <c r="L8" s="2">
        <v>3533</v>
      </c>
      <c r="M8" s="2"/>
      <c r="O8" s="2"/>
      <c r="P8" s="2"/>
      <c r="Q8" s="2">
        <f t="shared" si="0"/>
        <v>3319695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2370652</v>
      </c>
      <c r="F9" s="2">
        <v>23786</v>
      </c>
      <c r="G9" s="2">
        <v>522897</v>
      </c>
      <c r="H9" s="2"/>
      <c r="I9" s="2"/>
      <c r="J9" s="2">
        <v>1640</v>
      </c>
      <c r="K9" s="2"/>
      <c r="L9" s="2">
        <v>3000</v>
      </c>
      <c r="M9" s="2"/>
      <c r="O9" s="2"/>
      <c r="P9" s="2"/>
      <c r="Q9" s="2">
        <f t="shared" si="0"/>
        <v>2921975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2195658</v>
      </c>
      <c r="F10" s="2">
        <v>15497</v>
      </c>
      <c r="G10" s="2">
        <v>383052</v>
      </c>
      <c r="H10" s="2"/>
      <c r="I10" s="2"/>
      <c r="J10" s="2">
        <v>1574</v>
      </c>
      <c r="K10" s="2"/>
      <c r="L10" s="2">
        <v>5518</v>
      </c>
      <c r="M10" s="2"/>
      <c r="O10" s="2"/>
      <c r="P10" s="2"/>
      <c r="Q10" s="2">
        <f t="shared" si="0"/>
        <v>2601299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2352771</v>
      </c>
      <c r="F11" s="2">
        <v>13329</v>
      </c>
      <c r="G11" s="2">
        <v>355579</v>
      </c>
      <c r="H11" s="2"/>
      <c r="I11" s="2"/>
      <c r="J11" s="2">
        <v>1581</v>
      </c>
      <c r="K11" s="2"/>
      <c r="L11" s="2">
        <v>1794</v>
      </c>
      <c r="M11" s="2"/>
      <c r="O11" s="2"/>
      <c r="P11" s="2"/>
      <c r="Q11" s="2">
        <f t="shared" si="0"/>
        <v>2725054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2169335</v>
      </c>
      <c r="F12" s="2">
        <v>10340</v>
      </c>
      <c r="G12" s="2">
        <v>288463</v>
      </c>
      <c r="H12" s="2"/>
      <c r="I12" s="2"/>
      <c r="J12" s="2">
        <v>1577</v>
      </c>
      <c r="K12" s="2"/>
      <c r="L12" s="2">
        <v>4907</v>
      </c>
      <c r="M12" s="2"/>
      <c r="O12" s="2"/>
      <c r="P12" s="2"/>
      <c r="Q12" s="2">
        <f t="shared" si="0"/>
        <v>2474622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2588265</v>
      </c>
      <c r="F13" s="2">
        <v>13534</v>
      </c>
      <c r="G13" s="2">
        <v>213579</v>
      </c>
      <c r="H13" s="2"/>
      <c r="I13" s="2"/>
      <c r="J13" s="2">
        <v>1597</v>
      </c>
      <c r="K13" s="2"/>
      <c r="L13" s="2">
        <v>779</v>
      </c>
      <c r="M13" s="2"/>
      <c r="O13" s="2"/>
      <c r="P13" s="2"/>
      <c r="Q13" s="2">
        <f t="shared" si="0"/>
        <v>2817754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2152215</v>
      </c>
      <c r="F14" s="2">
        <v>16953</v>
      </c>
      <c r="G14" s="2">
        <v>185479</v>
      </c>
      <c r="H14" s="2"/>
      <c r="I14" s="2"/>
      <c r="J14" s="2">
        <v>1149</v>
      </c>
      <c r="K14" s="2"/>
      <c r="L14" s="2">
        <v>3487</v>
      </c>
      <c r="M14" s="2"/>
      <c r="O14" s="2"/>
      <c r="P14" s="2"/>
      <c r="Q14" s="2">
        <f t="shared" si="0"/>
        <v>2359283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1909577</v>
      </c>
      <c r="F15" s="2">
        <v>20591</v>
      </c>
      <c r="G15" s="2">
        <v>234309</v>
      </c>
      <c r="H15" s="2"/>
      <c r="I15" s="2"/>
      <c r="J15" s="2">
        <v>1242</v>
      </c>
      <c r="K15" s="2"/>
      <c r="L15" s="2">
        <v>1289</v>
      </c>
      <c r="M15" s="2"/>
      <c r="O15" s="2"/>
      <c r="P15" s="2"/>
      <c r="Q15" s="2">
        <f t="shared" si="0"/>
        <v>2167008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2239775</v>
      </c>
      <c r="F16" s="2">
        <v>22878</v>
      </c>
      <c r="G16" s="2">
        <v>281237</v>
      </c>
      <c r="H16" s="2"/>
      <c r="I16" s="2"/>
      <c r="J16" s="2">
        <v>1180</v>
      </c>
      <c r="K16" s="2"/>
      <c r="L16" s="2">
        <v>2499</v>
      </c>
      <c r="M16" s="2"/>
      <c r="O16" s="2"/>
      <c r="P16" s="2"/>
      <c r="Q16" s="2">
        <f t="shared" si="0"/>
        <v>2547569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2216961</v>
      </c>
      <c r="F17" s="2">
        <v>27168</v>
      </c>
      <c r="G17" s="2">
        <v>284990</v>
      </c>
      <c r="H17" s="2"/>
      <c r="I17" s="2"/>
      <c r="J17" s="2">
        <v>1251</v>
      </c>
      <c r="K17" s="2"/>
      <c r="L17" s="2">
        <v>1123</v>
      </c>
      <c r="M17" s="2"/>
      <c r="O17" s="2"/>
      <c r="P17" s="2"/>
      <c r="Q17" s="2">
        <f t="shared" si="0"/>
        <v>2531493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2375142</v>
      </c>
      <c r="F18" s="2">
        <v>27735</v>
      </c>
      <c r="G18" s="2">
        <v>236271</v>
      </c>
      <c r="H18" s="2"/>
      <c r="I18" s="2"/>
      <c r="J18" s="2">
        <v>1641</v>
      </c>
      <c r="K18" s="2"/>
      <c r="L18" s="2">
        <v>2706</v>
      </c>
      <c r="M18" s="2"/>
      <c r="O18" s="2"/>
      <c r="P18" s="2"/>
      <c r="Q18" s="2">
        <f t="shared" si="0"/>
        <v>2643495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2535867</v>
      </c>
      <c r="F19" s="2">
        <v>28639</v>
      </c>
      <c r="G19" s="2">
        <v>373242</v>
      </c>
      <c r="H19" s="2"/>
      <c r="I19" s="2"/>
      <c r="J19" s="2">
        <v>862</v>
      </c>
      <c r="K19" s="2"/>
      <c r="L19" s="2">
        <v>1581</v>
      </c>
      <c r="M19" s="2"/>
      <c r="O19" s="2"/>
      <c r="P19" s="2"/>
      <c r="Q19" s="2">
        <f t="shared" si="0"/>
        <v>2940191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2466890</v>
      </c>
      <c r="F20" s="2">
        <v>28210</v>
      </c>
      <c r="G20" s="2">
        <v>461640</v>
      </c>
      <c r="H20" s="2"/>
      <c r="I20" s="2"/>
      <c r="J20" s="2">
        <v>978</v>
      </c>
      <c r="K20" s="2"/>
      <c r="L20" s="2">
        <v>3794</v>
      </c>
      <c r="M20" s="2"/>
      <c r="O20" s="2"/>
      <c r="P20" s="2"/>
      <c r="Q20" s="2">
        <f t="shared" si="0"/>
        <v>2961512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1790177</v>
      </c>
      <c r="F21" s="2">
        <v>21351</v>
      </c>
      <c r="G21" s="2">
        <v>393355</v>
      </c>
      <c r="H21" s="2"/>
      <c r="I21" s="2"/>
      <c r="J21" s="2">
        <v>918</v>
      </c>
      <c r="K21" s="2"/>
      <c r="L21" s="2">
        <v>998</v>
      </c>
      <c r="M21" s="2"/>
      <c r="O21" s="2"/>
      <c r="P21" s="2"/>
      <c r="Q21" s="2">
        <f t="shared" si="0"/>
        <v>2206799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2449500</v>
      </c>
      <c r="F22" s="2">
        <v>22877</v>
      </c>
      <c r="G22" s="2">
        <v>275821</v>
      </c>
      <c r="H22" s="2"/>
      <c r="I22" s="2"/>
      <c r="J22" s="2">
        <v>918</v>
      </c>
      <c r="K22" s="2"/>
      <c r="L22" s="2">
        <v>4790</v>
      </c>
      <c r="M22" s="2"/>
      <c r="O22" s="2"/>
      <c r="P22" s="2"/>
      <c r="Q22" s="2">
        <f t="shared" si="0"/>
        <v>2753906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2369304</v>
      </c>
      <c r="F23" s="2">
        <v>18520</v>
      </c>
      <c r="G23" s="2">
        <v>262379</v>
      </c>
      <c r="H23" s="2"/>
      <c r="I23" s="2"/>
      <c r="J23" s="2">
        <v>1226</v>
      </c>
      <c r="K23" s="2"/>
      <c r="L23" s="2">
        <v>1540</v>
      </c>
      <c r="M23" s="2"/>
      <c r="O23" s="2"/>
      <c r="P23" s="2"/>
      <c r="Q23" s="2">
        <f t="shared" si="0"/>
        <v>2652969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2231932</v>
      </c>
      <c r="F24" s="2">
        <v>15060</v>
      </c>
      <c r="G24" s="2">
        <v>226561</v>
      </c>
      <c r="H24" s="2"/>
      <c r="I24" s="2"/>
      <c r="J24" s="2">
        <v>2803</v>
      </c>
      <c r="K24" s="2"/>
      <c r="L24" s="2">
        <v>5534</v>
      </c>
      <c r="M24" s="2"/>
      <c r="O24" s="2"/>
      <c r="P24" s="2"/>
      <c r="Q24" s="2">
        <f t="shared" si="0"/>
        <v>2481890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2165539</v>
      </c>
      <c r="F25" s="2">
        <v>14609</v>
      </c>
      <c r="G25" s="2">
        <v>226455</v>
      </c>
      <c r="H25" s="2"/>
      <c r="I25" s="2"/>
      <c r="J25" s="2">
        <v>5240</v>
      </c>
      <c r="K25" s="2"/>
      <c r="L25" s="2">
        <v>3748</v>
      </c>
      <c r="M25" s="2"/>
      <c r="O25" s="2"/>
      <c r="P25" s="2"/>
      <c r="Q25" s="2">
        <f t="shared" si="0"/>
        <v>2415591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2567486</v>
      </c>
      <c r="F26" s="2">
        <v>12009</v>
      </c>
      <c r="G26" s="2">
        <v>218082</v>
      </c>
      <c r="H26" s="2"/>
      <c r="J26" s="2">
        <v>0</v>
      </c>
      <c r="K26" s="2"/>
      <c r="L26" s="2">
        <v>3541</v>
      </c>
      <c r="M26" s="2"/>
      <c r="O26" s="2"/>
      <c r="P26" s="2"/>
      <c r="Q26" s="2">
        <f t="shared" si="0"/>
        <v>2801118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2155534</v>
      </c>
      <c r="F27" s="2">
        <v>11376</v>
      </c>
      <c r="G27" s="2">
        <v>230230</v>
      </c>
      <c r="H27" s="2"/>
      <c r="J27" s="2">
        <v>0</v>
      </c>
      <c r="K27" s="2"/>
      <c r="L27" s="2">
        <v>6076</v>
      </c>
      <c r="M27" s="2"/>
      <c r="O27" s="2"/>
      <c r="P27" s="2"/>
      <c r="Q27" s="2">
        <f t="shared" si="0"/>
        <v>2403216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2321448</v>
      </c>
      <c r="F28" s="2">
        <v>14257</v>
      </c>
      <c r="G28" s="2">
        <v>252832</v>
      </c>
      <c r="H28" s="2"/>
      <c r="J28" s="2">
        <v>0</v>
      </c>
      <c r="K28" s="2"/>
      <c r="L28" s="2">
        <v>3584</v>
      </c>
      <c r="M28" s="2"/>
      <c r="O28" s="2"/>
      <c r="P28" s="2"/>
      <c r="Q28" s="2">
        <f t="shared" si="0"/>
        <v>2592121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2377079</v>
      </c>
      <c r="F29" s="2">
        <v>15034</v>
      </c>
      <c r="G29" s="2">
        <v>230658</v>
      </c>
      <c r="H29" s="2"/>
      <c r="J29" s="2">
        <v>0</v>
      </c>
      <c r="K29" s="2"/>
      <c r="L29" s="2">
        <v>5816</v>
      </c>
      <c r="M29" s="2"/>
      <c r="O29" s="2"/>
      <c r="P29" s="2"/>
      <c r="Q29" s="2">
        <f t="shared" si="0"/>
        <v>2628587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2575026</v>
      </c>
      <c r="F30" s="2">
        <v>16412</v>
      </c>
      <c r="G30" s="2">
        <v>314005</v>
      </c>
      <c r="H30" s="2"/>
      <c r="J30" s="2">
        <v>0</v>
      </c>
      <c r="K30" s="2"/>
      <c r="L30" s="2">
        <v>4703</v>
      </c>
      <c r="M30" s="2"/>
      <c r="O30" s="2"/>
      <c r="P30" s="2"/>
      <c r="Q30" s="2">
        <f t="shared" si="0"/>
        <v>2910146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2520884</v>
      </c>
      <c r="F31" s="2">
        <v>19700</v>
      </c>
      <c r="G31" s="2">
        <v>314628</v>
      </c>
      <c r="H31" s="2"/>
      <c r="J31" s="2">
        <v>0</v>
      </c>
      <c r="K31" s="2"/>
      <c r="L31" s="2">
        <v>3415</v>
      </c>
      <c r="M31" s="2"/>
      <c r="O31" s="2"/>
      <c r="P31" s="2"/>
      <c r="Q31" s="2">
        <f t="shared" si="0"/>
        <v>2858627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2638306</v>
      </c>
      <c r="F32" s="2">
        <v>18115</v>
      </c>
      <c r="G32" s="2">
        <v>450031</v>
      </c>
      <c r="H32" s="2"/>
      <c r="J32" s="2">
        <v>0</v>
      </c>
      <c r="K32" s="2"/>
      <c r="L32" s="2">
        <v>2249</v>
      </c>
      <c r="M32" s="2"/>
      <c r="O32" s="2"/>
      <c r="P32" s="2"/>
      <c r="Q32" s="2">
        <f t="shared" si="0"/>
        <v>3108701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2709341</v>
      </c>
      <c r="F33" s="2">
        <v>18846</v>
      </c>
      <c r="G33" s="2">
        <v>484061</v>
      </c>
      <c r="H33" s="2"/>
      <c r="J33" s="2">
        <v>0</v>
      </c>
      <c r="K33" s="2"/>
      <c r="L33" s="2">
        <v>1471</v>
      </c>
      <c r="M33" s="2"/>
      <c r="O33" s="2"/>
      <c r="P33" s="2"/>
      <c r="Q33" s="2">
        <f t="shared" si="0"/>
        <v>3213719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2101055</v>
      </c>
      <c r="F34" s="2">
        <v>11654</v>
      </c>
      <c r="G34" s="2">
        <v>301534</v>
      </c>
      <c r="H34" s="2"/>
      <c r="J34" s="2">
        <v>0</v>
      </c>
      <c r="K34" s="2"/>
      <c r="L34" s="2">
        <v>2954</v>
      </c>
      <c r="M34" s="2"/>
      <c r="O34" s="2">
        <v>42844</v>
      </c>
      <c r="P34" s="2"/>
      <c r="Q34" s="2">
        <f t="shared" si="0"/>
        <v>2460041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2182459</v>
      </c>
      <c r="F35" s="2">
        <v>10617</v>
      </c>
      <c r="G35" s="2">
        <v>238248</v>
      </c>
      <c r="H35" s="2"/>
      <c r="J35" s="2">
        <v>0</v>
      </c>
      <c r="K35" s="2"/>
      <c r="L35" s="2">
        <v>3783</v>
      </c>
      <c r="M35" s="2"/>
      <c r="O35" s="2">
        <v>38078</v>
      </c>
      <c r="P35" s="2"/>
      <c r="Q35" s="2">
        <f t="shared" si="0"/>
        <v>2473185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2115397</v>
      </c>
      <c r="F36" s="2">
        <v>10358</v>
      </c>
      <c r="G36" s="2">
        <v>228953</v>
      </c>
      <c r="H36" s="2"/>
      <c r="J36" s="2">
        <v>0</v>
      </c>
      <c r="K36" s="2"/>
      <c r="L36" s="2">
        <v>8319</v>
      </c>
      <c r="M36" s="2"/>
      <c r="O36" s="2">
        <v>50582</v>
      </c>
      <c r="P36" s="2"/>
      <c r="Q36" s="2">
        <f t="shared" si="0"/>
        <v>2413609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2548829</v>
      </c>
      <c r="F37" s="2">
        <v>12321</v>
      </c>
      <c r="G37" s="2">
        <v>255444</v>
      </c>
      <c r="H37" s="2"/>
      <c r="J37" s="2">
        <v>0</v>
      </c>
      <c r="K37" s="2"/>
      <c r="L37" s="2">
        <v>4759</v>
      </c>
      <c r="M37" s="2"/>
      <c r="O37" s="2">
        <v>51231</v>
      </c>
      <c r="P37" s="2"/>
      <c r="Q37" s="2">
        <f t="shared" si="0"/>
        <v>2872584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2373861</v>
      </c>
      <c r="F38" s="2">
        <v>11579</v>
      </c>
      <c r="G38" s="2">
        <v>246898</v>
      </c>
      <c r="H38" s="2"/>
      <c r="J38" s="2">
        <v>0</v>
      </c>
      <c r="K38" s="2"/>
      <c r="L38" s="2">
        <v>3840</v>
      </c>
      <c r="M38" s="2"/>
      <c r="O38" s="2">
        <v>49031</v>
      </c>
      <c r="P38" s="2"/>
      <c r="Q38" s="2">
        <f t="shared" si="0"/>
        <v>2685209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2060781</v>
      </c>
      <c r="F39" s="2">
        <v>11579</v>
      </c>
      <c r="G39" s="2">
        <v>235489</v>
      </c>
      <c r="H39" s="2"/>
      <c r="J39" s="2">
        <v>0</v>
      </c>
      <c r="K39" s="2"/>
      <c r="L39" s="2">
        <v>2587</v>
      </c>
      <c r="M39" s="2"/>
      <c r="O39" s="2">
        <v>45891</v>
      </c>
      <c r="P39" s="2"/>
      <c r="Q39" s="2">
        <f t="shared" si="0"/>
        <v>2356327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2100565</v>
      </c>
      <c r="F40" s="2">
        <v>11579</v>
      </c>
      <c r="G40" s="2">
        <v>189072</v>
      </c>
      <c r="H40" s="2"/>
      <c r="J40" s="2">
        <v>0</v>
      </c>
      <c r="K40" s="2"/>
      <c r="L40" s="2">
        <v>3707</v>
      </c>
      <c r="M40" s="2"/>
      <c r="O40" s="2">
        <v>49023</v>
      </c>
      <c r="P40" s="2"/>
      <c r="Q40" s="2">
        <f t="shared" si="0"/>
        <v>2353946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2026544</v>
      </c>
      <c r="F41" s="2">
        <v>11579</v>
      </c>
      <c r="G41" s="2">
        <v>174229</v>
      </c>
      <c r="H41" s="2"/>
      <c r="J41" s="2">
        <v>0</v>
      </c>
      <c r="K41" s="2"/>
      <c r="L41" s="2">
        <v>2580</v>
      </c>
      <c r="M41" s="2"/>
      <c r="O41" s="2">
        <v>56000</v>
      </c>
      <c r="P41" s="2"/>
      <c r="Q41" s="2">
        <f t="shared" si="0"/>
        <v>2270932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2547436</v>
      </c>
      <c r="F42" s="2">
        <v>11579</v>
      </c>
      <c r="G42" s="2">
        <v>292207</v>
      </c>
      <c r="H42" s="2"/>
      <c r="J42" s="2">
        <v>0</v>
      </c>
      <c r="K42" s="2"/>
      <c r="L42" s="2">
        <v>903</v>
      </c>
      <c r="M42" s="2"/>
      <c r="O42" s="2">
        <v>54041</v>
      </c>
      <c r="P42" s="2"/>
      <c r="Q42" s="2">
        <f t="shared" si="0"/>
        <v>2906166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2638435</v>
      </c>
      <c r="F43" s="2">
        <v>11579</v>
      </c>
      <c r="G43" s="2">
        <v>322881</v>
      </c>
      <c r="H43" s="2"/>
      <c r="J43" s="2">
        <v>0</v>
      </c>
      <c r="K43" s="2"/>
      <c r="L43" s="2">
        <v>1367</v>
      </c>
      <c r="M43" s="2"/>
      <c r="O43" s="2">
        <v>39071</v>
      </c>
      <c r="P43" s="2"/>
      <c r="Q43" s="2">
        <f t="shared" si="0"/>
        <v>3013333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2617008</v>
      </c>
      <c r="F44" s="2">
        <v>11579</v>
      </c>
      <c r="G44" s="2">
        <v>371559</v>
      </c>
      <c r="H44" s="2"/>
      <c r="J44" s="2">
        <v>0</v>
      </c>
      <c r="K44" s="2"/>
      <c r="L44" s="2">
        <v>3677</v>
      </c>
      <c r="M44" s="2"/>
      <c r="O44" s="2">
        <v>28243</v>
      </c>
      <c r="P44" s="2"/>
      <c r="Q44" s="2">
        <f t="shared" si="0"/>
        <v>3032066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2740091</v>
      </c>
      <c r="F45" s="2">
        <v>11579</v>
      </c>
      <c r="G45" s="2">
        <v>304927</v>
      </c>
      <c r="H45" s="2"/>
      <c r="J45" s="2">
        <v>0</v>
      </c>
      <c r="K45" s="2"/>
      <c r="L45" s="2">
        <v>2118</v>
      </c>
      <c r="M45" s="2"/>
      <c r="O45" s="2">
        <v>30756</v>
      </c>
      <c r="P45" s="2"/>
      <c r="Q45" s="2">
        <f t="shared" si="0"/>
        <v>3089471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2542965</v>
      </c>
      <c r="F46" s="2">
        <v>11579</v>
      </c>
      <c r="G46" s="2">
        <v>224568</v>
      </c>
      <c r="H46" s="2"/>
      <c r="J46" s="2">
        <v>0</v>
      </c>
      <c r="K46" s="2"/>
      <c r="L46" s="2">
        <v>489</v>
      </c>
      <c r="M46" s="2"/>
      <c r="O46" s="2">
        <v>39781</v>
      </c>
      <c r="P46" s="2"/>
      <c r="Q46" s="2">
        <f t="shared" si="0"/>
        <v>2819382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2473515</v>
      </c>
      <c r="F47" s="2">
        <v>11579</v>
      </c>
      <c r="G47" s="2">
        <v>224611</v>
      </c>
      <c r="H47" s="2"/>
      <c r="J47" s="2">
        <v>0</v>
      </c>
      <c r="K47" s="2"/>
      <c r="L47" s="2">
        <v>2569</v>
      </c>
      <c r="M47" s="2"/>
      <c r="O47" s="2">
        <v>23397</v>
      </c>
      <c r="P47" s="2"/>
      <c r="Q47" s="2">
        <f t="shared" si="0"/>
        <v>2735671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2545024</v>
      </c>
      <c r="F48" s="2">
        <v>11579</v>
      </c>
      <c r="G48" s="2">
        <v>198595</v>
      </c>
      <c r="H48" s="2"/>
      <c r="J48" s="2">
        <v>0</v>
      </c>
      <c r="K48" s="2"/>
      <c r="L48" s="2">
        <v>5660</v>
      </c>
      <c r="M48" s="2"/>
      <c r="O48" s="2">
        <v>45950</v>
      </c>
      <c r="P48" s="2"/>
      <c r="Q48" s="2">
        <f t="shared" si="0"/>
        <v>2806808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2597677</v>
      </c>
      <c r="F49" s="2">
        <v>11579</v>
      </c>
      <c r="G49" s="2">
        <v>207639</v>
      </c>
      <c r="H49" s="2"/>
      <c r="J49" s="2">
        <v>0</v>
      </c>
      <c r="K49" s="2"/>
      <c r="L49" s="2">
        <v>1878</v>
      </c>
      <c r="M49" s="2"/>
      <c r="O49" s="2">
        <v>52281</v>
      </c>
      <c r="P49" s="2"/>
      <c r="Q49" s="2">
        <f t="shared" si="0"/>
        <v>2871054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2488187</v>
      </c>
      <c r="F50" s="2">
        <v>13698</v>
      </c>
      <c r="G50" s="2">
        <v>267069</v>
      </c>
      <c r="H50" s="2"/>
      <c r="I50" s="2"/>
      <c r="J50" s="2">
        <v>417</v>
      </c>
      <c r="K50" s="2"/>
      <c r="L50" s="2">
        <v>5170</v>
      </c>
      <c r="M50" s="2"/>
      <c r="O50" s="2">
        <v>62266</v>
      </c>
      <c r="P50" s="2"/>
      <c r="Q50" s="2">
        <f t="shared" si="0"/>
        <v>2836807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2523835</v>
      </c>
      <c r="F51" s="2">
        <v>12551</v>
      </c>
      <c r="G51" s="2">
        <v>236205</v>
      </c>
      <c r="H51" s="2"/>
      <c r="I51" s="2"/>
      <c r="J51" s="2">
        <v>356</v>
      </c>
      <c r="K51" s="2"/>
      <c r="L51" s="2">
        <v>1705</v>
      </c>
      <c r="M51" s="2"/>
      <c r="O51" s="2">
        <v>45322</v>
      </c>
      <c r="P51" s="2"/>
      <c r="Q51" s="2">
        <f t="shared" si="0"/>
        <v>2819974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2391612</v>
      </c>
      <c r="F52" s="2">
        <v>13078</v>
      </c>
      <c r="G52" s="2">
        <v>232780</v>
      </c>
      <c r="H52" s="2"/>
      <c r="I52" s="2"/>
      <c r="J52" s="2">
        <v>397</v>
      </c>
      <c r="K52" s="2"/>
      <c r="L52" s="2">
        <v>3153</v>
      </c>
      <c r="M52" s="2"/>
      <c r="O52" s="2">
        <v>81343</v>
      </c>
      <c r="P52" s="2"/>
      <c r="Q52" s="2">
        <f t="shared" si="0"/>
        <v>2722363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2147280</v>
      </c>
      <c r="F53" s="2">
        <v>13069</v>
      </c>
      <c r="G53" s="2">
        <v>295293</v>
      </c>
      <c r="H53" s="2"/>
      <c r="I53" s="2"/>
      <c r="J53" s="2">
        <v>367</v>
      </c>
      <c r="K53" s="2"/>
      <c r="L53" s="2">
        <v>6225</v>
      </c>
      <c r="M53" s="2"/>
      <c r="O53" s="2">
        <v>80105</v>
      </c>
      <c r="P53" s="2"/>
      <c r="Q53" s="2">
        <f t="shared" si="0"/>
        <v>2542339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2319273</v>
      </c>
      <c r="F54" s="2">
        <v>18432</v>
      </c>
      <c r="G54" s="2">
        <v>357013</v>
      </c>
      <c r="H54" s="2"/>
      <c r="I54" s="2"/>
      <c r="J54" s="2">
        <v>402</v>
      </c>
      <c r="K54" s="2"/>
      <c r="L54" s="2">
        <v>4277</v>
      </c>
      <c r="M54" s="2"/>
      <c r="O54" s="2">
        <v>69942</v>
      </c>
      <c r="P54" s="2"/>
      <c r="Q54" s="2">
        <f t="shared" si="0"/>
        <v>2769339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2588681</v>
      </c>
      <c r="F55" s="2">
        <v>17186</v>
      </c>
      <c r="G55" s="2">
        <v>460747</v>
      </c>
      <c r="H55" s="2"/>
      <c r="I55" s="2"/>
      <c r="J55" s="2">
        <v>390</v>
      </c>
      <c r="K55" s="2"/>
      <c r="L55" s="2">
        <v>1404</v>
      </c>
      <c r="M55" s="2"/>
      <c r="O55" s="2">
        <v>72046</v>
      </c>
      <c r="P55" s="2"/>
      <c r="Q55" s="2">
        <f t="shared" si="0"/>
        <v>3140454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2495447</v>
      </c>
      <c r="F56" s="2">
        <v>15975</v>
      </c>
      <c r="G56" s="2">
        <v>556842</v>
      </c>
      <c r="H56" s="2"/>
      <c r="I56" s="2"/>
      <c r="J56" s="2">
        <v>419</v>
      </c>
      <c r="K56" s="2"/>
      <c r="L56" s="2">
        <v>2292</v>
      </c>
      <c r="M56" s="2"/>
      <c r="O56" s="2">
        <v>66102</v>
      </c>
      <c r="P56" s="2"/>
      <c r="Q56" s="2">
        <f t="shared" si="0"/>
        <v>3137077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2728065</v>
      </c>
      <c r="F57" s="2">
        <v>13257</v>
      </c>
      <c r="G57" s="2">
        <v>488375</v>
      </c>
      <c r="H57" s="2"/>
      <c r="I57" s="2"/>
      <c r="J57" s="2">
        <v>403</v>
      </c>
      <c r="K57" s="2"/>
      <c r="L57" s="2">
        <v>3117</v>
      </c>
      <c r="M57" s="2"/>
      <c r="O57" s="2">
        <v>46629</v>
      </c>
      <c r="P57" s="2"/>
      <c r="Q57" s="2">
        <f t="shared" si="0"/>
        <v>3279846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2638515</v>
      </c>
      <c r="F58" s="2">
        <v>10507</v>
      </c>
      <c r="G58" s="2">
        <v>408235</v>
      </c>
      <c r="H58" s="2"/>
      <c r="I58" s="2"/>
      <c r="J58" s="2">
        <v>384</v>
      </c>
      <c r="K58" s="2"/>
      <c r="L58" s="2">
        <v>1939</v>
      </c>
      <c r="M58" s="2"/>
      <c r="O58" s="2">
        <v>60164</v>
      </c>
      <c r="P58" s="2"/>
      <c r="Q58" s="2">
        <f t="shared" si="0"/>
        <v>3119744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2719734</v>
      </c>
      <c r="F59" s="2">
        <v>11340</v>
      </c>
      <c r="G59" s="2">
        <v>343997</v>
      </c>
      <c r="H59" s="2"/>
      <c r="I59" s="2"/>
      <c r="J59" s="2">
        <v>331</v>
      </c>
      <c r="K59" s="2"/>
      <c r="L59" s="2">
        <v>1391</v>
      </c>
      <c r="M59" s="2"/>
      <c r="O59" s="2">
        <v>52942</v>
      </c>
      <c r="P59" s="2"/>
      <c r="Q59" s="2">
        <f t="shared" si="0"/>
        <v>3129735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2385697</v>
      </c>
      <c r="F60" s="2">
        <v>12220</v>
      </c>
      <c r="G60" s="2">
        <v>286638</v>
      </c>
      <c r="H60" s="2"/>
      <c r="I60" s="2"/>
      <c r="J60" s="2">
        <v>369</v>
      </c>
      <c r="K60" s="2"/>
      <c r="L60" s="2">
        <v>3164</v>
      </c>
      <c r="M60" s="2"/>
      <c r="O60" s="2">
        <v>69877</v>
      </c>
      <c r="P60" s="2"/>
      <c r="Q60" s="2">
        <f t="shared" si="0"/>
        <v>2757965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2520922</v>
      </c>
      <c r="F61" s="2">
        <v>13680</v>
      </c>
      <c r="G61" s="2">
        <v>254021</v>
      </c>
      <c r="H61" s="2"/>
      <c r="I61" s="2"/>
      <c r="J61" s="2">
        <v>413</v>
      </c>
      <c r="K61" s="2"/>
      <c r="L61" s="2">
        <v>3073</v>
      </c>
      <c r="M61" s="2"/>
      <c r="O61" s="2">
        <v>87893</v>
      </c>
      <c r="P61" s="2"/>
      <c r="Q61" s="2">
        <f t="shared" si="0"/>
        <v>2880002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2703899</v>
      </c>
      <c r="F62" s="2">
        <v>18050</v>
      </c>
      <c r="G62" s="2">
        <v>241735</v>
      </c>
      <c r="H62" s="2"/>
      <c r="I62" s="2"/>
      <c r="J62" s="2">
        <v>2262</v>
      </c>
      <c r="K62" s="2"/>
      <c r="L62" s="2">
        <v>10463</v>
      </c>
      <c r="M62" s="2"/>
      <c r="O62" s="2">
        <v>132626</v>
      </c>
      <c r="P62" s="2"/>
      <c r="Q62" s="2">
        <f t="shared" si="0"/>
        <v>3109035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2094004</v>
      </c>
      <c r="F63" s="2">
        <v>15836</v>
      </c>
      <c r="G63" s="2">
        <v>253555</v>
      </c>
      <c r="H63" s="2"/>
      <c r="I63" s="2"/>
      <c r="J63" s="2">
        <v>2026</v>
      </c>
      <c r="K63" s="2"/>
      <c r="L63" s="2">
        <v>2951</v>
      </c>
      <c r="M63" s="2"/>
      <c r="O63" s="2">
        <v>107996</v>
      </c>
      <c r="P63" s="2"/>
      <c r="Q63" s="2">
        <f t="shared" si="0"/>
        <v>2476368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2512438</v>
      </c>
      <c r="F64" s="2">
        <v>17020</v>
      </c>
      <c r="G64" s="2">
        <v>250736</v>
      </c>
      <c r="H64" s="2"/>
      <c r="I64" s="2"/>
      <c r="J64" s="2">
        <v>1819</v>
      </c>
      <c r="K64" s="2"/>
      <c r="L64" s="2">
        <v>2006</v>
      </c>
      <c r="M64" s="2"/>
      <c r="O64" s="2">
        <v>144867</v>
      </c>
      <c r="P64" s="2"/>
      <c r="Q64" s="2">
        <f t="shared" si="0"/>
        <v>2928886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2162900</v>
      </c>
      <c r="F65" s="2">
        <v>20548</v>
      </c>
      <c r="G65" s="2">
        <v>507581</v>
      </c>
      <c r="H65" s="2"/>
      <c r="I65" s="2"/>
      <c r="J65" s="2">
        <v>1653</v>
      </c>
      <c r="K65" s="2"/>
      <c r="L65" s="2">
        <v>5670</v>
      </c>
      <c r="M65" s="2"/>
      <c r="O65" s="2">
        <v>139947</v>
      </c>
      <c r="P65" s="2"/>
      <c r="Q65" s="2">
        <f t="shared" si="0"/>
        <v>2838299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2485504</v>
      </c>
      <c r="F66" s="2">
        <v>22174</v>
      </c>
      <c r="G66" s="2">
        <v>546233</v>
      </c>
      <c r="H66" s="2"/>
      <c r="I66" s="2"/>
      <c r="J66" s="2">
        <v>1924</v>
      </c>
      <c r="K66" s="2"/>
      <c r="L66" s="2">
        <v>3583</v>
      </c>
      <c r="M66" s="2"/>
      <c r="O66" s="2">
        <v>93485</v>
      </c>
      <c r="P66" s="2"/>
      <c r="Q66" s="2">
        <f t="shared" ref="Q66:Q129" si="2">SUM(D66:P66)</f>
        <v>3152903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2351223</v>
      </c>
      <c r="F67" s="2">
        <v>22902</v>
      </c>
      <c r="G67" s="2">
        <v>616573</v>
      </c>
      <c r="H67" s="2"/>
      <c r="I67" s="2"/>
      <c r="J67" s="2">
        <v>1309</v>
      </c>
      <c r="K67" s="2"/>
      <c r="L67" s="2">
        <v>1902</v>
      </c>
      <c r="M67" s="2"/>
      <c r="O67" s="2">
        <v>101979</v>
      </c>
      <c r="P67" s="2"/>
      <c r="Q67" s="2">
        <f t="shared" si="2"/>
        <v>3095888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2744880</v>
      </c>
      <c r="F68" s="2">
        <v>18714</v>
      </c>
      <c r="G68" s="2">
        <v>763631</v>
      </c>
      <c r="H68" s="2"/>
      <c r="I68" s="2"/>
      <c r="J68" s="2">
        <v>1736</v>
      </c>
      <c r="K68" s="2"/>
      <c r="L68" s="2">
        <v>869</v>
      </c>
      <c r="M68" s="2"/>
      <c r="O68" s="2">
        <v>79739</v>
      </c>
      <c r="P68" s="2"/>
      <c r="Q68" s="2">
        <f t="shared" si="2"/>
        <v>3609569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2821605</v>
      </c>
      <c r="F69" s="2">
        <v>15345</v>
      </c>
      <c r="G69" s="2">
        <v>703858</v>
      </c>
      <c r="H69" s="2"/>
      <c r="I69" s="2"/>
      <c r="J69" s="2">
        <v>1706</v>
      </c>
      <c r="K69" s="2"/>
      <c r="L69" s="2">
        <v>1542</v>
      </c>
      <c r="M69" s="2"/>
      <c r="O69" s="2">
        <v>61185</v>
      </c>
      <c r="P69" s="2"/>
      <c r="Q69" s="2">
        <f t="shared" si="2"/>
        <v>3605241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2479998</v>
      </c>
      <c r="F70" s="2">
        <v>11249</v>
      </c>
      <c r="G70" s="2">
        <v>465691</v>
      </c>
      <c r="H70" s="2"/>
      <c r="I70" s="2"/>
      <c r="J70" s="2">
        <v>1587</v>
      </c>
      <c r="K70" s="2"/>
      <c r="L70" s="2">
        <v>3647</v>
      </c>
      <c r="M70" s="2"/>
      <c r="O70" s="2">
        <v>83796</v>
      </c>
      <c r="P70" s="2"/>
      <c r="Q70" s="2">
        <f t="shared" si="2"/>
        <v>3045968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2456734</v>
      </c>
      <c r="F71" s="2">
        <v>10639</v>
      </c>
      <c r="G71" s="2">
        <v>557741</v>
      </c>
      <c r="H71" s="2"/>
      <c r="I71" s="2"/>
      <c r="J71" s="2">
        <v>1818</v>
      </c>
      <c r="K71" s="2"/>
      <c r="L71" s="2">
        <v>2265</v>
      </c>
      <c r="M71" s="2"/>
      <c r="O71" s="2">
        <v>106865</v>
      </c>
      <c r="P71" s="2"/>
      <c r="Q71" s="2">
        <f t="shared" si="2"/>
        <v>3136062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2354763</v>
      </c>
      <c r="F72" s="2">
        <v>12344</v>
      </c>
      <c r="G72" s="2">
        <v>498343</v>
      </c>
      <c r="H72" s="2"/>
      <c r="I72" s="2"/>
      <c r="J72" s="2">
        <v>1997</v>
      </c>
      <c r="K72" s="2"/>
      <c r="L72" s="2">
        <v>3340</v>
      </c>
      <c r="M72" s="2"/>
      <c r="O72" s="2">
        <v>114350</v>
      </c>
      <c r="P72" s="2"/>
      <c r="Q72" s="2">
        <f t="shared" si="2"/>
        <v>2985137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2691062</v>
      </c>
      <c r="F73" s="2">
        <v>13391</v>
      </c>
      <c r="G73" s="2">
        <v>483921</v>
      </c>
      <c r="H73" s="2"/>
      <c r="I73" s="2"/>
      <c r="J73" s="2">
        <v>2048</v>
      </c>
      <c r="K73" s="2"/>
      <c r="L73" s="2">
        <v>3248</v>
      </c>
      <c r="M73" s="2"/>
      <c r="O73" s="2">
        <v>88601</v>
      </c>
      <c r="P73" s="2"/>
      <c r="Q73" s="2">
        <f t="shared" si="2"/>
        <v>3282271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2676461</v>
      </c>
      <c r="F74" s="2">
        <v>22242</v>
      </c>
      <c r="G74" s="2">
        <v>478457</v>
      </c>
      <c r="H74" s="2"/>
      <c r="I74" s="2"/>
      <c r="J74" s="2">
        <v>1014</v>
      </c>
      <c r="K74" s="2"/>
      <c r="L74" s="2">
        <v>1404</v>
      </c>
      <c r="M74" s="2"/>
      <c r="N74" s="2"/>
      <c r="O74" s="2">
        <v>94670</v>
      </c>
      <c r="P74" s="2"/>
      <c r="Q74" s="2">
        <f t="shared" si="2"/>
        <v>3274248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2095035</v>
      </c>
      <c r="F75" s="2">
        <v>16754</v>
      </c>
      <c r="G75" s="2">
        <v>430473</v>
      </c>
      <c r="H75" s="2"/>
      <c r="I75" s="2"/>
      <c r="J75" s="2">
        <v>1248</v>
      </c>
      <c r="K75" s="2"/>
      <c r="L75" s="2">
        <v>3816</v>
      </c>
      <c r="M75" s="2"/>
      <c r="N75" s="2"/>
      <c r="O75" s="2">
        <v>103569</v>
      </c>
      <c r="P75" s="2"/>
      <c r="Q75" s="2">
        <f t="shared" si="2"/>
        <v>2650895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2227597</v>
      </c>
      <c r="F76" s="2">
        <v>21451</v>
      </c>
      <c r="G76" s="2">
        <v>432374</v>
      </c>
      <c r="H76" s="2"/>
      <c r="I76" s="2"/>
      <c r="J76" s="2">
        <v>1373</v>
      </c>
      <c r="K76" s="2"/>
      <c r="L76" s="2">
        <v>4918</v>
      </c>
      <c r="M76" s="2"/>
      <c r="N76" s="2"/>
      <c r="O76" s="2">
        <v>120525</v>
      </c>
      <c r="P76" s="2"/>
      <c r="Q76" s="2">
        <f t="shared" si="2"/>
        <v>2808238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2041275</v>
      </c>
      <c r="F77" s="2">
        <v>26466</v>
      </c>
      <c r="G77" s="2">
        <v>403668</v>
      </c>
      <c r="H77" s="2"/>
      <c r="I77" s="2"/>
      <c r="J77" s="2">
        <v>1375</v>
      </c>
      <c r="K77" s="2"/>
      <c r="L77" s="2">
        <v>3118</v>
      </c>
      <c r="M77" s="2"/>
      <c r="N77" s="2"/>
      <c r="O77" s="2">
        <v>136258</v>
      </c>
      <c r="P77" s="2"/>
      <c r="Q77" s="2">
        <f t="shared" si="2"/>
        <v>2612160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2117301</v>
      </c>
      <c r="F78" s="2">
        <v>31964</v>
      </c>
      <c r="G78" s="2">
        <v>481843</v>
      </c>
      <c r="H78" s="2"/>
      <c r="I78" s="2"/>
      <c r="J78" s="2">
        <v>1420</v>
      </c>
      <c r="K78" s="2"/>
      <c r="L78" s="2">
        <v>3259</v>
      </c>
      <c r="M78" s="2"/>
      <c r="N78" s="2"/>
      <c r="O78" s="2">
        <v>112527</v>
      </c>
      <c r="P78" s="2"/>
      <c r="Q78" s="2">
        <f t="shared" si="2"/>
        <v>2748314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2179536</v>
      </c>
      <c r="F79" s="2">
        <v>28924</v>
      </c>
      <c r="G79" s="2">
        <v>597336</v>
      </c>
      <c r="H79" s="2"/>
      <c r="I79" s="2"/>
      <c r="J79" s="2">
        <v>1365</v>
      </c>
      <c r="K79" s="2"/>
      <c r="L79" s="2">
        <v>1906</v>
      </c>
      <c r="M79" s="2"/>
      <c r="N79" s="2"/>
      <c r="O79" s="2">
        <v>94546</v>
      </c>
      <c r="P79" s="2"/>
      <c r="Q79" s="2">
        <f t="shared" si="2"/>
        <v>2903613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2614028</v>
      </c>
      <c r="F80" s="2">
        <v>29695</v>
      </c>
      <c r="G80" s="2">
        <v>764808</v>
      </c>
      <c r="H80" s="2"/>
      <c r="I80" s="2"/>
      <c r="J80" s="2">
        <v>1343</v>
      </c>
      <c r="K80" s="2"/>
      <c r="L80" s="2">
        <v>4284</v>
      </c>
      <c r="M80" s="2"/>
      <c r="N80" s="2"/>
      <c r="O80" s="2">
        <v>70382</v>
      </c>
      <c r="P80" s="2"/>
      <c r="Q80" s="2">
        <f t="shared" si="2"/>
        <v>3484540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2597667</v>
      </c>
      <c r="F81" s="2">
        <v>24673</v>
      </c>
      <c r="G81" s="2">
        <v>790826</v>
      </c>
      <c r="H81" s="2"/>
      <c r="I81" s="2"/>
      <c r="J81" s="2">
        <v>1243</v>
      </c>
      <c r="K81" s="2"/>
      <c r="L81" s="2">
        <v>2503</v>
      </c>
      <c r="M81" s="2"/>
      <c r="N81" s="2"/>
      <c r="O81" s="2">
        <v>109168</v>
      </c>
      <c r="P81" s="2"/>
      <c r="Q81" s="2">
        <f t="shared" si="2"/>
        <v>3526080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2401680</v>
      </c>
      <c r="F82" s="2">
        <v>18133</v>
      </c>
      <c r="G82" s="2">
        <v>661908</v>
      </c>
      <c r="H82" s="2"/>
      <c r="I82" s="2"/>
      <c r="J82" s="2">
        <v>1280</v>
      </c>
      <c r="K82" s="2"/>
      <c r="L82" s="2">
        <v>2740</v>
      </c>
      <c r="M82" s="2"/>
      <c r="N82" s="2"/>
      <c r="O82" s="2">
        <v>119666</v>
      </c>
      <c r="P82" s="2"/>
      <c r="Q82" s="2">
        <f t="shared" si="2"/>
        <v>3205407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2366158</v>
      </c>
      <c r="F83" s="2">
        <v>15007</v>
      </c>
      <c r="G83" s="2">
        <v>600264</v>
      </c>
      <c r="H83" s="2"/>
      <c r="I83" s="2"/>
      <c r="J83" s="2">
        <v>1487</v>
      </c>
      <c r="K83" s="2"/>
      <c r="L83" s="2">
        <v>527</v>
      </c>
      <c r="M83" s="2"/>
      <c r="N83" s="2"/>
      <c r="O83" s="2">
        <v>150851</v>
      </c>
      <c r="P83" s="2"/>
      <c r="Q83" s="2">
        <f t="shared" si="2"/>
        <v>3134294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2178938</v>
      </c>
      <c r="F84" s="2">
        <v>14197</v>
      </c>
      <c r="G84" s="2">
        <v>481805</v>
      </c>
      <c r="H84" s="2"/>
      <c r="I84" s="2"/>
      <c r="J84" s="2">
        <v>1390</v>
      </c>
      <c r="K84" s="2"/>
      <c r="L84" s="2">
        <v>11185</v>
      </c>
      <c r="M84" s="2"/>
      <c r="N84" s="2"/>
      <c r="O84" s="2">
        <v>119973</v>
      </c>
      <c r="P84" s="2"/>
      <c r="Q84" s="2">
        <f t="shared" si="2"/>
        <v>2807488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2107973</v>
      </c>
      <c r="F85" s="2">
        <v>18472</v>
      </c>
      <c r="G85" s="2">
        <v>536241</v>
      </c>
      <c r="H85" s="2"/>
      <c r="I85" s="2"/>
      <c r="J85" s="2">
        <v>1456</v>
      </c>
      <c r="K85" s="2"/>
      <c r="L85" s="2">
        <v>4810</v>
      </c>
      <c r="M85" s="2"/>
      <c r="N85" s="2"/>
      <c r="O85" s="2">
        <v>161104</v>
      </c>
      <c r="P85" s="2"/>
      <c r="Q85" s="2">
        <f t="shared" si="2"/>
        <v>2830056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1999435</v>
      </c>
      <c r="F86" s="2">
        <v>19910</v>
      </c>
      <c r="G86" s="2">
        <v>600371</v>
      </c>
      <c r="H86" s="2"/>
      <c r="I86" s="2">
        <v>96</v>
      </c>
      <c r="J86" s="2">
        <v>1518</v>
      </c>
      <c r="K86" s="2"/>
      <c r="L86" s="2">
        <v>11768</v>
      </c>
      <c r="M86" s="2"/>
      <c r="N86" s="2"/>
      <c r="O86" s="2">
        <v>175638</v>
      </c>
      <c r="P86" s="2"/>
      <c r="Q86" s="2">
        <f t="shared" si="2"/>
        <v>2808736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1725816</v>
      </c>
      <c r="F87" s="2">
        <v>18534</v>
      </c>
      <c r="G87" s="2">
        <v>508082</v>
      </c>
      <c r="H87" s="2"/>
      <c r="I87" s="2">
        <v>283</v>
      </c>
      <c r="J87" s="2">
        <v>1443</v>
      </c>
      <c r="K87" s="2"/>
      <c r="L87" s="2">
        <v>5265</v>
      </c>
      <c r="M87" s="2"/>
      <c r="N87" s="2"/>
      <c r="O87" s="2">
        <v>151341</v>
      </c>
      <c r="P87" s="2"/>
      <c r="Q87" s="2">
        <f t="shared" si="2"/>
        <v>2410764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1596781</v>
      </c>
      <c r="F88" s="2">
        <v>23427</v>
      </c>
      <c r="G88" s="2">
        <v>579392</v>
      </c>
      <c r="H88" s="2"/>
      <c r="I88" s="2">
        <v>333</v>
      </c>
      <c r="J88" s="2">
        <v>1584</v>
      </c>
      <c r="K88" s="2"/>
      <c r="L88" s="2">
        <v>7109</v>
      </c>
      <c r="M88" s="2"/>
      <c r="N88" s="2"/>
      <c r="O88" s="2">
        <v>162225</v>
      </c>
      <c r="P88" s="2"/>
      <c r="Q88" s="2">
        <f t="shared" si="2"/>
        <v>2370851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1943254</v>
      </c>
      <c r="F89" s="2">
        <v>27648</v>
      </c>
      <c r="G89" s="2">
        <v>594180</v>
      </c>
      <c r="H89" s="2"/>
      <c r="I89" s="2">
        <v>291</v>
      </c>
      <c r="J89" s="2">
        <v>1610</v>
      </c>
      <c r="K89" s="2"/>
      <c r="L89" s="2">
        <v>4398</v>
      </c>
      <c r="M89" s="2"/>
      <c r="N89" s="2"/>
      <c r="O89" s="2">
        <v>163416</v>
      </c>
      <c r="P89" s="2"/>
      <c r="Q89" s="2">
        <f t="shared" si="2"/>
        <v>2734797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2114122</v>
      </c>
      <c r="F90" s="2">
        <v>32750</v>
      </c>
      <c r="G90" s="2">
        <v>681652</v>
      </c>
      <c r="H90" s="2"/>
      <c r="I90" s="2">
        <v>225</v>
      </c>
      <c r="J90" s="2">
        <v>1589</v>
      </c>
      <c r="K90" s="2"/>
      <c r="L90" s="2">
        <v>2909</v>
      </c>
      <c r="M90" s="2"/>
      <c r="N90" s="2"/>
      <c r="O90" s="2">
        <v>151271</v>
      </c>
      <c r="P90" s="2"/>
      <c r="Q90" s="2">
        <f t="shared" si="2"/>
        <v>2984518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2524746</v>
      </c>
      <c r="F91" s="2">
        <v>41191</v>
      </c>
      <c r="G91" s="2">
        <v>729490</v>
      </c>
      <c r="H91" s="2"/>
      <c r="I91" s="2">
        <v>310</v>
      </c>
      <c r="J91" s="2">
        <v>1603</v>
      </c>
      <c r="K91" s="2"/>
      <c r="L91" s="2">
        <v>128</v>
      </c>
      <c r="M91" s="2"/>
      <c r="N91" s="2"/>
      <c r="O91" s="2">
        <v>142918</v>
      </c>
      <c r="P91" s="2"/>
      <c r="Q91" s="2">
        <f t="shared" si="2"/>
        <v>3440386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2688760</v>
      </c>
      <c r="F92" s="2">
        <v>37308</v>
      </c>
      <c r="G92" s="2">
        <v>726546</v>
      </c>
      <c r="H92" s="2"/>
      <c r="I92" s="2">
        <v>246</v>
      </c>
      <c r="J92" s="2">
        <v>1667</v>
      </c>
      <c r="K92" s="2"/>
      <c r="L92" s="2">
        <v>2065</v>
      </c>
      <c r="M92" s="2"/>
      <c r="N92" s="2"/>
      <c r="O92" s="2">
        <v>97392</v>
      </c>
      <c r="P92" s="2"/>
      <c r="Q92" s="2">
        <f t="shared" si="2"/>
        <v>3553984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2610220</v>
      </c>
      <c r="F93" s="2">
        <v>30411</v>
      </c>
      <c r="G93" s="2">
        <v>719936</v>
      </c>
      <c r="H93" s="2"/>
      <c r="I93" s="2">
        <v>235</v>
      </c>
      <c r="J93" s="2">
        <v>1642</v>
      </c>
      <c r="K93" s="2"/>
      <c r="L93" s="2">
        <v>4744</v>
      </c>
      <c r="M93" s="2"/>
      <c r="N93" s="2"/>
      <c r="O93" s="2">
        <v>75558</v>
      </c>
      <c r="P93" s="2"/>
      <c r="Q93" s="2">
        <f t="shared" si="2"/>
        <v>3442746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2264378</v>
      </c>
      <c r="F94" s="2">
        <v>22444</v>
      </c>
      <c r="G94" s="2">
        <v>651860</v>
      </c>
      <c r="H94" s="2"/>
      <c r="I94" s="2">
        <v>239</v>
      </c>
      <c r="J94" s="2">
        <v>1510</v>
      </c>
      <c r="K94" s="2"/>
      <c r="L94" s="2">
        <v>2667</v>
      </c>
      <c r="M94" s="2"/>
      <c r="N94" s="2"/>
      <c r="O94" s="2">
        <v>95276</v>
      </c>
      <c r="P94" s="2"/>
      <c r="Q94" s="2">
        <f t="shared" si="2"/>
        <v>3038374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2456192</v>
      </c>
      <c r="F95" s="2">
        <v>18335</v>
      </c>
      <c r="G95" s="2">
        <v>808039</v>
      </c>
      <c r="H95" s="2"/>
      <c r="I95" s="2">
        <v>302</v>
      </c>
      <c r="J95" s="2">
        <v>1552</v>
      </c>
      <c r="K95" s="2"/>
      <c r="L95" s="2">
        <v>3033</v>
      </c>
      <c r="M95" s="2"/>
      <c r="N95" s="2"/>
      <c r="O95" s="2">
        <v>128329</v>
      </c>
      <c r="P95" s="2"/>
      <c r="Q95" s="2">
        <f t="shared" si="2"/>
        <v>3415782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2472868</v>
      </c>
      <c r="F96" s="2">
        <v>18231</v>
      </c>
      <c r="G96" s="2">
        <v>592346</v>
      </c>
      <c r="H96" s="2"/>
      <c r="I96" s="2">
        <v>228</v>
      </c>
      <c r="J96" s="2">
        <v>1555</v>
      </c>
      <c r="K96" s="2"/>
      <c r="L96" s="2">
        <v>4573</v>
      </c>
      <c r="M96" s="2"/>
      <c r="N96" s="2"/>
      <c r="O96" s="2">
        <v>135349</v>
      </c>
      <c r="P96" s="2"/>
      <c r="Q96" s="2">
        <f t="shared" si="2"/>
        <v>3225150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2617661</v>
      </c>
      <c r="F97" s="2">
        <v>22100</v>
      </c>
      <c r="G97" s="2">
        <v>774113</v>
      </c>
      <c r="H97" s="2"/>
      <c r="I97" s="2">
        <v>262</v>
      </c>
      <c r="J97" s="2">
        <v>1613</v>
      </c>
      <c r="K97" s="2"/>
      <c r="L97" s="2">
        <v>3929</v>
      </c>
      <c r="M97" s="2"/>
      <c r="N97" s="2"/>
      <c r="O97" s="2">
        <v>164074</v>
      </c>
      <c r="P97" s="2"/>
      <c r="Q97" s="2">
        <f t="shared" si="2"/>
        <v>3583752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2521002</v>
      </c>
      <c r="F98" s="2">
        <v>21023</v>
      </c>
      <c r="G98" s="2">
        <v>724830</v>
      </c>
      <c r="H98" s="2"/>
      <c r="J98" s="2">
        <v>2668</v>
      </c>
      <c r="K98" s="2"/>
      <c r="L98" s="2">
        <v>4078</v>
      </c>
      <c r="M98" s="2"/>
      <c r="N98" s="2"/>
      <c r="O98" s="2">
        <v>142524</v>
      </c>
      <c r="P98" s="2"/>
      <c r="Q98" s="2">
        <f t="shared" si="2"/>
        <v>3416125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1959459</v>
      </c>
      <c r="F99" s="2">
        <v>17090</v>
      </c>
      <c r="G99" s="2">
        <v>668637</v>
      </c>
      <c r="H99" s="2"/>
      <c r="J99" s="2">
        <v>2481</v>
      </c>
      <c r="K99" s="2"/>
      <c r="L99" s="2">
        <v>1681</v>
      </c>
      <c r="M99" s="2"/>
      <c r="N99" s="2"/>
      <c r="O99" s="2">
        <v>148857</v>
      </c>
      <c r="P99" s="2"/>
      <c r="Q99" s="2">
        <f t="shared" si="2"/>
        <v>2798205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2178955</v>
      </c>
      <c r="F100" s="2">
        <v>19813</v>
      </c>
      <c r="G100" s="2">
        <v>755715</v>
      </c>
      <c r="H100" s="2"/>
      <c r="J100" s="2">
        <v>2868</v>
      </c>
      <c r="K100" s="2"/>
      <c r="L100" s="2">
        <v>4960</v>
      </c>
      <c r="M100" s="2"/>
      <c r="N100" s="2"/>
      <c r="O100" s="2">
        <v>163107</v>
      </c>
      <c r="P100" s="2"/>
      <c r="Q100" s="2">
        <f t="shared" si="2"/>
        <v>3125418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2419220</v>
      </c>
      <c r="F101" s="2">
        <v>26617</v>
      </c>
      <c r="G101" s="2">
        <v>611439</v>
      </c>
      <c r="H101" s="2"/>
      <c r="J101" s="2">
        <v>2855</v>
      </c>
      <c r="K101" s="2"/>
      <c r="L101" s="2">
        <v>5925</v>
      </c>
      <c r="M101" s="2"/>
      <c r="N101" s="2"/>
      <c r="O101" s="2">
        <v>144799</v>
      </c>
      <c r="P101" s="2"/>
      <c r="Q101" s="2">
        <f t="shared" si="2"/>
        <v>3210855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2484325</v>
      </c>
      <c r="F102" s="2">
        <v>30098</v>
      </c>
      <c r="G102" s="2">
        <v>631389</v>
      </c>
      <c r="H102" s="2"/>
      <c r="J102" s="2">
        <v>2756</v>
      </c>
      <c r="K102" s="2"/>
      <c r="L102" s="2">
        <v>3347</v>
      </c>
      <c r="M102" s="2"/>
      <c r="N102" s="2"/>
      <c r="O102" s="2">
        <v>108692</v>
      </c>
      <c r="P102" s="2"/>
      <c r="Q102" s="2">
        <f t="shared" si="2"/>
        <v>3260607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2451882</v>
      </c>
      <c r="F103" s="2">
        <v>32451</v>
      </c>
      <c r="G103" s="2">
        <v>770746</v>
      </c>
      <c r="H103" s="2"/>
      <c r="J103" s="2">
        <v>2865</v>
      </c>
      <c r="K103" s="2"/>
      <c r="L103" s="2">
        <v>3795</v>
      </c>
      <c r="M103" s="2"/>
      <c r="N103" s="2"/>
      <c r="O103" s="2">
        <v>90054</v>
      </c>
      <c r="P103" s="2"/>
      <c r="Q103" s="2">
        <f t="shared" si="2"/>
        <v>3351793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2492273</v>
      </c>
      <c r="F104" s="2">
        <v>28713</v>
      </c>
      <c r="G104" s="2">
        <v>964932</v>
      </c>
      <c r="H104" s="2"/>
      <c r="J104" s="2">
        <v>2983</v>
      </c>
      <c r="K104" s="2"/>
      <c r="L104" s="2">
        <v>2901</v>
      </c>
      <c r="M104" s="2"/>
      <c r="N104" s="2"/>
      <c r="O104" s="2">
        <v>93858</v>
      </c>
      <c r="P104" s="2"/>
      <c r="Q104" s="2">
        <f t="shared" si="2"/>
        <v>3585660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2733798</v>
      </c>
      <c r="F105" s="2">
        <v>23187</v>
      </c>
      <c r="G105" s="2">
        <v>923219</v>
      </c>
      <c r="H105" s="2"/>
      <c r="J105" s="2">
        <v>2948</v>
      </c>
      <c r="K105" s="2"/>
      <c r="L105" s="2">
        <v>4111</v>
      </c>
      <c r="M105" s="2"/>
      <c r="N105" s="2"/>
      <c r="O105" s="2">
        <v>123157</v>
      </c>
      <c r="P105" s="2"/>
      <c r="Q105" s="2">
        <f t="shared" si="2"/>
        <v>3810420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2359292</v>
      </c>
      <c r="F106" s="2">
        <v>17620</v>
      </c>
      <c r="G106" s="2">
        <v>732675</v>
      </c>
      <c r="H106" s="2"/>
      <c r="J106" s="2">
        <v>2762</v>
      </c>
      <c r="K106" s="2"/>
      <c r="L106" s="2">
        <v>4042</v>
      </c>
      <c r="M106" s="2"/>
      <c r="N106" s="2"/>
      <c r="O106" s="2">
        <v>95425</v>
      </c>
      <c r="P106" s="2"/>
      <c r="Q106" s="2">
        <f t="shared" si="2"/>
        <v>3211816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2356771</v>
      </c>
      <c r="F107" s="2">
        <v>16581</v>
      </c>
      <c r="G107" s="2">
        <v>596787</v>
      </c>
      <c r="H107" s="2"/>
      <c r="J107" s="2">
        <v>2788</v>
      </c>
      <c r="K107" s="2"/>
      <c r="L107" s="2">
        <v>2387</v>
      </c>
      <c r="M107" s="2"/>
      <c r="N107" s="2"/>
      <c r="O107" s="2">
        <v>163208</v>
      </c>
      <c r="P107" s="2"/>
      <c r="Q107" s="2">
        <f t="shared" si="2"/>
        <v>3138522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2549877</v>
      </c>
      <c r="F108" s="2">
        <v>16607</v>
      </c>
      <c r="G108" s="2">
        <v>601395</v>
      </c>
      <c r="H108" s="2"/>
      <c r="J108" s="2">
        <v>2776</v>
      </c>
      <c r="K108" s="2"/>
      <c r="L108" s="2">
        <v>3702</v>
      </c>
      <c r="M108" s="2"/>
      <c r="N108" s="2"/>
      <c r="O108" s="2">
        <v>132612</v>
      </c>
      <c r="P108" s="2"/>
      <c r="Q108" s="2">
        <f t="shared" si="2"/>
        <v>3306969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2610454</v>
      </c>
      <c r="F109" s="2">
        <v>21163</v>
      </c>
      <c r="G109" s="2">
        <v>679308</v>
      </c>
      <c r="H109" s="2"/>
      <c r="J109" s="2">
        <v>2914</v>
      </c>
      <c r="K109" s="2"/>
      <c r="L109" s="2">
        <v>3682</v>
      </c>
      <c r="M109" s="2"/>
      <c r="N109" s="2"/>
      <c r="O109" s="2">
        <v>140425</v>
      </c>
      <c r="P109" s="2"/>
      <c r="Q109" s="2">
        <f t="shared" si="2"/>
        <v>3457946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2093157</v>
      </c>
      <c r="F110" s="2">
        <v>15507</v>
      </c>
      <c r="G110" s="2">
        <v>763324</v>
      </c>
      <c r="H110" s="2"/>
      <c r="J110" s="2">
        <v>1095</v>
      </c>
      <c r="K110" s="2"/>
      <c r="L110" s="2">
        <v>4332</v>
      </c>
      <c r="M110" s="2"/>
      <c r="N110" s="2"/>
      <c r="O110" s="2">
        <v>155791</v>
      </c>
      <c r="P110" s="2"/>
      <c r="Q110" s="2">
        <f t="shared" si="2"/>
        <v>3033206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1521342</v>
      </c>
      <c r="F111" s="2">
        <v>12438</v>
      </c>
      <c r="G111" s="2">
        <v>706131</v>
      </c>
      <c r="H111" s="2"/>
      <c r="J111" s="2">
        <v>1002</v>
      </c>
      <c r="K111" s="2"/>
      <c r="L111" s="2">
        <v>3789</v>
      </c>
      <c r="M111" s="2"/>
      <c r="N111" s="2"/>
      <c r="O111" s="2">
        <v>93547</v>
      </c>
      <c r="P111" s="2"/>
      <c r="Q111" s="2">
        <f t="shared" si="2"/>
        <v>2338249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1639493</v>
      </c>
      <c r="F112" s="2">
        <v>14329</v>
      </c>
      <c r="G112" s="2">
        <v>713452</v>
      </c>
      <c r="H112" s="2"/>
      <c r="J112" s="2">
        <v>1139</v>
      </c>
      <c r="K112" s="2"/>
      <c r="L112" s="2">
        <v>4883</v>
      </c>
      <c r="M112" s="2"/>
      <c r="N112" s="2"/>
      <c r="O112" s="2">
        <v>168427</v>
      </c>
      <c r="P112" s="2"/>
      <c r="Q112" s="2">
        <f t="shared" si="2"/>
        <v>2541723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1584239</v>
      </c>
      <c r="F113" s="2">
        <v>14870</v>
      </c>
      <c r="G113" s="2">
        <v>613976</v>
      </c>
      <c r="H113" s="2"/>
      <c r="J113" s="2">
        <v>1131</v>
      </c>
      <c r="K113" s="2"/>
      <c r="L113" s="2">
        <v>3260</v>
      </c>
      <c r="M113" s="2"/>
      <c r="N113" s="2"/>
      <c r="O113" s="2">
        <v>198926</v>
      </c>
      <c r="P113" s="2"/>
      <c r="Q113" s="2">
        <f t="shared" si="2"/>
        <v>2416402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2245045</v>
      </c>
      <c r="F114" s="2">
        <v>21444</v>
      </c>
      <c r="G114" s="2">
        <v>509153</v>
      </c>
      <c r="H114" s="2"/>
      <c r="J114" s="2">
        <v>1147</v>
      </c>
      <c r="K114" s="2"/>
      <c r="L114" s="2">
        <v>4946</v>
      </c>
      <c r="M114" s="2"/>
      <c r="N114" s="2"/>
      <c r="O114" s="2">
        <v>193746</v>
      </c>
      <c r="P114" s="2"/>
      <c r="Q114" s="2">
        <f t="shared" si="2"/>
        <v>2975481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2287706</v>
      </c>
      <c r="F115" s="2">
        <v>29438</v>
      </c>
      <c r="G115" s="2">
        <v>774971</v>
      </c>
      <c r="H115" s="2"/>
      <c r="J115" s="2">
        <v>1167</v>
      </c>
      <c r="K115" s="2"/>
      <c r="L115" s="2">
        <v>5513</v>
      </c>
      <c r="M115" s="2"/>
      <c r="N115" s="2"/>
      <c r="O115" s="2">
        <v>138668</v>
      </c>
      <c r="P115" s="2"/>
      <c r="Q115" s="2">
        <f t="shared" si="2"/>
        <v>3237463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2256173</v>
      </c>
      <c r="F116" s="2">
        <v>25887</v>
      </c>
      <c r="G116" s="2">
        <v>922582</v>
      </c>
      <c r="H116" s="2"/>
      <c r="J116" s="2">
        <v>1188</v>
      </c>
      <c r="K116" s="2"/>
      <c r="L116" s="2">
        <v>4301</v>
      </c>
      <c r="M116" s="2"/>
      <c r="N116" s="2"/>
      <c r="O116" s="2">
        <v>102025</v>
      </c>
      <c r="P116" s="2"/>
      <c r="Q116" s="2">
        <f t="shared" si="2"/>
        <v>3312156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2238256</v>
      </c>
      <c r="F117" s="2">
        <v>20726</v>
      </c>
      <c r="G117" s="2">
        <v>952491</v>
      </c>
      <c r="H117" s="2"/>
      <c r="J117" s="2">
        <v>1189</v>
      </c>
      <c r="K117" s="2"/>
      <c r="L117" s="2">
        <v>5092</v>
      </c>
      <c r="M117" s="2"/>
      <c r="N117" s="2"/>
      <c r="O117" s="2">
        <v>120362</v>
      </c>
      <c r="P117" s="2"/>
      <c r="Q117" s="2">
        <f t="shared" si="2"/>
        <v>3338116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2639630</v>
      </c>
      <c r="F118" s="2">
        <v>17146</v>
      </c>
      <c r="G118" s="2">
        <v>705947</v>
      </c>
      <c r="H118" s="2"/>
      <c r="J118" s="2">
        <v>1126</v>
      </c>
      <c r="K118" s="2"/>
      <c r="L118" s="2">
        <v>829</v>
      </c>
      <c r="M118" s="2"/>
      <c r="N118" s="2"/>
      <c r="O118" s="2">
        <v>135966</v>
      </c>
      <c r="P118" s="2"/>
      <c r="Q118" s="2">
        <f t="shared" si="2"/>
        <v>3500644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2533553</v>
      </c>
      <c r="F119" s="2">
        <v>12772</v>
      </c>
      <c r="G119" s="2">
        <v>544316</v>
      </c>
      <c r="H119" s="2"/>
      <c r="J119" s="2">
        <v>1134</v>
      </c>
      <c r="K119" s="2"/>
      <c r="L119" s="2">
        <v>4038</v>
      </c>
      <c r="M119" s="2"/>
      <c r="N119">
        <v>1041</v>
      </c>
      <c r="O119" s="2">
        <v>144126</v>
      </c>
      <c r="P119" s="2"/>
      <c r="Q119" s="2">
        <f t="shared" si="2"/>
        <v>3240980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2292402</v>
      </c>
      <c r="F120" s="2">
        <v>14980</v>
      </c>
      <c r="G120" s="2">
        <v>583306</v>
      </c>
      <c r="H120" s="2"/>
      <c r="J120" s="2">
        <v>1169</v>
      </c>
      <c r="K120" s="2"/>
      <c r="L120" s="2">
        <v>4277</v>
      </c>
      <c r="M120" s="2"/>
      <c r="N120">
        <v>3975</v>
      </c>
      <c r="O120" s="2">
        <v>181597</v>
      </c>
      <c r="P120" s="2"/>
      <c r="Q120" s="2">
        <f t="shared" si="2"/>
        <v>3081706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2286794</v>
      </c>
      <c r="F121" s="2">
        <v>17474</v>
      </c>
      <c r="G121" s="2">
        <v>722432</v>
      </c>
      <c r="H121" s="2"/>
      <c r="J121" s="2">
        <v>1192</v>
      </c>
      <c r="K121" s="2"/>
      <c r="L121" s="2">
        <v>4609</v>
      </c>
      <c r="M121" s="2"/>
      <c r="N121">
        <v>3914</v>
      </c>
      <c r="O121" s="2">
        <v>199001</v>
      </c>
      <c r="P121" s="2"/>
      <c r="Q121" s="2">
        <f t="shared" si="2"/>
        <v>3235416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2499470.5299999998</v>
      </c>
      <c r="F122" s="2">
        <v>12713.03</v>
      </c>
      <c r="G122" s="2">
        <v>617221.53</v>
      </c>
      <c r="H122" s="2"/>
      <c r="J122" s="2">
        <v>744.67</v>
      </c>
      <c r="K122" s="2"/>
      <c r="L122" s="2">
        <v>3237.16</v>
      </c>
      <c r="M122" s="2"/>
      <c r="N122">
        <v>4911.55</v>
      </c>
      <c r="O122" s="2">
        <v>183128.51</v>
      </c>
      <c r="Q122" s="2">
        <f t="shared" si="2"/>
        <v>3321426.9799999995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2014295.88</v>
      </c>
      <c r="F123" s="2">
        <v>14853.38</v>
      </c>
      <c r="G123" s="2">
        <v>630317.06999999995</v>
      </c>
      <c r="H123" s="2"/>
      <c r="J123" s="2">
        <v>699.15</v>
      </c>
      <c r="K123" s="2"/>
      <c r="L123" s="2">
        <v>1822.26</v>
      </c>
      <c r="M123" s="2"/>
      <c r="N123">
        <v>5156.97</v>
      </c>
      <c r="O123" s="2">
        <v>186043.89</v>
      </c>
      <c r="Q123" s="2">
        <f t="shared" si="2"/>
        <v>2853188.5999999996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2419096.38</v>
      </c>
      <c r="F124" s="2">
        <v>17473.34</v>
      </c>
      <c r="G124" s="2">
        <v>582950.07999999996</v>
      </c>
      <c r="H124" s="2"/>
      <c r="J124" s="2">
        <v>772.14</v>
      </c>
      <c r="K124" s="2"/>
      <c r="L124" s="2">
        <v>2537.1999999999998</v>
      </c>
      <c r="M124" s="2"/>
      <c r="N124">
        <v>6496.02</v>
      </c>
      <c r="O124" s="2">
        <v>209656.26</v>
      </c>
      <c r="Q124" s="2">
        <f t="shared" si="2"/>
        <v>3238981.42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2080134.53</v>
      </c>
      <c r="F125" s="2">
        <v>18328.52</v>
      </c>
      <c r="G125" s="2">
        <v>532463.4</v>
      </c>
      <c r="H125" s="2"/>
      <c r="J125" s="2">
        <v>746.47</v>
      </c>
      <c r="K125" s="2"/>
      <c r="L125" s="2">
        <v>5192.7</v>
      </c>
      <c r="M125" s="2"/>
      <c r="N125">
        <v>7024.68</v>
      </c>
      <c r="O125" s="2">
        <v>248365.93</v>
      </c>
      <c r="Q125" s="2">
        <f t="shared" si="2"/>
        <v>2892256.2300000004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1948808.99</v>
      </c>
      <c r="F126" s="2">
        <v>19736.14</v>
      </c>
      <c r="G126" s="2">
        <v>628891.76</v>
      </c>
      <c r="H126" s="2"/>
      <c r="J126" s="2">
        <v>771.16</v>
      </c>
      <c r="K126" s="2"/>
      <c r="L126" s="2">
        <v>6173.07</v>
      </c>
      <c r="M126" s="2"/>
      <c r="N126">
        <v>7827.41</v>
      </c>
      <c r="O126" s="2">
        <v>234793.64</v>
      </c>
      <c r="P126" s="2"/>
      <c r="Q126" s="2">
        <f t="shared" si="2"/>
        <v>2847002.17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2321514.65</v>
      </c>
      <c r="F127" s="2">
        <v>21573.03</v>
      </c>
      <c r="G127" s="2">
        <v>795226.11</v>
      </c>
      <c r="H127" s="2"/>
      <c r="J127" s="2">
        <v>797.69</v>
      </c>
      <c r="K127" s="2"/>
      <c r="L127" s="2">
        <v>4605.84</v>
      </c>
      <c r="M127" s="2"/>
      <c r="N127">
        <v>8130.47</v>
      </c>
      <c r="O127" s="2">
        <v>203040.9</v>
      </c>
      <c r="P127" s="2"/>
      <c r="Q127" s="2">
        <f t="shared" si="2"/>
        <v>3354888.6899999995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2440635.38</v>
      </c>
      <c r="F128" s="2">
        <v>23135.62</v>
      </c>
      <c r="G128" s="2">
        <v>1007887.46</v>
      </c>
      <c r="H128" s="2"/>
      <c r="J128" s="2">
        <v>831.37</v>
      </c>
      <c r="K128" s="2"/>
      <c r="L128" s="2">
        <v>3217.94</v>
      </c>
      <c r="M128" s="2"/>
      <c r="N128">
        <v>8453.57</v>
      </c>
      <c r="O128" s="2">
        <v>117925.24</v>
      </c>
      <c r="P128" s="2"/>
      <c r="Q128" s="2">
        <f t="shared" si="2"/>
        <v>3602086.58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2409401.02</v>
      </c>
      <c r="F129" s="2">
        <v>18926.009999999998</v>
      </c>
      <c r="G129" s="2">
        <v>1011295.14</v>
      </c>
      <c r="H129" s="2"/>
      <c r="J129" s="2">
        <v>825.14</v>
      </c>
      <c r="K129" s="2"/>
      <c r="L129" s="2">
        <v>861.95</v>
      </c>
      <c r="M129" s="2"/>
      <c r="N129">
        <v>13315.23</v>
      </c>
      <c r="O129" s="2">
        <v>91663.71</v>
      </c>
      <c r="P129" s="2"/>
      <c r="Q129" s="2">
        <f t="shared" si="2"/>
        <v>3546288.2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2537724.66</v>
      </c>
      <c r="F130" s="2">
        <v>13730.59</v>
      </c>
      <c r="G130" s="2">
        <v>706363.91</v>
      </c>
      <c r="H130" s="2"/>
      <c r="J130" s="2">
        <v>777.64</v>
      </c>
      <c r="K130" s="2"/>
      <c r="L130" s="2">
        <v>1518.25</v>
      </c>
      <c r="M130" s="2"/>
      <c r="N130">
        <v>14988.78</v>
      </c>
      <c r="O130" s="2">
        <v>112937.35</v>
      </c>
      <c r="Q130" s="2">
        <f t="shared" ref="Q130:Q193" si="4">SUM(D130:P130)</f>
        <v>3388041.18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2018457.99</v>
      </c>
      <c r="F131" s="2">
        <v>10711.55</v>
      </c>
      <c r="G131" s="2">
        <v>590123.65</v>
      </c>
      <c r="H131" s="2"/>
      <c r="J131" s="2">
        <v>808.12</v>
      </c>
      <c r="K131" s="2"/>
      <c r="L131" s="2">
        <v>2135.85</v>
      </c>
      <c r="M131" s="2"/>
      <c r="N131">
        <v>16884.39</v>
      </c>
      <c r="O131" s="2">
        <v>159131.37</v>
      </c>
      <c r="Q131" s="2">
        <f t="shared" si="4"/>
        <v>2798252.9200000004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1947670.79</v>
      </c>
      <c r="F132" s="2">
        <v>11249.33</v>
      </c>
      <c r="G132" s="2">
        <v>626474.19999999995</v>
      </c>
      <c r="H132" s="2"/>
      <c r="J132" s="2">
        <v>810.82</v>
      </c>
      <c r="K132" s="2"/>
      <c r="L132" s="2">
        <v>2135.98</v>
      </c>
      <c r="M132" s="2"/>
      <c r="N132">
        <v>15348.82</v>
      </c>
      <c r="O132" s="2">
        <v>205668.97</v>
      </c>
      <c r="Q132" s="2">
        <f t="shared" si="4"/>
        <v>2809358.91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2503652.64</v>
      </c>
      <c r="F133" s="2">
        <v>12335.46</v>
      </c>
      <c r="G133" s="2">
        <v>836769.43</v>
      </c>
      <c r="H133" s="2"/>
      <c r="J133" s="2">
        <v>842.06</v>
      </c>
      <c r="K133" s="2"/>
      <c r="L133" s="2">
        <v>4362.5</v>
      </c>
      <c r="M133" s="2"/>
      <c r="N133">
        <v>19264.12</v>
      </c>
      <c r="O133" s="2">
        <v>152141.22</v>
      </c>
      <c r="Q133" s="2">
        <f t="shared" si="4"/>
        <v>3529367.4300000006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2370271.0099999998</v>
      </c>
      <c r="F134" s="2">
        <v>15278.36</v>
      </c>
      <c r="G134" s="2">
        <v>637285.99</v>
      </c>
      <c r="H134" s="2"/>
      <c r="J134" s="2">
        <v>1163.8399999999999</v>
      </c>
      <c r="K134" s="2"/>
      <c r="L134" s="2">
        <v>2651.69</v>
      </c>
      <c r="M134" s="2"/>
      <c r="N134">
        <v>20897.46</v>
      </c>
      <c r="O134" s="2">
        <v>229662.87</v>
      </c>
      <c r="P134" s="2"/>
      <c r="Q134" s="2">
        <f t="shared" si="4"/>
        <v>3277211.2199999993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2041829.49</v>
      </c>
      <c r="F135" s="2">
        <v>14017.53</v>
      </c>
      <c r="G135" s="2">
        <v>634684.48</v>
      </c>
      <c r="H135" s="2"/>
      <c r="J135" s="2">
        <v>1113.45</v>
      </c>
      <c r="K135" s="2"/>
      <c r="L135" s="2">
        <v>2787.8</v>
      </c>
      <c r="M135" s="2"/>
      <c r="N135">
        <v>21196.79</v>
      </c>
      <c r="O135" s="2">
        <v>213325.02</v>
      </c>
      <c r="P135" s="2"/>
      <c r="Q135" s="2">
        <f t="shared" si="4"/>
        <v>2928954.56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1691238.61</v>
      </c>
      <c r="F136" s="2">
        <v>18966.03</v>
      </c>
      <c r="G136" s="2">
        <v>725274.52</v>
      </c>
      <c r="H136" s="2"/>
      <c r="J136" s="2">
        <v>1183.72</v>
      </c>
      <c r="K136" s="2"/>
      <c r="L136" s="2">
        <v>3004.52</v>
      </c>
      <c r="M136" s="2"/>
      <c r="N136">
        <v>26687.35</v>
      </c>
      <c r="O136" s="2">
        <v>220067.69</v>
      </c>
      <c r="P136" s="2"/>
      <c r="Q136" s="2">
        <f t="shared" si="4"/>
        <v>2686422.4400000004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1294249.95</v>
      </c>
      <c r="F137" s="2">
        <v>24510.66</v>
      </c>
      <c r="G137" s="2">
        <v>682546.04</v>
      </c>
      <c r="H137" s="2"/>
      <c r="J137" s="2">
        <v>1162.93</v>
      </c>
      <c r="K137" s="2"/>
      <c r="L137" s="2">
        <v>5927.54</v>
      </c>
      <c r="M137" s="2"/>
      <c r="N137">
        <v>24951.24</v>
      </c>
      <c r="O137" s="2">
        <v>193034.11</v>
      </c>
      <c r="P137" s="2"/>
      <c r="Q137" s="2">
        <f t="shared" si="4"/>
        <v>2226382.4699999997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1946673.05</v>
      </c>
      <c r="F138" s="2">
        <v>24340.58</v>
      </c>
      <c r="G138" s="2">
        <v>728073.88</v>
      </c>
      <c r="H138" s="2"/>
      <c r="J138" s="2">
        <v>1206.05</v>
      </c>
      <c r="K138" s="2"/>
      <c r="L138" s="2">
        <v>3047.3</v>
      </c>
      <c r="M138" s="2"/>
      <c r="N138">
        <v>31814.52</v>
      </c>
      <c r="O138" s="2">
        <v>193740.21</v>
      </c>
      <c r="P138" s="2"/>
      <c r="Q138" s="2">
        <f t="shared" si="4"/>
        <v>2928895.59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2243088.11</v>
      </c>
      <c r="F139" s="2">
        <v>26208.91</v>
      </c>
      <c r="G139" s="2">
        <v>852855.3</v>
      </c>
      <c r="H139" s="2"/>
      <c r="J139" s="2">
        <v>1171</v>
      </c>
      <c r="K139" s="2"/>
      <c r="L139" s="2">
        <v>2666.7</v>
      </c>
      <c r="M139" s="2"/>
      <c r="N139">
        <v>30659.65</v>
      </c>
      <c r="O139" s="2">
        <v>188033.31</v>
      </c>
      <c r="P139" s="2"/>
      <c r="Q139" s="2">
        <f t="shared" si="4"/>
        <v>3344682.9800000004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2405644.08</v>
      </c>
      <c r="F140" s="2">
        <v>25812.26</v>
      </c>
      <c r="G140" s="2">
        <v>993021.43</v>
      </c>
      <c r="H140" s="2"/>
      <c r="J140" s="2">
        <v>1225.81</v>
      </c>
      <c r="K140" s="2"/>
      <c r="L140" s="2">
        <v>2446.61</v>
      </c>
      <c r="M140" s="2"/>
      <c r="N140">
        <v>32286.14</v>
      </c>
      <c r="O140" s="2">
        <v>124035.82</v>
      </c>
      <c r="P140" s="2"/>
      <c r="Q140" s="2">
        <f t="shared" si="4"/>
        <v>3584472.15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2155019.04</v>
      </c>
      <c r="F141" s="2">
        <v>19696.61</v>
      </c>
      <c r="G141" s="2">
        <v>1055767.57</v>
      </c>
      <c r="H141" s="2"/>
      <c r="J141" s="2">
        <v>1215.27</v>
      </c>
      <c r="K141" s="2"/>
      <c r="L141" s="2">
        <v>2555.5100000000002</v>
      </c>
      <c r="M141" s="2"/>
      <c r="N141">
        <v>26924.19</v>
      </c>
      <c r="O141" s="2">
        <v>119376.85</v>
      </c>
      <c r="P141" s="2"/>
      <c r="Q141" s="2">
        <f t="shared" si="4"/>
        <v>3380555.0399999996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2475150.67</v>
      </c>
      <c r="F142" s="2">
        <v>13204.03</v>
      </c>
      <c r="G142" s="2">
        <v>692230.84</v>
      </c>
      <c r="H142" s="2"/>
      <c r="I142" s="2">
        <v>0</v>
      </c>
      <c r="J142" s="2">
        <v>1159.31</v>
      </c>
      <c r="K142" s="2"/>
      <c r="L142" s="2">
        <v>4857.76</v>
      </c>
      <c r="M142" s="2"/>
      <c r="N142">
        <v>27491.4</v>
      </c>
      <c r="O142" s="2">
        <v>130855.84</v>
      </c>
      <c r="P142" s="2"/>
      <c r="Q142" s="2">
        <f t="shared" si="4"/>
        <v>3344949.8499999992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2126867.0099999998</v>
      </c>
      <c r="F143" s="2">
        <v>10377.32</v>
      </c>
      <c r="G143" s="2">
        <v>658042.26</v>
      </c>
      <c r="H143" s="2"/>
      <c r="I143" s="2">
        <v>0</v>
      </c>
      <c r="J143" s="2">
        <v>1205</v>
      </c>
      <c r="K143" s="2"/>
      <c r="L143" s="2">
        <v>4288.96</v>
      </c>
      <c r="M143" s="2"/>
      <c r="N143">
        <v>29702.65</v>
      </c>
      <c r="O143" s="2">
        <v>197782.3</v>
      </c>
      <c r="P143" s="2"/>
      <c r="Q143" s="2">
        <f t="shared" si="4"/>
        <v>3028265.4999999995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2013612.31</v>
      </c>
      <c r="F144" s="2">
        <v>14321.12</v>
      </c>
      <c r="G144" s="2">
        <v>517885.82</v>
      </c>
      <c r="H144" s="2"/>
      <c r="I144" s="2">
        <v>0</v>
      </c>
      <c r="J144" s="2">
        <v>1209.07</v>
      </c>
      <c r="K144" s="2"/>
      <c r="L144" s="2">
        <v>5384.43</v>
      </c>
      <c r="M144" s="2"/>
      <c r="N144">
        <v>24920.880000000001</v>
      </c>
      <c r="O144" s="2">
        <v>182115.25</v>
      </c>
      <c r="P144" s="2"/>
      <c r="Q144" s="2">
        <f t="shared" si="4"/>
        <v>2759448.88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2230405.59</v>
      </c>
      <c r="F145" s="2">
        <v>16085.59</v>
      </c>
      <c r="G145" s="2">
        <v>621373.18000000005</v>
      </c>
      <c r="H145" s="2"/>
      <c r="I145" s="2">
        <v>0</v>
      </c>
      <c r="J145" s="2">
        <v>1250.8699999999999</v>
      </c>
      <c r="K145" s="2"/>
      <c r="L145" s="2">
        <v>6530.12</v>
      </c>
      <c r="M145" s="2"/>
      <c r="N145">
        <v>36264.720000000001</v>
      </c>
      <c r="O145" s="2">
        <v>233758.74</v>
      </c>
      <c r="P145" s="2"/>
      <c r="Q145" s="2">
        <f t="shared" si="4"/>
        <v>3145668.8100000005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2386962.41</v>
      </c>
      <c r="F146" s="2">
        <v>7321.59</v>
      </c>
      <c r="G146" s="2">
        <v>617418.21</v>
      </c>
      <c r="H146" s="2"/>
      <c r="I146" s="2">
        <v>51.72</v>
      </c>
      <c r="J146" s="2">
        <v>1510.09</v>
      </c>
      <c r="K146" s="2"/>
      <c r="L146" s="2">
        <v>6257.67</v>
      </c>
      <c r="M146" s="2"/>
      <c r="N146">
        <v>24877.54</v>
      </c>
      <c r="O146" s="2">
        <v>189759.32</v>
      </c>
      <c r="P146" s="2"/>
      <c r="Q146" s="2">
        <f t="shared" si="4"/>
        <v>3234158.55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1989732.4</v>
      </c>
      <c r="F147" s="2">
        <v>5808.47</v>
      </c>
      <c r="G147" s="2">
        <v>575837.22</v>
      </c>
      <c r="H147" s="2"/>
      <c r="I147" s="2">
        <v>62.68</v>
      </c>
      <c r="J147" s="2">
        <v>1340.03</v>
      </c>
      <c r="K147" s="2"/>
      <c r="L147" s="2">
        <v>3955.92</v>
      </c>
      <c r="M147" s="2"/>
      <c r="N147">
        <v>26862.5</v>
      </c>
      <c r="O147" s="2">
        <v>214016.04</v>
      </c>
      <c r="P147" s="2"/>
      <c r="Q147" s="2">
        <f t="shared" si="4"/>
        <v>2817615.26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2168848.77</v>
      </c>
      <c r="F148" s="2">
        <v>6536.05</v>
      </c>
      <c r="G148" s="2">
        <v>564672.35</v>
      </c>
      <c r="H148" s="2"/>
      <c r="I148" s="2">
        <v>68.599999999999994</v>
      </c>
      <c r="J148" s="2">
        <v>1553.82</v>
      </c>
      <c r="K148" s="2"/>
      <c r="L148" s="2">
        <v>3730.59</v>
      </c>
      <c r="M148" s="2"/>
      <c r="N148">
        <v>34032.120000000003</v>
      </c>
      <c r="O148" s="2">
        <v>231902.74</v>
      </c>
      <c r="P148" s="2"/>
      <c r="Q148" s="2">
        <f t="shared" si="4"/>
        <v>3011345.04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1594598.29</v>
      </c>
      <c r="F149" s="2">
        <v>9369.57</v>
      </c>
      <c r="G149" s="2">
        <v>768321.18</v>
      </c>
      <c r="H149" s="2"/>
      <c r="I149" s="2">
        <v>56.02</v>
      </c>
      <c r="J149" s="2">
        <v>1489.92</v>
      </c>
      <c r="K149" s="2"/>
      <c r="L149" s="2">
        <v>3705.41</v>
      </c>
      <c r="M149" s="2"/>
      <c r="N149">
        <v>32651.27</v>
      </c>
      <c r="O149" s="2">
        <v>224390.8</v>
      </c>
      <c r="P149" s="2"/>
      <c r="Q149" s="2">
        <f t="shared" si="4"/>
        <v>2634582.46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1900374.37</v>
      </c>
      <c r="F150" s="2">
        <v>10776.44</v>
      </c>
      <c r="G150" s="2">
        <v>758338.54</v>
      </c>
      <c r="H150" s="2"/>
      <c r="I150" s="2">
        <v>52.41</v>
      </c>
      <c r="J150" s="2">
        <v>1554.28</v>
      </c>
      <c r="K150" s="2"/>
      <c r="L150" s="2">
        <v>4836.9799999999996</v>
      </c>
      <c r="M150" s="2"/>
      <c r="N150">
        <v>36823.879999999997</v>
      </c>
      <c r="O150" s="2">
        <v>209951.17</v>
      </c>
      <c r="P150" s="2"/>
      <c r="Q150" s="2">
        <f t="shared" si="4"/>
        <v>2922708.07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2134178.62</v>
      </c>
      <c r="F151" s="2">
        <v>11287.67</v>
      </c>
      <c r="G151" s="2">
        <v>844313.54</v>
      </c>
      <c r="H151" s="2"/>
      <c r="I151" s="2">
        <v>56.12</v>
      </c>
      <c r="J151" s="2">
        <v>1521.47</v>
      </c>
      <c r="K151" s="2"/>
      <c r="L151" s="2">
        <v>3948.91</v>
      </c>
      <c r="M151" s="2"/>
      <c r="N151">
        <v>35900.6</v>
      </c>
      <c r="O151" s="2">
        <v>185452.63</v>
      </c>
      <c r="P151" s="2"/>
      <c r="Q151" s="2">
        <f t="shared" si="4"/>
        <v>3216659.5600000005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2205131.04</v>
      </c>
      <c r="F152" s="2">
        <v>10336.48</v>
      </c>
      <c r="G152" s="2">
        <v>935146.09</v>
      </c>
      <c r="H152" s="2"/>
      <c r="I152" s="2">
        <v>64.77</v>
      </c>
      <c r="J152" s="2">
        <v>1591.8</v>
      </c>
      <c r="K152" s="2"/>
      <c r="L152" s="2">
        <v>2552.09</v>
      </c>
      <c r="M152" s="2"/>
      <c r="N152">
        <v>35169.93</v>
      </c>
      <c r="O152" s="2">
        <v>124288.85</v>
      </c>
      <c r="P152" s="2"/>
      <c r="Q152" s="2">
        <f t="shared" si="4"/>
        <v>3314281.05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2080521.36</v>
      </c>
      <c r="F153" s="2">
        <v>7941.61</v>
      </c>
      <c r="G153" s="2">
        <v>1039196.52</v>
      </c>
      <c r="H153" s="2"/>
      <c r="I153" s="2">
        <v>58.01</v>
      </c>
      <c r="J153" s="2">
        <v>1595.06</v>
      </c>
      <c r="K153" s="2"/>
      <c r="L153" s="2">
        <v>5411.36</v>
      </c>
      <c r="M153" s="2"/>
      <c r="N153">
        <v>34577.71</v>
      </c>
      <c r="O153" s="2">
        <v>111168.78</v>
      </c>
      <c r="P153" s="2"/>
      <c r="Q153" s="2">
        <f t="shared" si="4"/>
        <v>3280470.4099999997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1906415.37</v>
      </c>
      <c r="F154" s="2">
        <v>5450.94</v>
      </c>
      <c r="G154" s="2">
        <v>847255.72</v>
      </c>
      <c r="H154" s="2"/>
      <c r="I154" s="2">
        <v>65.56</v>
      </c>
      <c r="J154" s="2">
        <v>1503.68</v>
      </c>
      <c r="K154" s="2"/>
      <c r="L154" s="2">
        <v>2628.56</v>
      </c>
      <c r="M154" s="2"/>
      <c r="N154">
        <v>33087.25</v>
      </c>
      <c r="O154" s="2">
        <v>139039.54</v>
      </c>
      <c r="P154" s="2"/>
      <c r="Q154" s="2">
        <f t="shared" si="4"/>
        <v>2935446.6200000006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2000004.78</v>
      </c>
      <c r="F155" s="2">
        <v>5544.23</v>
      </c>
      <c r="G155" s="2">
        <v>589002.4</v>
      </c>
      <c r="H155" s="2"/>
      <c r="I155" s="2">
        <v>65.3</v>
      </c>
      <c r="J155" s="2">
        <v>1583.23</v>
      </c>
      <c r="K155" s="2"/>
      <c r="L155" s="2">
        <v>6727.97</v>
      </c>
      <c r="M155" s="2"/>
      <c r="N155">
        <v>37678.699999999997</v>
      </c>
      <c r="O155" s="2">
        <v>197228.75</v>
      </c>
      <c r="P155" s="2"/>
      <c r="Q155" s="2">
        <f t="shared" si="4"/>
        <v>2837835.3600000003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2132493.94</v>
      </c>
      <c r="F156" s="2">
        <v>5690.12</v>
      </c>
      <c r="G156" s="2">
        <v>663659.73</v>
      </c>
      <c r="H156" s="2"/>
      <c r="I156" s="2">
        <v>62.11</v>
      </c>
      <c r="J156" s="2">
        <v>1604.41</v>
      </c>
      <c r="K156" s="2"/>
      <c r="L156" s="2">
        <v>6335.35</v>
      </c>
      <c r="M156" s="2"/>
      <c r="N156">
        <v>28344.95</v>
      </c>
      <c r="O156" s="2">
        <v>166414.07999999999</v>
      </c>
      <c r="P156" s="2"/>
      <c r="Q156" s="2">
        <f t="shared" si="4"/>
        <v>3004604.6900000004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1646009.57</v>
      </c>
      <c r="E157">
        <v>69</v>
      </c>
      <c r="F157" s="2">
        <v>5774.82</v>
      </c>
      <c r="G157" s="2">
        <v>772081.61</v>
      </c>
      <c r="H157" s="2"/>
      <c r="I157" s="2">
        <v>52.7</v>
      </c>
      <c r="J157" s="2">
        <v>1670.39</v>
      </c>
      <c r="K157" s="2"/>
      <c r="L157" s="2">
        <v>7756.95</v>
      </c>
      <c r="M157" s="2"/>
      <c r="N157">
        <v>28034.75</v>
      </c>
      <c r="O157" s="2">
        <v>199808.3</v>
      </c>
      <c r="P157" s="2"/>
      <c r="Q157" s="2">
        <f t="shared" si="4"/>
        <v>2661258.0900000003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1408195.56</v>
      </c>
      <c r="E158">
        <v>1568.18</v>
      </c>
      <c r="F158" s="2">
        <v>6553.3</v>
      </c>
      <c r="G158" s="2">
        <v>700207.33</v>
      </c>
      <c r="H158" s="2"/>
      <c r="I158" s="2">
        <v>116.75</v>
      </c>
      <c r="J158" s="2">
        <v>1628.08</v>
      </c>
      <c r="K158" s="2"/>
      <c r="L158" s="2">
        <v>6280.85</v>
      </c>
      <c r="M158" s="2"/>
      <c r="N158">
        <v>25934.45</v>
      </c>
      <c r="O158" s="2">
        <v>247919.64</v>
      </c>
      <c r="P158" s="2"/>
      <c r="Q158" s="2">
        <f t="shared" si="4"/>
        <v>2398404.1400000006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1756191.65</v>
      </c>
      <c r="E159">
        <v>1400.46</v>
      </c>
      <c r="F159" s="2">
        <v>8829</v>
      </c>
      <c r="G159" s="2">
        <v>555830.82999999996</v>
      </c>
      <c r="H159" s="2"/>
      <c r="I159" s="2">
        <v>41.68</v>
      </c>
      <c r="J159" s="2">
        <v>1298.58</v>
      </c>
      <c r="K159" s="2"/>
      <c r="L159" s="2">
        <v>6162.6</v>
      </c>
      <c r="M159" s="2"/>
      <c r="N159">
        <v>27453.96</v>
      </c>
      <c r="O159" s="2">
        <v>195185.99</v>
      </c>
      <c r="P159" s="2"/>
      <c r="Q159" s="2">
        <f t="shared" si="4"/>
        <v>2552394.75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1698763.75</v>
      </c>
      <c r="E160">
        <v>1548.08</v>
      </c>
      <c r="F160" s="2">
        <v>17482.7</v>
      </c>
      <c r="G160" s="2">
        <v>693631.78</v>
      </c>
      <c r="H160" s="2"/>
      <c r="I160" s="2">
        <v>162.07</v>
      </c>
      <c r="J160" s="2">
        <v>1499.64</v>
      </c>
      <c r="K160" s="2"/>
      <c r="L160" s="2">
        <v>6365.95</v>
      </c>
      <c r="M160" s="2"/>
      <c r="N160">
        <v>39360.379999999997</v>
      </c>
      <c r="O160" s="2">
        <v>250748.22</v>
      </c>
      <c r="P160" s="2"/>
      <c r="Q160" s="2">
        <f t="shared" si="4"/>
        <v>2709562.5700000003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1679339.09</v>
      </c>
      <c r="E161">
        <v>1512.96</v>
      </c>
      <c r="F161" s="2">
        <v>14996.78</v>
      </c>
      <c r="G161" s="2">
        <v>681485.94</v>
      </c>
      <c r="H161" s="2"/>
      <c r="I161" s="2">
        <v>132.54</v>
      </c>
      <c r="J161" s="2">
        <v>1552.26</v>
      </c>
      <c r="K161" s="2"/>
      <c r="L161" s="2">
        <v>7562.67</v>
      </c>
      <c r="M161" s="2"/>
      <c r="N161">
        <v>43442.78</v>
      </c>
      <c r="O161" s="2">
        <v>255686.34</v>
      </c>
      <c r="P161" s="2"/>
      <c r="Q161" s="2">
        <f t="shared" si="4"/>
        <v>2685711.3599999994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1673567.92</v>
      </c>
      <c r="E162">
        <v>1559.16</v>
      </c>
      <c r="F162" s="2">
        <v>18766.810000000001</v>
      </c>
      <c r="G162" s="2">
        <v>758662.74</v>
      </c>
      <c r="H162" s="2"/>
      <c r="I162" s="2">
        <v>166.45</v>
      </c>
      <c r="J162" s="2">
        <v>1416.75</v>
      </c>
      <c r="K162" s="2"/>
      <c r="L162" s="2">
        <v>6629.48</v>
      </c>
      <c r="M162" s="2"/>
      <c r="N162">
        <v>53167.7</v>
      </c>
      <c r="O162" s="2">
        <v>188954.13</v>
      </c>
      <c r="P162" s="2"/>
      <c r="Q162" s="2">
        <f t="shared" si="4"/>
        <v>2702891.14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1626247.52</v>
      </c>
      <c r="E163">
        <v>1519.11</v>
      </c>
      <c r="F163" s="2">
        <v>16997.93</v>
      </c>
      <c r="G163" s="2">
        <v>824548.78</v>
      </c>
      <c r="H163" s="2"/>
      <c r="I163" s="2">
        <v>189.25</v>
      </c>
      <c r="J163" s="2">
        <v>1464.65</v>
      </c>
      <c r="K163" s="2"/>
      <c r="L163" s="2">
        <v>3415.32</v>
      </c>
      <c r="M163" s="2"/>
      <c r="N163">
        <v>66654.62</v>
      </c>
      <c r="O163" s="2">
        <v>209771.83</v>
      </c>
      <c r="P163" s="2"/>
      <c r="Q163" s="2">
        <f t="shared" si="4"/>
        <v>2750809.01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2087238.5</v>
      </c>
      <c r="E164">
        <v>1555.1</v>
      </c>
      <c r="F164" s="2">
        <v>12802.91</v>
      </c>
      <c r="G164" s="2">
        <v>891930.77</v>
      </c>
      <c r="H164" s="2"/>
      <c r="I164" s="2">
        <v>169.88</v>
      </c>
      <c r="J164" s="2">
        <v>1578.27</v>
      </c>
      <c r="K164" s="2"/>
      <c r="L164" s="2">
        <v>4391.3100000000004</v>
      </c>
      <c r="M164" s="2"/>
      <c r="N164">
        <v>59184.639999999999</v>
      </c>
      <c r="O164" s="2">
        <v>125454.31</v>
      </c>
      <c r="P164" s="2"/>
      <c r="Q164" s="2">
        <f t="shared" si="4"/>
        <v>3184305.6900000004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1673122.37</v>
      </c>
      <c r="E165">
        <v>1556.51</v>
      </c>
      <c r="F165" s="2">
        <v>8245.23</v>
      </c>
      <c r="G165" s="2">
        <v>996768.23</v>
      </c>
      <c r="H165" s="2"/>
      <c r="I165" s="2">
        <v>44.85</v>
      </c>
      <c r="J165" s="2">
        <v>1549.14</v>
      </c>
      <c r="K165" s="2"/>
      <c r="L165" s="2">
        <v>7243.97</v>
      </c>
      <c r="M165" s="2"/>
      <c r="N165">
        <v>58819.99</v>
      </c>
      <c r="O165" s="2">
        <v>103701.7</v>
      </c>
      <c r="P165" s="2"/>
      <c r="Q165" s="2">
        <f t="shared" si="4"/>
        <v>2851051.9900000007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1758938.24</v>
      </c>
      <c r="E166">
        <v>1532.39</v>
      </c>
      <c r="F166" s="2">
        <v>10928.85</v>
      </c>
      <c r="G166" s="2">
        <v>711220.47</v>
      </c>
      <c r="H166" s="2"/>
      <c r="I166" s="2">
        <v>16.79</v>
      </c>
      <c r="J166" s="2">
        <v>1473.28</v>
      </c>
      <c r="K166" s="2"/>
      <c r="L166" s="2">
        <v>3292.43</v>
      </c>
      <c r="M166" s="2"/>
      <c r="N166">
        <v>52783.66</v>
      </c>
      <c r="O166" s="2">
        <v>132857.39000000001</v>
      </c>
      <c r="P166" s="2"/>
      <c r="Q166" s="2">
        <f t="shared" si="4"/>
        <v>2673043.5000000005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1517984.6</v>
      </c>
      <c r="E167">
        <v>1573.94</v>
      </c>
      <c r="F167" s="2">
        <v>9652.35</v>
      </c>
      <c r="G167" s="2">
        <v>583271.68999999994</v>
      </c>
      <c r="H167" s="2"/>
      <c r="I167" s="2">
        <v>0</v>
      </c>
      <c r="J167" s="2">
        <v>1510.33</v>
      </c>
      <c r="K167" s="2"/>
      <c r="L167" s="2">
        <v>4520.25</v>
      </c>
      <c r="M167" s="2"/>
      <c r="N167">
        <v>51585.65</v>
      </c>
      <c r="O167" s="2">
        <v>148664.65</v>
      </c>
      <c r="P167" s="2"/>
      <c r="Q167" s="2">
        <f t="shared" si="4"/>
        <v>2318763.46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1408766.6</v>
      </c>
      <c r="E168">
        <v>1585.51</v>
      </c>
      <c r="F168" s="2">
        <v>8779.7800000000007</v>
      </c>
      <c r="G168" s="2">
        <v>630727.12</v>
      </c>
      <c r="H168" s="2"/>
      <c r="I168" s="2">
        <v>150.41999999999999</v>
      </c>
      <c r="J168" s="2">
        <v>1492.52</v>
      </c>
      <c r="K168" s="2"/>
      <c r="L168" s="2">
        <v>3694.69</v>
      </c>
      <c r="M168" s="2"/>
      <c r="N168">
        <v>36854.21</v>
      </c>
      <c r="O168" s="2">
        <v>221612.48</v>
      </c>
      <c r="P168" s="2"/>
      <c r="Q168" s="2">
        <f t="shared" si="4"/>
        <v>2313663.33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2067275.52</v>
      </c>
      <c r="E169">
        <v>1604.46</v>
      </c>
      <c r="F169" s="2">
        <v>7682.37</v>
      </c>
      <c r="G169" s="2">
        <v>691484.03</v>
      </c>
      <c r="H169" s="2"/>
      <c r="I169" s="2">
        <v>18.57</v>
      </c>
      <c r="J169" s="2">
        <v>1549.81</v>
      </c>
      <c r="K169" s="2"/>
      <c r="L169" s="2">
        <v>5105.8</v>
      </c>
      <c r="M169" s="2"/>
      <c r="N169">
        <v>27718.32</v>
      </c>
      <c r="O169" s="2">
        <v>181957.03</v>
      </c>
      <c r="P169" s="2"/>
      <c r="Q169" s="2">
        <f t="shared" si="4"/>
        <v>2984395.9099999992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1570998</v>
      </c>
      <c r="E170">
        <v>755</v>
      </c>
      <c r="F170" s="2">
        <v>8409</v>
      </c>
      <c r="G170" s="2">
        <v>784963</v>
      </c>
      <c r="H170" s="2"/>
      <c r="I170" s="2">
        <v>46</v>
      </c>
      <c r="J170" s="2">
        <v>1616</v>
      </c>
      <c r="K170" s="2"/>
      <c r="L170" s="2">
        <v>5349</v>
      </c>
      <c r="M170" s="2"/>
      <c r="N170">
        <v>32574</v>
      </c>
      <c r="O170" s="2">
        <v>123871</v>
      </c>
      <c r="P170" s="2"/>
      <c r="Q170" s="2">
        <f t="shared" si="4"/>
        <v>2528581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1392241</v>
      </c>
      <c r="E171">
        <v>744</v>
      </c>
      <c r="F171" s="2">
        <v>8029</v>
      </c>
      <c r="G171" s="2">
        <v>701410</v>
      </c>
      <c r="H171" s="2"/>
      <c r="I171" s="2">
        <v>43</v>
      </c>
      <c r="J171" s="2">
        <v>1403</v>
      </c>
      <c r="K171" s="2"/>
      <c r="L171" s="2">
        <v>6079</v>
      </c>
      <c r="M171" s="2"/>
      <c r="N171">
        <v>44972</v>
      </c>
      <c r="O171" s="2">
        <v>144795</v>
      </c>
      <c r="P171" s="2"/>
      <c r="Q171" s="2">
        <f t="shared" si="4"/>
        <v>2299716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1421647</v>
      </c>
      <c r="E172">
        <v>835</v>
      </c>
      <c r="F172" s="2">
        <v>8938</v>
      </c>
      <c r="G172" s="2">
        <v>773323</v>
      </c>
      <c r="H172" s="2"/>
      <c r="I172" s="2">
        <v>52</v>
      </c>
      <c r="J172" s="2">
        <v>1551</v>
      </c>
      <c r="K172" s="2"/>
      <c r="L172" s="2">
        <v>4925</v>
      </c>
      <c r="M172" s="2"/>
      <c r="N172">
        <v>52698</v>
      </c>
      <c r="O172" s="2">
        <v>143128</v>
      </c>
      <c r="P172" s="2"/>
      <c r="Q172" s="2">
        <f t="shared" si="4"/>
        <v>2407097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1588830</v>
      </c>
      <c r="E173">
        <v>790</v>
      </c>
      <c r="F173" s="2">
        <v>10286</v>
      </c>
      <c r="G173" s="2">
        <v>762837</v>
      </c>
      <c r="H173" s="2"/>
      <c r="I173" s="2">
        <v>41</v>
      </c>
      <c r="J173" s="2">
        <v>1546</v>
      </c>
      <c r="K173" s="2"/>
      <c r="L173" s="2">
        <v>9871</v>
      </c>
      <c r="M173" s="2"/>
      <c r="N173">
        <v>61811</v>
      </c>
      <c r="O173" s="2">
        <v>224020</v>
      </c>
      <c r="P173" s="2"/>
      <c r="Q173" s="2">
        <f t="shared" si="4"/>
        <v>2660032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1789467</v>
      </c>
      <c r="E174">
        <v>811</v>
      </c>
      <c r="F174" s="2">
        <v>10281</v>
      </c>
      <c r="G174" s="2">
        <v>572877</v>
      </c>
      <c r="H174" s="2"/>
      <c r="I174" s="2">
        <v>41</v>
      </c>
      <c r="J174" s="2">
        <v>1596</v>
      </c>
      <c r="K174" s="2"/>
      <c r="L174" s="2">
        <v>5801</v>
      </c>
      <c r="M174" s="2"/>
      <c r="N174">
        <v>65129</v>
      </c>
      <c r="O174" s="2">
        <v>183590</v>
      </c>
      <c r="P174" s="2"/>
      <c r="Q174" s="2">
        <f t="shared" si="4"/>
        <v>2629593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1823651</v>
      </c>
      <c r="E175">
        <v>685</v>
      </c>
      <c r="F175" s="2">
        <v>10483</v>
      </c>
      <c r="G175" s="2">
        <v>758038</v>
      </c>
      <c r="H175" s="2"/>
      <c r="I175" s="2">
        <v>55</v>
      </c>
      <c r="J175" s="2">
        <v>1598</v>
      </c>
      <c r="K175" s="2"/>
      <c r="L175" s="2">
        <v>5613</v>
      </c>
      <c r="M175" s="2"/>
      <c r="N175">
        <v>61061</v>
      </c>
      <c r="O175" s="2">
        <v>127300</v>
      </c>
      <c r="P175" s="2"/>
      <c r="Q175" s="2">
        <f t="shared" si="4"/>
        <v>2788484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1989668</v>
      </c>
      <c r="E176">
        <v>763</v>
      </c>
      <c r="F176" s="2">
        <v>9558</v>
      </c>
      <c r="G176" s="2">
        <v>923476</v>
      </c>
      <c r="H176" s="2"/>
      <c r="I176" s="2">
        <v>64</v>
      </c>
      <c r="J176" s="2">
        <v>1769</v>
      </c>
      <c r="K176" s="2"/>
      <c r="L176" s="2">
        <v>6093</v>
      </c>
      <c r="M176" s="2"/>
      <c r="N176">
        <v>58206</v>
      </c>
      <c r="O176" s="2">
        <v>115661</v>
      </c>
      <c r="P176" s="2"/>
      <c r="Q176" s="2">
        <f t="shared" si="4"/>
        <v>3105258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1922915</v>
      </c>
      <c r="E177">
        <v>736</v>
      </c>
      <c r="F177" s="2">
        <v>7637</v>
      </c>
      <c r="G177" s="2">
        <v>1016542</v>
      </c>
      <c r="H177" s="2"/>
      <c r="I177" s="2">
        <v>68</v>
      </c>
      <c r="J177" s="2">
        <v>1748</v>
      </c>
      <c r="K177" s="2"/>
      <c r="L177" s="2">
        <v>4373</v>
      </c>
      <c r="M177" s="2"/>
      <c r="N177">
        <v>60059</v>
      </c>
      <c r="O177" s="2">
        <v>124665</v>
      </c>
      <c r="P177" s="2"/>
      <c r="Q177" s="2">
        <f t="shared" si="4"/>
        <v>3138743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1641682</v>
      </c>
      <c r="E178">
        <v>794</v>
      </c>
      <c r="F178" s="2">
        <v>6760</v>
      </c>
      <c r="G178" s="2">
        <v>788466</v>
      </c>
      <c r="H178" s="2"/>
      <c r="I178" s="2">
        <v>67</v>
      </c>
      <c r="J178" s="2">
        <v>1617</v>
      </c>
      <c r="K178" s="2"/>
      <c r="L178" s="2">
        <v>2308</v>
      </c>
      <c r="M178" s="2"/>
      <c r="N178">
        <v>52443</v>
      </c>
      <c r="O178" s="2">
        <v>143333</v>
      </c>
      <c r="P178" s="2"/>
      <c r="Q178" s="2">
        <f t="shared" si="4"/>
        <v>2637470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1729614</v>
      </c>
      <c r="E179">
        <v>844</v>
      </c>
      <c r="F179" s="2">
        <v>5555</v>
      </c>
      <c r="G179" s="2">
        <v>714011</v>
      </c>
      <c r="H179" s="2"/>
      <c r="I179" s="2">
        <v>74</v>
      </c>
      <c r="J179" s="2">
        <v>1679</v>
      </c>
      <c r="K179" s="2"/>
      <c r="L179" s="2">
        <v>2841</v>
      </c>
      <c r="M179" s="2"/>
      <c r="N179">
        <v>44131</v>
      </c>
      <c r="O179" s="2">
        <v>159915</v>
      </c>
      <c r="P179" s="2"/>
      <c r="Q179" s="2">
        <f t="shared" si="4"/>
        <v>2658664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1778692</v>
      </c>
      <c r="E180">
        <v>941</v>
      </c>
      <c r="F180" s="2">
        <v>5884</v>
      </c>
      <c r="G180" s="2">
        <v>702519</v>
      </c>
      <c r="H180" s="2"/>
      <c r="I180" s="2">
        <v>56</v>
      </c>
      <c r="J180" s="2">
        <v>1691</v>
      </c>
      <c r="K180" s="2"/>
      <c r="L180" s="2">
        <v>4818</v>
      </c>
      <c r="M180" s="2"/>
      <c r="N180">
        <v>40462</v>
      </c>
      <c r="O180" s="2">
        <v>224394</v>
      </c>
      <c r="P180" s="2"/>
      <c r="Q180" s="2">
        <f t="shared" si="4"/>
        <v>2759457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1790127</v>
      </c>
      <c r="E181">
        <v>977</v>
      </c>
      <c r="F181" s="2">
        <v>7651</v>
      </c>
      <c r="G181" s="2">
        <v>866162</v>
      </c>
      <c r="H181" s="2"/>
      <c r="I181" s="2">
        <v>58</v>
      </c>
      <c r="J181" s="2">
        <v>1759</v>
      </c>
      <c r="K181" s="2"/>
      <c r="L181" s="2">
        <v>4889</v>
      </c>
      <c r="M181" s="2"/>
      <c r="N181">
        <v>41332</v>
      </c>
      <c r="O181" s="2">
        <v>375350</v>
      </c>
      <c r="P181" s="2"/>
      <c r="Q181" s="2">
        <f t="shared" si="4"/>
        <v>3088305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1715198</v>
      </c>
      <c r="E182">
        <v>1320</v>
      </c>
      <c r="F182" s="2">
        <v>12105</v>
      </c>
      <c r="G182" s="2">
        <v>851581</v>
      </c>
      <c r="H182" s="2"/>
      <c r="I182" s="2">
        <v>66</v>
      </c>
      <c r="J182" s="2">
        <v>1592</v>
      </c>
      <c r="K182" s="2"/>
      <c r="L182" s="2">
        <v>6386</v>
      </c>
      <c r="M182" s="2"/>
      <c r="N182">
        <v>37151</v>
      </c>
      <c r="O182" s="2">
        <v>306990</v>
      </c>
      <c r="P182" s="2"/>
      <c r="Q182" s="2">
        <f t="shared" si="4"/>
        <v>2932389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1159669</v>
      </c>
      <c r="E183">
        <v>1224</v>
      </c>
      <c r="F183" s="2">
        <v>12265</v>
      </c>
      <c r="G183" s="2">
        <v>777750</v>
      </c>
      <c r="H183" s="2"/>
      <c r="I183" s="2">
        <v>61</v>
      </c>
      <c r="J183" s="2">
        <v>1399</v>
      </c>
      <c r="K183" s="2"/>
      <c r="L183" s="2">
        <v>4895</v>
      </c>
      <c r="M183" s="2"/>
      <c r="N183">
        <v>54917</v>
      </c>
      <c r="O183" s="2">
        <v>326616</v>
      </c>
      <c r="P183" s="2"/>
      <c r="Q183" s="2">
        <f t="shared" si="4"/>
        <v>2338796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1107878</v>
      </c>
      <c r="E184">
        <v>1286</v>
      </c>
      <c r="F184" s="2">
        <v>17176</v>
      </c>
      <c r="G184" s="2">
        <v>778036</v>
      </c>
      <c r="H184" s="2"/>
      <c r="I184" s="2">
        <v>59</v>
      </c>
      <c r="J184" s="2">
        <v>1673</v>
      </c>
      <c r="K184" s="2"/>
      <c r="L184" s="2">
        <v>5123</v>
      </c>
      <c r="M184" s="2"/>
      <c r="N184">
        <v>62124</v>
      </c>
      <c r="O184" s="2">
        <v>377078</v>
      </c>
      <c r="P184" s="2"/>
      <c r="Q184" s="2">
        <f t="shared" si="4"/>
        <v>2350433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686056</v>
      </c>
      <c r="E185">
        <v>1180</v>
      </c>
      <c r="F185" s="2">
        <v>16837</v>
      </c>
      <c r="G185" s="2">
        <v>735198</v>
      </c>
      <c r="H185" s="2"/>
      <c r="I185" s="2">
        <v>62</v>
      </c>
      <c r="J185" s="2">
        <v>1547</v>
      </c>
      <c r="K185" s="2"/>
      <c r="L185" s="2">
        <v>5015</v>
      </c>
      <c r="M185" s="2"/>
      <c r="N185">
        <v>64493</v>
      </c>
      <c r="O185" s="2">
        <v>310351</v>
      </c>
      <c r="P185" s="2"/>
      <c r="Q185" s="2">
        <f t="shared" si="4"/>
        <v>1820739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1222286</v>
      </c>
      <c r="E186">
        <v>1335</v>
      </c>
      <c r="F186" s="2">
        <v>16391</v>
      </c>
      <c r="G186" s="2">
        <v>784134</v>
      </c>
      <c r="H186" s="2"/>
      <c r="I186" s="2">
        <v>34</v>
      </c>
      <c r="J186" s="2">
        <v>1507</v>
      </c>
      <c r="K186" s="2"/>
      <c r="L186" s="2">
        <v>5282</v>
      </c>
      <c r="M186" s="2"/>
      <c r="N186">
        <v>75822</v>
      </c>
      <c r="O186" s="2">
        <v>336629</v>
      </c>
      <c r="P186" s="2"/>
      <c r="Q186" s="2">
        <f t="shared" si="4"/>
        <v>2443420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2020432</v>
      </c>
      <c r="E187">
        <v>1279</v>
      </c>
      <c r="F187" s="2">
        <v>13281</v>
      </c>
      <c r="G187" s="2">
        <v>873736</v>
      </c>
      <c r="H187" s="2"/>
      <c r="I187" s="2">
        <v>67</v>
      </c>
      <c r="J187" s="2">
        <v>1397</v>
      </c>
      <c r="K187" s="2"/>
      <c r="L187" s="2">
        <v>2225</v>
      </c>
      <c r="M187" s="2"/>
      <c r="N187">
        <v>73683</v>
      </c>
      <c r="O187" s="2">
        <v>207307</v>
      </c>
      <c r="P187" s="2"/>
      <c r="Q187" s="2">
        <f t="shared" si="4"/>
        <v>3193407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1957017</v>
      </c>
      <c r="E188">
        <v>1354</v>
      </c>
      <c r="F188" s="2">
        <v>10967</v>
      </c>
      <c r="G188" s="2">
        <v>1084350</v>
      </c>
      <c r="H188" s="2"/>
      <c r="I188" s="2">
        <v>33</v>
      </c>
      <c r="J188" s="2">
        <v>1561</v>
      </c>
      <c r="K188" s="2"/>
      <c r="L188" s="2">
        <v>2875</v>
      </c>
      <c r="M188" s="2"/>
      <c r="N188">
        <v>79897</v>
      </c>
      <c r="O188" s="2">
        <v>289830</v>
      </c>
      <c r="P188" s="2"/>
      <c r="Q188" s="2">
        <f t="shared" si="4"/>
        <v>3427884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1378766</v>
      </c>
      <c r="E189">
        <v>1364</v>
      </c>
      <c r="F189" s="2">
        <v>8693</v>
      </c>
      <c r="G189" s="2">
        <v>1036827</v>
      </c>
      <c r="H189" s="2"/>
      <c r="I189" s="2">
        <v>37</v>
      </c>
      <c r="J189" s="2">
        <v>1485</v>
      </c>
      <c r="K189" s="2"/>
      <c r="L189" s="2">
        <v>3111</v>
      </c>
      <c r="M189" s="2"/>
      <c r="N189">
        <v>79298</v>
      </c>
      <c r="O189" s="2">
        <v>195833</v>
      </c>
      <c r="P189" s="2"/>
      <c r="Q189" s="2">
        <f t="shared" si="4"/>
        <v>2705414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1237875</v>
      </c>
      <c r="E190">
        <v>1345</v>
      </c>
      <c r="F190" s="2">
        <v>9253</v>
      </c>
      <c r="G190" s="2">
        <v>877903</v>
      </c>
      <c r="H190" s="2"/>
      <c r="I190" s="2">
        <v>61</v>
      </c>
      <c r="J190" s="2">
        <v>1309</v>
      </c>
      <c r="K190" s="2"/>
      <c r="L190" s="2">
        <v>4102</v>
      </c>
      <c r="M190" s="2"/>
      <c r="N190">
        <v>79535</v>
      </c>
      <c r="O190" s="2">
        <v>261853</v>
      </c>
      <c r="P190" s="2"/>
      <c r="Q190" s="2">
        <f t="shared" si="4"/>
        <v>2473236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2047446</v>
      </c>
      <c r="E191">
        <v>1364</v>
      </c>
      <c r="F191" s="2">
        <v>8756</v>
      </c>
      <c r="G191" s="2">
        <v>852833</v>
      </c>
      <c r="H191" s="2"/>
      <c r="I191" s="2">
        <v>0</v>
      </c>
      <c r="J191" s="2">
        <v>1381</v>
      </c>
      <c r="K191" s="2"/>
      <c r="L191" s="2">
        <v>2224</v>
      </c>
      <c r="M191" s="2"/>
      <c r="N191">
        <v>78524</v>
      </c>
      <c r="O191" s="2">
        <v>324565</v>
      </c>
      <c r="P191" s="2"/>
      <c r="Q191" s="2">
        <f t="shared" si="4"/>
        <v>3317093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1884837</v>
      </c>
      <c r="E192">
        <v>1355</v>
      </c>
      <c r="F192" s="2">
        <v>10001</v>
      </c>
      <c r="G192" s="2">
        <v>565963</v>
      </c>
      <c r="H192" s="2"/>
      <c r="I192" s="2">
        <v>7</v>
      </c>
      <c r="J192" s="2">
        <v>1368</v>
      </c>
      <c r="K192" s="2"/>
      <c r="L192" s="2">
        <v>2416</v>
      </c>
      <c r="M192" s="2"/>
      <c r="N192">
        <v>67070</v>
      </c>
      <c r="O192" s="2">
        <v>304013</v>
      </c>
      <c r="P192" s="2"/>
      <c r="Q192" s="2">
        <f t="shared" si="4"/>
        <v>2837030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1947809</v>
      </c>
      <c r="E193">
        <v>1441</v>
      </c>
      <c r="F193" s="2">
        <v>10204</v>
      </c>
      <c r="G193" s="2">
        <v>778234</v>
      </c>
      <c r="H193" s="2"/>
      <c r="I193" s="2">
        <v>35</v>
      </c>
      <c r="J193" s="2">
        <v>1444</v>
      </c>
      <c r="K193" s="2"/>
      <c r="L193" s="2">
        <v>5992</v>
      </c>
      <c r="M193" s="2"/>
      <c r="N193">
        <v>51877</v>
      </c>
      <c r="O193" s="2">
        <v>372916</v>
      </c>
      <c r="P193" s="2"/>
      <c r="Q193" s="2">
        <f t="shared" si="4"/>
        <v>3169952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1937299</v>
      </c>
      <c r="E194">
        <v>1200</v>
      </c>
      <c r="F194" s="2">
        <v>21201</v>
      </c>
      <c r="G194" s="2">
        <v>790801</v>
      </c>
      <c r="H194" s="2"/>
      <c r="I194" s="2">
        <v>-67</v>
      </c>
      <c r="J194" s="2">
        <v>1676</v>
      </c>
      <c r="K194" s="2"/>
      <c r="L194" s="2">
        <v>5882</v>
      </c>
      <c r="M194" s="2"/>
      <c r="N194">
        <v>47146</v>
      </c>
      <c r="O194" s="2">
        <v>334913</v>
      </c>
      <c r="P194" s="2"/>
      <c r="Q194" s="2">
        <f t="shared" ref="Q194:Q216" si="6">SUM(D194:P194)</f>
        <v>3140051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1453632</v>
      </c>
      <c r="E195">
        <v>1157</v>
      </c>
      <c r="F195" s="2">
        <v>18919</v>
      </c>
      <c r="G195" s="2">
        <v>639063</v>
      </c>
      <c r="H195" s="2"/>
      <c r="I195" s="2">
        <v>-52</v>
      </c>
      <c r="J195" s="2">
        <v>1523</v>
      </c>
      <c r="K195" s="2"/>
      <c r="L195" s="2">
        <v>4850</v>
      </c>
      <c r="M195" s="2"/>
      <c r="N195">
        <v>56113</v>
      </c>
      <c r="O195" s="2">
        <v>335282</v>
      </c>
      <c r="P195" s="2"/>
      <c r="Q195" s="2">
        <f t="shared" si="6"/>
        <v>2510487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1841216</v>
      </c>
      <c r="E196">
        <v>1552</v>
      </c>
      <c r="F196" s="2">
        <v>27875</v>
      </c>
      <c r="G196" s="2">
        <v>628454</v>
      </c>
      <c r="H196" s="2"/>
      <c r="I196" s="2">
        <v>-53</v>
      </c>
      <c r="J196" s="2">
        <v>1670</v>
      </c>
      <c r="K196" s="2"/>
      <c r="L196" s="2">
        <v>3795</v>
      </c>
      <c r="M196" s="2"/>
      <c r="N196">
        <v>97647</v>
      </c>
      <c r="O196" s="2">
        <v>374496</v>
      </c>
      <c r="P196" s="2"/>
      <c r="Q196" s="2">
        <f t="shared" si="6"/>
        <v>2976652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1399700</v>
      </c>
      <c r="E197">
        <v>1384</v>
      </c>
      <c r="F197" s="2">
        <v>26670</v>
      </c>
      <c r="G197" s="2">
        <v>543284</v>
      </c>
      <c r="H197" s="2"/>
      <c r="I197" s="2">
        <v>-54</v>
      </c>
      <c r="J197" s="2">
        <v>1498</v>
      </c>
      <c r="K197" s="2"/>
      <c r="L197" s="2">
        <v>3025</v>
      </c>
      <c r="M197" s="2"/>
      <c r="N197">
        <v>103528</v>
      </c>
      <c r="O197" s="2">
        <v>412529</v>
      </c>
      <c r="P197" s="2"/>
      <c r="Q197" s="2">
        <f t="shared" si="6"/>
        <v>2491564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1070385</v>
      </c>
      <c r="E198">
        <v>1333</v>
      </c>
      <c r="F198" s="2">
        <v>28567</v>
      </c>
      <c r="G198" s="2">
        <v>769561</v>
      </c>
      <c r="H198" s="2"/>
      <c r="I198" s="2">
        <v>32</v>
      </c>
      <c r="J198" s="2">
        <v>1536</v>
      </c>
      <c r="K198" s="2"/>
      <c r="L198" s="2">
        <v>3257</v>
      </c>
      <c r="M198" s="2"/>
      <c r="N198">
        <v>122961</v>
      </c>
      <c r="O198" s="2">
        <v>398957</v>
      </c>
      <c r="P198" s="2"/>
      <c r="Q198" s="2">
        <f t="shared" si="6"/>
        <v>2396589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1491747</v>
      </c>
      <c r="E199">
        <v>937</v>
      </c>
      <c r="F199" s="2">
        <v>28713</v>
      </c>
      <c r="G199" s="2">
        <v>962723</v>
      </c>
      <c r="H199" s="2"/>
      <c r="I199" s="2">
        <v>-57</v>
      </c>
      <c r="J199" s="2">
        <v>1353</v>
      </c>
      <c r="K199" s="2"/>
      <c r="L199" s="2">
        <v>3002</v>
      </c>
      <c r="M199" s="2"/>
      <c r="N199">
        <v>131656</v>
      </c>
      <c r="O199" s="2">
        <v>346552</v>
      </c>
      <c r="P199" s="2"/>
      <c r="Q199" s="2">
        <f t="shared" si="6"/>
        <v>2966626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1698236</v>
      </c>
      <c r="E200">
        <v>938</v>
      </c>
      <c r="F200" s="2">
        <v>20087</v>
      </c>
      <c r="G200" s="2">
        <v>1079648</v>
      </c>
      <c r="H200" s="2"/>
      <c r="I200" s="2">
        <v>-65</v>
      </c>
      <c r="J200" s="2">
        <v>1213</v>
      </c>
      <c r="K200" s="2"/>
      <c r="L200" s="2">
        <v>3483</v>
      </c>
      <c r="M200" s="2"/>
      <c r="N200">
        <v>113843</v>
      </c>
      <c r="O200" s="2">
        <v>317686</v>
      </c>
      <c r="P200" s="2"/>
      <c r="Q200" s="2">
        <f t="shared" si="6"/>
        <v>3235069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2108612</v>
      </c>
      <c r="E201">
        <v>835</v>
      </c>
      <c r="F201" s="2">
        <v>14650</v>
      </c>
      <c r="G201" s="2">
        <v>927634</v>
      </c>
      <c r="H201" s="2"/>
      <c r="I201" s="2">
        <v>-54</v>
      </c>
      <c r="J201" s="2">
        <v>1437</v>
      </c>
      <c r="K201" s="2"/>
      <c r="L201" s="2">
        <v>3513</v>
      </c>
      <c r="M201" s="2"/>
      <c r="N201">
        <v>111843</v>
      </c>
      <c r="O201" s="2">
        <v>254515</v>
      </c>
      <c r="P201" s="2"/>
      <c r="Q201" s="2">
        <f t="shared" si="6"/>
        <v>3422985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1317309</v>
      </c>
      <c r="E202">
        <v>567</v>
      </c>
      <c r="F202" s="2">
        <v>14420</v>
      </c>
      <c r="G202" s="2">
        <v>779992</v>
      </c>
      <c r="H202" s="2"/>
      <c r="I202" s="2">
        <v>-45</v>
      </c>
      <c r="J202" s="2">
        <v>1352</v>
      </c>
      <c r="K202" s="2"/>
      <c r="L202" s="2">
        <v>3302</v>
      </c>
      <c r="M202" s="2"/>
      <c r="N202">
        <v>106646</v>
      </c>
      <c r="O202" s="2">
        <v>361424</v>
      </c>
      <c r="P202" s="2"/>
      <c r="Q202" s="2">
        <f t="shared" si="6"/>
        <v>2584967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1416282</v>
      </c>
      <c r="E203">
        <v>600</v>
      </c>
      <c r="F203" s="2">
        <v>13430</v>
      </c>
      <c r="G203" s="2">
        <v>719812</v>
      </c>
      <c r="H203" s="2"/>
      <c r="I203" s="2">
        <v>-58</v>
      </c>
      <c r="J203" s="2">
        <v>1496</v>
      </c>
      <c r="K203" s="2"/>
      <c r="L203" s="2">
        <v>2858</v>
      </c>
      <c r="M203" s="2"/>
      <c r="N203">
        <v>98948</v>
      </c>
      <c r="O203" s="2">
        <v>485664</v>
      </c>
      <c r="P203" s="2"/>
      <c r="Q203" s="2">
        <f t="shared" si="6"/>
        <v>2739032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1480616</v>
      </c>
      <c r="E204">
        <v>891</v>
      </c>
      <c r="F204" s="2">
        <v>15687</v>
      </c>
      <c r="G204" s="2">
        <v>548169</v>
      </c>
      <c r="H204" s="2"/>
      <c r="I204" s="2">
        <v>-55</v>
      </c>
      <c r="J204" s="2">
        <v>1464</v>
      </c>
      <c r="K204" s="2"/>
      <c r="L204" s="2">
        <v>3893</v>
      </c>
      <c r="M204" s="2"/>
      <c r="N204">
        <v>61357</v>
      </c>
      <c r="O204" s="2">
        <v>479846</v>
      </c>
      <c r="P204" s="2"/>
      <c r="Q204" s="2">
        <f t="shared" si="6"/>
        <v>2591868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1199448</v>
      </c>
      <c r="E205">
        <v>1569</v>
      </c>
      <c r="F205" s="2">
        <v>19467</v>
      </c>
      <c r="G205" s="2">
        <v>785878</v>
      </c>
      <c r="H205" s="2"/>
      <c r="I205" s="2">
        <v>-59</v>
      </c>
      <c r="J205" s="2">
        <v>1791</v>
      </c>
      <c r="K205" s="2"/>
      <c r="L205" s="2">
        <v>3774</v>
      </c>
      <c r="M205" s="2"/>
      <c r="N205">
        <v>57976</v>
      </c>
      <c r="O205" s="2">
        <v>440585</v>
      </c>
      <c r="P205" s="2"/>
      <c r="Q205" s="2">
        <f t="shared" si="6"/>
        <v>2510429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796997</v>
      </c>
      <c r="E206">
        <v>356</v>
      </c>
      <c r="F206" s="2">
        <v>16207</v>
      </c>
      <c r="G206" s="2">
        <v>602069</v>
      </c>
      <c r="H206" s="2"/>
      <c r="I206" s="2">
        <v>-61</v>
      </c>
      <c r="J206" s="2">
        <v>1857</v>
      </c>
      <c r="K206" s="2"/>
      <c r="L206" s="2">
        <v>1518</v>
      </c>
      <c r="M206" s="2"/>
      <c r="N206">
        <v>66983</v>
      </c>
      <c r="O206" s="2">
        <v>543819</v>
      </c>
      <c r="P206" s="2"/>
      <c r="Q206" s="2">
        <f t="shared" si="6"/>
        <v>2029745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530938</v>
      </c>
      <c r="E207">
        <v>765</v>
      </c>
      <c r="F207" s="2">
        <v>18819</v>
      </c>
      <c r="G207" s="2">
        <v>651708</v>
      </c>
      <c r="H207" s="2"/>
      <c r="I207" s="2">
        <v>-55</v>
      </c>
      <c r="J207" s="2">
        <v>1877</v>
      </c>
      <c r="K207" s="2"/>
      <c r="L207" s="2">
        <v>1410</v>
      </c>
      <c r="M207" s="2"/>
      <c r="N207">
        <v>81784</v>
      </c>
      <c r="O207" s="2">
        <v>544098</v>
      </c>
      <c r="P207" s="2"/>
      <c r="Q207" s="2">
        <f t="shared" si="6"/>
        <v>1831344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839324</v>
      </c>
      <c r="E208">
        <v>1482</v>
      </c>
      <c r="F208" s="2">
        <v>18850</v>
      </c>
      <c r="G208" s="2">
        <v>747828</v>
      </c>
      <c r="H208" s="2"/>
      <c r="I208" s="2">
        <v>-58</v>
      </c>
      <c r="J208" s="2">
        <v>2062</v>
      </c>
      <c r="K208" s="2"/>
      <c r="L208" s="2">
        <v>862</v>
      </c>
      <c r="M208" s="2"/>
      <c r="N208">
        <v>102484</v>
      </c>
      <c r="O208" s="2">
        <v>616966</v>
      </c>
      <c r="P208" s="2"/>
      <c r="Q208" s="2">
        <f t="shared" si="6"/>
        <v>2329800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802777</v>
      </c>
      <c r="E209">
        <v>1263</v>
      </c>
      <c r="F209" s="2">
        <v>18513</v>
      </c>
      <c r="G209" s="2">
        <v>886195</v>
      </c>
      <c r="H209" s="2"/>
      <c r="I209" s="2">
        <v>7</v>
      </c>
      <c r="J209" s="2">
        <v>1988</v>
      </c>
      <c r="K209" s="2"/>
      <c r="L209" s="2">
        <v>997</v>
      </c>
      <c r="M209" s="2"/>
      <c r="N209">
        <v>124136</v>
      </c>
      <c r="O209" s="2">
        <v>662026</v>
      </c>
      <c r="P209" s="2"/>
      <c r="Q209" s="2">
        <f t="shared" si="6"/>
        <v>2497902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872152</v>
      </c>
      <c r="E210">
        <v>1158</v>
      </c>
      <c r="F210" s="2">
        <v>24138</v>
      </c>
      <c r="G210" s="2">
        <v>988133</v>
      </c>
      <c r="H210" s="2"/>
      <c r="I210" s="2">
        <v>15</v>
      </c>
      <c r="J210" s="2">
        <v>1634</v>
      </c>
      <c r="K210" s="2"/>
      <c r="L210" s="2">
        <v>1131</v>
      </c>
      <c r="M210" s="2"/>
      <c r="N210">
        <v>141466</v>
      </c>
      <c r="O210" s="2">
        <v>535862</v>
      </c>
      <c r="P210" s="2"/>
      <c r="Q210" s="2">
        <f t="shared" si="6"/>
        <v>2565689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1004116</v>
      </c>
      <c r="E211">
        <v>1002</v>
      </c>
      <c r="F211" s="2">
        <v>20264</v>
      </c>
      <c r="G211" s="2">
        <v>1156738</v>
      </c>
      <c r="H211" s="2"/>
      <c r="I211" s="2">
        <v>24</v>
      </c>
      <c r="J211" s="2">
        <v>869</v>
      </c>
      <c r="K211" s="2"/>
      <c r="L211" s="2">
        <v>935</v>
      </c>
      <c r="M211" s="2"/>
      <c r="N211">
        <v>150667</v>
      </c>
      <c r="O211" s="2">
        <v>550557</v>
      </c>
      <c r="P211" s="2"/>
      <c r="Q211" s="2">
        <f t="shared" si="6"/>
        <v>2885172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1468651</v>
      </c>
      <c r="E212">
        <v>1100</v>
      </c>
      <c r="F212" s="2">
        <v>15501</v>
      </c>
      <c r="G212" s="2">
        <v>1315048</v>
      </c>
      <c r="H212" s="2"/>
      <c r="I212" s="2">
        <v>18</v>
      </c>
      <c r="J212" s="2">
        <v>1637</v>
      </c>
      <c r="K212" s="2"/>
      <c r="L212" s="2">
        <v>2537</v>
      </c>
      <c r="M212" s="2"/>
      <c r="N212">
        <v>132865</v>
      </c>
      <c r="O212" s="2">
        <v>344316</v>
      </c>
      <c r="P212" s="2"/>
      <c r="Q212" s="2">
        <f t="shared" si="6"/>
        <v>3281673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1381026</v>
      </c>
      <c r="E213">
        <v>1003</v>
      </c>
      <c r="F213" s="2">
        <v>12800</v>
      </c>
      <c r="G213" s="2">
        <v>1277267</v>
      </c>
      <c r="H213" s="2"/>
      <c r="I213" s="2">
        <v>14</v>
      </c>
      <c r="J213" s="2">
        <v>1664</v>
      </c>
      <c r="K213" s="2"/>
      <c r="L213" s="2">
        <v>1726</v>
      </c>
      <c r="M213" s="2"/>
      <c r="N213">
        <v>133052</v>
      </c>
      <c r="O213" s="2">
        <v>405728</v>
      </c>
      <c r="P213" s="2"/>
      <c r="Q213" s="2">
        <f t="shared" si="6"/>
        <v>3214280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1259673</v>
      </c>
      <c r="E214">
        <v>1126</v>
      </c>
      <c r="F214" s="2">
        <v>11610</v>
      </c>
      <c r="G214" s="2">
        <v>1099064</v>
      </c>
      <c r="H214" s="2"/>
      <c r="I214" s="2">
        <v>20</v>
      </c>
      <c r="J214" s="2">
        <v>1420</v>
      </c>
      <c r="K214" s="2"/>
      <c r="L214" s="2">
        <v>2293</v>
      </c>
      <c r="M214" s="2"/>
      <c r="N214">
        <v>124759</v>
      </c>
      <c r="O214" s="2">
        <v>403173</v>
      </c>
      <c r="P214" s="2"/>
      <c r="Q214" s="2">
        <f t="shared" si="6"/>
        <v>2903138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1367045</v>
      </c>
      <c r="E215">
        <v>1111</v>
      </c>
      <c r="F215" s="2">
        <v>11580</v>
      </c>
      <c r="G215" s="2">
        <v>813602</v>
      </c>
      <c r="H215" s="2"/>
      <c r="I215" s="2">
        <v>18</v>
      </c>
      <c r="J215" s="2">
        <v>1643</v>
      </c>
      <c r="K215" s="2"/>
      <c r="L215" s="2">
        <v>3464</v>
      </c>
      <c r="M215" s="2"/>
      <c r="N215">
        <v>98672</v>
      </c>
      <c r="O215" s="2">
        <v>467980</v>
      </c>
      <c r="P215" s="2"/>
      <c r="Q215" s="2">
        <f t="shared" si="6"/>
        <v>2765115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1555346</v>
      </c>
      <c r="E216">
        <v>1383</v>
      </c>
      <c r="F216" s="2">
        <v>12658</v>
      </c>
      <c r="G216" s="2">
        <v>933118</v>
      </c>
      <c r="H216" s="2"/>
      <c r="I216" s="2">
        <v>20</v>
      </c>
      <c r="J216" s="2">
        <v>1807</v>
      </c>
      <c r="K216" s="2"/>
      <c r="L216" s="2">
        <v>2029</v>
      </c>
      <c r="M216" s="2"/>
      <c r="N216">
        <v>76128</v>
      </c>
      <c r="O216" s="2">
        <v>544455</v>
      </c>
      <c r="P216" s="2"/>
      <c r="Q216" s="2">
        <f t="shared" si="6"/>
        <v>3126944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1523488</v>
      </c>
      <c r="E217">
        <v>1389</v>
      </c>
      <c r="F217" s="2">
        <v>11755</v>
      </c>
      <c r="G217" s="2">
        <v>1060800</v>
      </c>
      <c r="H217" s="2"/>
      <c r="I217" s="2">
        <v>13</v>
      </c>
      <c r="J217" s="2">
        <v>1806</v>
      </c>
      <c r="K217" s="2"/>
      <c r="L217" s="2">
        <v>1556</v>
      </c>
      <c r="M217" s="2"/>
      <c r="N217">
        <v>58452</v>
      </c>
      <c r="O217" s="2">
        <v>549283</v>
      </c>
      <c r="P217" s="2"/>
      <c r="Q217" s="2">
        <f>SUM(D217:P217)</f>
        <v>3208542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1392343</v>
      </c>
      <c r="E218">
        <v>5075</v>
      </c>
      <c r="F218" s="2">
        <v>9739</v>
      </c>
      <c r="G218" s="2">
        <v>882397</v>
      </c>
      <c r="H218" s="2"/>
      <c r="I218" s="2">
        <v>-150</v>
      </c>
      <c r="J218" s="2">
        <v>1776</v>
      </c>
      <c r="K218" s="2"/>
      <c r="L218" s="2">
        <v>4700</v>
      </c>
      <c r="M218" s="2"/>
      <c r="N218">
        <v>68795</v>
      </c>
      <c r="O218" s="2">
        <v>538160</v>
      </c>
      <c r="P218" s="2"/>
      <c r="Q218" s="2">
        <f t="shared" ref="Q218:Q229" si="8">SUM(D218:P218)</f>
        <v>2902835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1413403</v>
      </c>
      <c r="E219">
        <v>5824</v>
      </c>
      <c r="F219" s="2">
        <v>10364</v>
      </c>
      <c r="G219" s="2">
        <v>907947</v>
      </c>
      <c r="H219" s="2"/>
      <c r="I219" s="2">
        <v>-74</v>
      </c>
      <c r="J219" s="2">
        <v>1569</v>
      </c>
      <c r="K219" s="2"/>
      <c r="L219" s="2">
        <v>1079</v>
      </c>
      <c r="M219" s="2"/>
      <c r="N219">
        <v>72621</v>
      </c>
      <c r="O219" s="2">
        <v>579528</v>
      </c>
      <c r="P219" s="2"/>
      <c r="Q219" s="2">
        <f t="shared" si="8"/>
        <v>2992261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684725</v>
      </c>
      <c r="E220">
        <v>6454</v>
      </c>
      <c r="F220" s="2">
        <v>11835</v>
      </c>
      <c r="G220" s="2">
        <v>814789</v>
      </c>
      <c r="H220" s="2"/>
      <c r="I220" s="2">
        <v>-75</v>
      </c>
      <c r="J220" s="2">
        <v>1755</v>
      </c>
      <c r="K220" s="2"/>
      <c r="L220" s="2">
        <v>3731</v>
      </c>
      <c r="M220" s="2"/>
      <c r="N220">
        <v>110484</v>
      </c>
      <c r="O220" s="2">
        <v>551281</v>
      </c>
      <c r="P220" s="2"/>
      <c r="Q220" s="2">
        <f t="shared" si="8"/>
        <v>2184979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946365</v>
      </c>
      <c r="E221">
        <v>5747</v>
      </c>
      <c r="F221" s="2">
        <v>14633</v>
      </c>
      <c r="G221" s="2">
        <v>856448</v>
      </c>
      <c r="H221" s="2"/>
      <c r="I221" s="2">
        <v>-71</v>
      </c>
      <c r="J221" s="2">
        <v>1674</v>
      </c>
      <c r="K221" s="2"/>
      <c r="L221" s="2">
        <v>1709</v>
      </c>
      <c r="M221" s="2"/>
      <c r="N221">
        <v>129352</v>
      </c>
      <c r="O221" s="2">
        <v>587910</v>
      </c>
      <c r="P221" s="2"/>
      <c r="Q221" s="2">
        <f t="shared" si="8"/>
        <v>2543767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875902</v>
      </c>
      <c r="E222">
        <v>4001</v>
      </c>
      <c r="F222" s="2">
        <v>16383</v>
      </c>
      <c r="G222" s="2">
        <v>850270</v>
      </c>
      <c r="H222" s="2"/>
      <c r="I222" s="2">
        <v>-73</v>
      </c>
      <c r="J222" s="2">
        <v>1222</v>
      </c>
      <c r="K222" s="2"/>
      <c r="L222" s="2">
        <v>5316</v>
      </c>
      <c r="M222" s="2"/>
      <c r="N222">
        <v>136535</v>
      </c>
      <c r="O222" s="2">
        <v>593168</v>
      </c>
      <c r="P222" s="2"/>
      <c r="Q222" s="2">
        <f t="shared" si="8"/>
        <v>2482724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1351241</v>
      </c>
      <c r="E223">
        <v>3602</v>
      </c>
      <c r="F223" s="2">
        <v>14216</v>
      </c>
      <c r="G223" s="2">
        <v>911228</v>
      </c>
      <c r="H223" s="2"/>
      <c r="I223" s="2">
        <v>-72</v>
      </c>
      <c r="J223" s="2">
        <v>1281</v>
      </c>
      <c r="K223" s="2"/>
      <c r="L223" s="2">
        <v>1866</v>
      </c>
      <c r="M223" s="2"/>
      <c r="N223">
        <v>154879</v>
      </c>
      <c r="O223" s="2">
        <v>506054</v>
      </c>
      <c r="P223" s="2"/>
      <c r="Q223" s="2">
        <f t="shared" si="8"/>
        <v>2944295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1533893</v>
      </c>
      <c r="E224">
        <v>3516</v>
      </c>
      <c r="F224" s="2">
        <v>11976</v>
      </c>
      <c r="G224" s="2">
        <v>1233319</v>
      </c>
      <c r="H224" s="2"/>
      <c r="I224" s="2">
        <v>-70</v>
      </c>
      <c r="J224" s="2">
        <v>1302</v>
      </c>
      <c r="K224" s="2"/>
      <c r="L224" s="2">
        <v>2315</v>
      </c>
      <c r="M224" s="2"/>
      <c r="N224">
        <v>152842</v>
      </c>
      <c r="O224" s="2">
        <v>507056</v>
      </c>
      <c r="P224" s="2"/>
      <c r="Q224" s="2">
        <f t="shared" si="8"/>
        <v>3446149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1552494</v>
      </c>
      <c r="E225">
        <v>4947</v>
      </c>
      <c r="F225" s="2">
        <v>10426</v>
      </c>
      <c r="G225" s="2">
        <v>1446889</v>
      </c>
      <c r="H225" s="2"/>
      <c r="I225" s="2">
        <v>-75</v>
      </c>
      <c r="J225" s="2">
        <v>1108</v>
      </c>
      <c r="K225" s="2"/>
      <c r="L225" s="2">
        <v>1822</v>
      </c>
      <c r="M225" s="2"/>
      <c r="N225">
        <v>147996</v>
      </c>
      <c r="O225" s="2">
        <v>481943</v>
      </c>
      <c r="P225" s="2"/>
      <c r="Q225" s="2">
        <f t="shared" si="8"/>
        <v>3647550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1373086</v>
      </c>
      <c r="E226">
        <v>5051</v>
      </c>
      <c r="F226" s="2">
        <v>9483</v>
      </c>
      <c r="G226" s="2">
        <v>1141016</v>
      </c>
      <c r="H226" s="2"/>
      <c r="I226" s="2">
        <v>-41</v>
      </c>
      <c r="J226" s="2">
        <v>1339</v>
      </c>
      <c r="K226" s="2"/>
      <c r="L226" s="2">
        <v>2122</v>
      </c>
      <c r="M226" s="2"/>
      <c r="N226">
        <v>126630</v>
      </c>
      <c r="O226" s="2">
        <v>578064</v>
      </c>
      <c r="P226" s="2"/>
      <c r="Q226" s="2">
        <f t="shared" si="8"/>
        <v>3236750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1247942</v>
      </c>
      <c r="E227">
        <v>6297</v>
      </c>
      <c r="F227" s="2">
        <v>9113</v>
      </c>
      <c r="G227" s="2">
        <v>1009953</v>
      </c>
      <c r="H227" s="2"/>
      <c r="I227" s="2">
        <v>-33</v>
      </c>
      <c r="J227" s="2">
        <v>1475</v>
      </c>
      <c r="K227" s="2"/>
      <c r="L227" s="2">
        <v>1791</v>
      </c>
      <c r="M227" s="2"/>
      <c r="N227">
        <v>115226</v>
      </c>
      <c r="O227" s="2">
        <v>630925</v>
      </c>
      <c r="P227" s="2"/>
      <c r="Q227" s="2">
        <f t="shared" si="8"/>
        <v>3022689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1245881</v>
      </c>
      <c r="E228">
        <v>6693</v>
      </c>
      <c r="F228" s="2">
        <v>8296</v>
      </c>
      <c r="G228" s="2">
        <v>843558</v>
      </c>
      <c r="H228" s="2"/>
      <c r="I228" s="2">
        <v>-34</v>
      </c>
      <c r="J228" s="2">
        <v>1422</v>
      </c>
      <c r="K228" s="2"/>
      <c r="L228" s="2">
        <v>2118</v>
      </c>
      <c r="M228" s="2"/>
      <c r="N228">
        <v>79114</v>
      </c>
      <c r="O228" s="2">
        <v>641300</v>
      </c>
      <c r="P228" s="2"/>
      <c r="Q228" s="2">
        <f t="shared" si="8"/>
        <v>2828348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1074391</v>
      </c>
      <c r="E229">
        <v>895</v>
      </c>
      <c r="F229" s="2">
        <v>6269</v>
      </c>
      <c r="G229" s="2">
        <v>1105127</v>
      </c>
      <c r="H229" s="2"/>
      <c r="I229" s="2">
        <v>-32</v>
      </c>
      <c r="J229" s="2">
        <v>1452</v>
      </c>
      <c r="K229" s="2"/>
      <c r="L229" s="2">
        <v>3662</v>
      </c>
      <c r="M229" s="2"/>
      <c r="N229">
        <v>61510</v>
      </c>
      <c r="O229" s="2">
        <v>664540</v>
      </c>
      <c r="P229" s="2"/>
      <c r="Q229" s="2">
        <f t="shared" si="8"/>
        <v>2917814</v>
      </c>
    </row>
    <row r="230" spans="1:17" x14ac:dyDescent="0.2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</row>
    <row r="231" spans="1:17" x14ac:dyDescent="0.2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</row>
    <row r="232" spans="1:17" x14ac:dyDescent="0.2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</row>
    <row r="233" spans="1:17" x14ac:dyDescent="0.2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</row>
    <row r="234" spans="1:17" x14ac:dyDescent="0.2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</row>
    <row r="235" spans="1:17" x14ac:dyDescent="0.2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</row>
    <row r="236" spans="1:17" x14ac:dyDescent="0.2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</row>
    <row r="237" spans="1:17" x14ac:dyDescent="0.2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</row>
    <row r="238" spans="1:17" x14ac:dyDescent="0.2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</row>
    <row r="239" spans="1:17" x14ac:dyDescent="0.2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</row>
    <row r="240" spans="1:17" x14ac:dyDescent="0.2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</row>
    <row r="241" spans="1:17" x14ac:dyDescent="0.2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</row>
    <row r="242" spans="1:17" x14ac:dyDescent="0.2">
      <c r="C242" s="6"/>
      <c r="D242" s="6"/>
      <c r="G242" s="6"/>
      <c r="L242" s="6"/>
      <c r="M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3242.2587899543378</v>
      </c>
      <c r="E247" s="2">
        <f t="shared" ref="E247:Q262" si="9">SUMIF($B$2:$B$241,$B247,E$2:E$241)/$C247</f>
        <v>0</v>
      </c>
      <c r="F247" s="2">
        <f t="shared" si="9"/>
        <v>27.091438356164385</v>
      </c>
      <c r="G247" s="2">
        <f t="shared" si="9"/>
        <v>557.90764840182646</v>
      </c>
      <c r="H247" s="2">
        <f t="shared" si="9"/>
        <v>0</v>
      </c>
      <c r="I247" s="2">
        <f t="shared" si="9"/>
        <v>0</v>
      </c>
      <c r="J247" s="2">
        <f t="shared" si="9"/>
        <v>2.1292237442922373</v>
      </c>
      <c r="K247" s="2">
        <f t="shared" si="9"/>
        <v>0</v>
      </c>
      <c r="L247" s="2">
        <f t="shared" si="9"/>
        <v>7.5584474885844752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0</v>
      </c>
      <c r="Q247" s="2">
        <f>SUMIF($B$2:$B$241,$B247,Q$2:Q$241)/$C247</f>
        <v>3836.9455479452054</v>
      </c>
    </row>
    <row r="248" spans="1:17" x14ac:dyDescent="0.2">
      <c r="B248">
        <v>2002</v>
      </c>
      <c r="C248">
        <v>8760</v>
      </c>
      <c r="D248" s="2">
        <f t="shared" ref="D248:Q263" si="10">SUMIF($B$2:$B$241,$B248,D$2:D$241)/$C248</f>
        <v>3071.1049086757989</v>
      </c>
      <c r="E248" s="2">
        <f t="shared" si="9"/>
        <v>0</v>
      </c>
      <c r="F248" s="2">
        <f t="shared" si="9"/>
        <v>30.204452054794519</v>
      </c>
      <c r="G248" s="2">
        <f t="shared" si="9"/>
        <v>392.89257990867583</v>
      </c>
      <c r="H248" s="2">
        <f t="shared" si="9"/>
        <v>0</v>
      </c>
      <c r="I248" s="2">
        <f t="shared" si="9"/>
        <v>0</v>
      </c>
      <c r="J248" s="2">
        <f t="shared" si="9"/>
        <v>2.215525114155251</v>
      </c>
      <c r="K248" s="2">
        <f t="shared" si="9"/>
        <v>0</v>
      </c>
      <c r="L248" s="2">
        <f t="shared" si="9"/>
        <v>3.777283105022831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0</v>
      </c>
      <c r="Q248" s="2">
        <f t="shared" si="9"/>
        <v>3500.1947488584474</v>
      </c>
    </row>
    <row r="249" spans="1:17" x14ac:dyDescent="0.2">
      <c r="B249">
        <v>2003</v>
      </c>
      <c r="C249">
        <v>8760</v>
      </c>
      <c r="D249" s="2">
        <f t="shared" si="10"/>
        <v>3289.1374429223742</v>
      </c>
      <c r="E249" s="2">
        <f t="shared" si="9"/>
        <v>0</v>
      </c>
      <c r="F249" s="2">
        <f t="shared" si="9"/>
        <v>19.486187214611871</v>
      </c>
      <c r="G249" s="2">
        <f t="shared" si="9"/>
        <v>401.67876712328768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0</v>
      </c>
      <c r="L249" s="2">
        <f t="shared" si="9"/>
        <v>5.7842465753424657</v>
      </c>
      <c r="M249" s="2">
        <f t="shared" si="9"/>
        <v>0</v>
      </c>
      <c r="N249" s="2">
        <f t="shared" si="9"/>
        <v>0</v>
      </c>
      <c r="O249" s="2">
        <f t="shared" si="9"/>
        <v>20.860159817351597</v>
      </c>
      <c r="P249" s="2">
        <f t="shared" si="9"/>
        <v>0</v>
      </c>
      <c r="Q249" s="2">
        <f t="shared" si="9"/>
        <v>3736.9468036529679</v>
      </c>
    </row>
    <row r="250" spans="1:17" x14ac:dyDescent="0.2">
      <c r="B250">
        <v>2004</v>
      </c>
      <c r="C250">
        <v>8784</v>
      </c>
      <c r="D250" s="2">
        <f t="shared" si="10"/>
        <v>3331.5006830601092</v>
      </c>
      <c r="E250" s="2">
        <f t="shared" si="9"/>
        <v>0</v>
      </c>
      <c r="F250" s="2">
        <f t="shared" si="9"/>
        <v>15.818306010928962</v>
      </c>
      <c r="G250" s="2">
        <f t="shared" si="9"/>
        <v>340.69615209471766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0</v>
      </c>
      <c r="L250" s="2">
        <f t="shared" si="9"/>
        <v>3.571835154826958</v>
      </c>
      <c r="M250" s="2">
        <f t="shared" si="9"/>
        <v>0</v>
      </c>
      <c r="N250" s="2">
        <f t="shared" si="9"/>
        <v>0</v>
      </c>
      <c r="O250" s="2">
        <f t="shared" si="9"/>
        <v>58.454576502732237</v>
      </c>
      <c r="P250" s="2">
        <f t="shared" si="9"/>
        <v>0</v>
      </c>
      <c r="Q250" s="2">
        <f t="shared" si="9"/>
        <v>3750.0415528233152</v>
      </c>
    </row>
    <row r="251" spans="1:17" x14ac:dyDescent="0.2">
      <c r="B251">
        <v>2005</v>
      </c>
      <c r="C251">
        <v>8760</v>
      </c>
      <c r="D251" s="2">
        <f t="shared" si="10"/>
        <v>3418.635616438356</v>
      </c>
      <c r="E251" s="2">
        <f t="shared" si="9"/>
        <v>0</v>
      </c>
      <c r="F251" s="2">
        <f t="shared" si="9"/>
        <v>18.834817351598172</v>
      </c>
      <c r="G251" s="2">
        <f t="shared" si="9"/>
        <v>477.99257990867579</v>
      </c>
      <c r="H251" s="2">
        <f t="shared" si="9"/>
        <v>0</v>
      </c>
      <c r="I251" s="2">
        <f t="shared" si="9"/>
        <v>0</v>
      </c>
      <c r="J251" s="2">
        <f t="shared" si="9"/>
        <v>0.53059360730593608</v>
      </c>
      <c r="K251" s="2">
        <f t="shared" si="9"/>
        <v>0</v>
      </c>
      <c r="L251" s="2">
        <f t="shared" si="9"/>
        <v>4.2134703196347028</v>
      </c>
      <c r="M251" s="2">
        <f t="shared" si="9"/>
        <v>0</v>
      </c>
      <c r="N251" s="2">
        <f t="shared" si="9"/>
        <v>0</v>
      </c>
      <c r="O251" s="2">
        <f t="shared" si="9"/>
        <v>90.711301369863008</v>
      </c>
      <c r="P251" s="2">
        <f t="shared" si="9"/>
        <v>0</v>
      </c>
      <c r="Q251" s="2">
        <f t="shared" si="9"/>
        <v>4010.9183789954336</v>
      </c>
    </row>
    <row r="252" spans="1:17" x14ac:dyDescent="0.2">
      <c r="B252">
        <v>2006</v>
      </c>
      <c r="C252">
        <v>8760</v>
      </c>
      <c r="D252" s="2">
        <f t="shared" si="10"/>
        <v>3408.5627853881278</v>
      </c>
      <c r="E252" s="2">
        <f t="shared" si="9"/>
        <v>0</v>
      </c>
      <c r="F252" s="2">
        <f t="shared" si="9"/>
        <v>22.626940639269407</v>
      </c>
      <c r="G252" s="2">
        <f t="shared" si="9"/>
        <v>672.32853881278538</v>
      </c>
      <c r="H252" s="2">
        <f t="shared" si="9"/>
        <v>0</v>
      </c>
      <c r="I252" s="2">
        <f t="shared" si="9"/>
        <v>0</v>
      </c>
      <c r="J252" s="2">
        <f t="shared" si="9"/>
        <v>2.4982876712328768</v>
      </c>
      <c r="K252" s="2">
        <f t="shared" si="9"/>
        <v>0</v>
      </c>
      <c r="L252" s="2">
        <f t="shared" si="9"/>
        <v>4.7358447488584474</v>
      </c>
      <c r="M252" s="2">
        <f t="shared" si="9"/>
        <v>0</v>
      </c>
      <c r="N252" s="2">
        <f t="shared" si="9"/>
        <v>0</v>
      </c>
      <c r="O252" s="2">
        <f t="shared" si="9"/>
        <v>143.31461187214612</v>
      </c>
      <c r="P252" s="2">
        <f t="shared" si="9"/>
        <v>0</v>
      </c>
      <c r="Q252" s="2">
        <f t="shared" si="9"/>
        <v>4254.06700913242</v>
      </c>
    </row>
    <row r="253" spans="1:17" x14ac:dyDescent="0.2">
      <c r="B253">
        <v>2007</v>
      </c>
      <c r="C253">
        <v>8760</v>
      </c>
      <c r="D253" s="2">
        <f t="shared" si="10"/>
        <v>3151.1014840182647</v>
      </c>
      <c r="E253" s="2">
        <f t="shared" si="9"/>
        <v>0</v>
      </c>
      <c r="F253" s="2">
        <f t="shared" si="9"/>
        <v>30.591095890410958</v>
      </c>
      <c r="G253" s="2">
        <f t="shared" si="9"/>
        <v>760.27431506849314</v>
      </c>
      <c r="H253" s="2">
        <f t="shared" si="9"/>
        <v>0</v>
      </c>
      <c r="I253" s="2">
        <f t="shared" si="9"/>
        <v>0</v>
      </c>
      <c r="J253" s="2">
        <f t="shared" si="9"/>
        <v>1.825799086757991</v>
      </c>
      <c r="K253" s="2">
        <f t="shared" si="9"/>
        <v>0</v>
      </c>
      <c r="L253" s="2">
        <f t="shared" si="9"/>
        <v>5.0764840182648401</v>
      </c>
      <c r="M253" s="2">
        <f t="shared" si="9"/>
        <v>0</v>
      </c>
      <c r="N253" s="2">
        <f t="shared" si="9"/>
        <v>0</v>
      </c>
      <c r="O253" s="2">
        <f t="shared" si="9"/>
        <v>159.04554794520547</v>
      </c>
      <c r="P253" s="2">
        <f t="shared" si="9"/>
        <v>0</v>
      </c>
      <c r="Q253" s="2">
        <f t="shared" si="9"/>
        <v>4107.9147260273976</v>
      </c>
    </row>
    <row r="254" spans="1:17" x14ac:dyDescent="0.2">
      <c r="B254">
        <v>2008</v>
      </c>
      <c r="C254">
        <v>8784</v>
      </c>
      <c r="D254" s="2">
        <f t="shared" si="10"/>
        <v>3075.3908242258653</v>
      </c>
      <c r="E254" s="2">
        <f t="shared" si="9"/>
        <v>0</v>
      </c>
      <c r="F254" s="2">
        <f t="shared" si="9"/>
        <v>35.552026411657558</v>
      </c>
      <c r="G254" s="2">
        <f t="shared" si="9"/>
        <v>906.87693533697632</v>
      </c>
      <c r="H254" s="2">
        <f t="shared" si="9"/>
        <v>0</v>
      </c>
      <c r="I254" s="2">
        <f t="shared" si="9"/>
        <v>0.34722222222222221</v>
      </c>
      <c r="J254" s="2">
        <f t="shared" si="9"/>
        <v>2.1500455373406191</v>
      </c>
      <c r="K254" s="2">
        <f t="shared" si="9"/>
        <v>0</v>
      </c>
      <c r="L254" s="2">
        <f t="shared" si="9"/>
        <v>5.9867941712204011</v>
      </c>
      <c r="M254" s="2">
        <f t="shared" si="9"/>
        <v>0</v>
      </c>
      <c r="N254" s="2">
        <f t="shared" si="9"/>
        <v>0</v>
      </c>
      <c r="O254" s="2">
        <f t="shared" si="9"/>
        <v>187.02037795992715</v>
      </c>
      <c r="P254" s="2">
        <f t="shared" si="9"/>
        <v>0</v>
      </c>
      <c r="Q254" s="2">
        <f t="shared" si="9"/>
        <v>4213.3242258652099</v>
      </c>
    </row>
    <row r="255" spans="1:17" x14ac:dyDescent="0.2">
      <c r="B255">
        <v>2009</v>
      </c>
      <c r="C255">
        <v>8760</v>
      </c>
      <c r="D255" s="2">
        <f t="shared" si="10"/>
        <v>3323.8936073059363</v>
      </c>
      <c r="E255" s="2">
        <f t="shared" si="9"/>
        <v>0</v>
      </c>
      <c r="F255" s="2">
        <f t="shared" si="9"/>
        <v>30.931849315068494</v>
      </c>
      <c r="G255" s="2">
        <f t="shared" si="9"/>
        <v>988.70684931506844</v>
      </c>
      <c r="H255" s="2">
        <f t="shared" si="9"/>
        <v>0</v>
      </c>
      <c r="I255" s="2">
        <f t="shared" si="9"/>
        <v>0</v>
      </c>
      <c r="J255" s="2">
        <f t="shared" si="9"/>
        <v>3.8429223744292238</v>
      </c>
      <c r="K255" s="2">
        <f t="shared" si="9"/>
        <v>0</v>
      </c>
      <c r="L255" s="2">
        <f t="shared" si="9"/>
        <v>5.0925799086757992</v>
      </c>
      <c r="M255" s="2">
        <f t="shared" si="9"/>
        <v>0</v>
      </c>
      <c r="N255" s="2">
        <f t="shared" si="9"/>
        <v>0</v>
      </c>
      <c r="O255" s="2">
        <f t="shared" si="9"/>
        <v>176.56598173515982</v>
      </c>
      <c r="P255" s="2">
        <f t="shared" si="9"/>
        <v>0</v>
      </c>
      <c r="Q255" s="2">
        <f t="shared" si="9"/>
        <v>4529.0337899543383</v>
      </c>
    </row>
    <row r="256" spans="1:17" x14ac:dyDescent="0.2">
      <c r="B256">
        <v>2010</v>
      </c>
      <c r="C256">
        <v>8760</v>
      </c>
      <c r="D256" s="2">
        <f t="shared" si="10"/>
        <v>2924.4052511415525</v>
      </c>
      <c r="E256" s="2">
        <f t="shared" si="9"/>
        <v>0</v>
      </c>
      <c r="F256" s="2">
        <f t="shared" si="9"/>
        <v>24.772945205479452</v>
      </c>
      <c r="G256" s="2">
        <f t="shared" si="9"/>
        <v>971.69874429223739</v>
      </c>
      <c r="H256" s="2">
        <f t="shared" si="9"/>
        <v>0</v>
      </c>
      <c r="I256" s="2">
        <f t="shared" si="9"/>
        <v>0</v>
      </c>
      <c r="J256" s="2">
        <f t="shared" si="9"/>
        <v>1.5615296803652967</v>
      </c>
      <c r="K256" s="2">
        <f t="shared" si="9"/>
        <v>0</v>
      </c>
      <c r="L256" s="2">
        <f t="shared" si="9"/>
        <v>5.6928082191780822</v>
      </c>
      <c r="M256" s="2">
        <f t="shared" si="9"/>
        <v>0</v>
      </c>
      <c r="N256" s="2">
        <f t="shared" si="9"/>
        <v>1.019406392694064</v>
      </c>
      <c r="O256" s="2">
        <f t="shared" si="9"/>
        <v>209.15319634703195</v>
      </c>
      <c r="P256" s="2">
        <f t="shared" si="9"/>
        <v>0</v>
      </c>
      <c r="Q256" s="2">
        <f t="shared" si="9"/>
        <v>4138.3038812785389</v>
      </c>
    </row>
    <row r="257" spans="2:29" x14ac:dyDescent="0.2">
      <c r="B257">
        <v>2011</v>
      </c>
      <c r="C257">
        <v>8760</v>
      </c>
      <c r="D257" s="2">
        <f t="shared" si="10"/>
        <v>3098.2720821917806</v>
      </c>
      <c r="E257" s="2">
        <f t="shared" si="9"/>
        <v>0</v>
      </c>
      <c r="F257" s="2">
        <f t="shared" si="9"/>
        <v>22.233561643835614</v>
      </c>
      <c r="G257" s="2">
        <f t="shared" si="9"/>
        <v>977.85202511415525</v>
      </c>
      <c r="H257" s="2">
        <f t="shared" si="9"/>
        <v>0</v>
      </c>
      <c r="I257" s="2">
        <f t="shared" si="9"/>
        <v>0</v>
      </c>
      <c r="J257" s="2">
        <f t="shared" si="9"/>
        <v>1.0760764840182648</v>
      </c>
      <c r="K257" s="2">
        <f t="shared" si="9"/>
        <v>0</v>
      </c>
      <c r="L257" s="2">
        <f t="shared" si="9"/>
        <v>4.3151484018264838</v>
      </c>
      <c r="M257" s="2">
        <f t="shared" si="9"/>
        <v>0</v>
      </c>
      <c r="N257" s="2">
        <f t="shared" si="9"/>
        <v>14.589270547945203</v>
      </c>
      <c r="O257" s="2">
        <f t="shared" si="9"/>
        <v>240.23938242009129</v>
      </c>
      <c r="P257" s="2">
        <f t="shared" si="9"/>
        <v>0</v>
      </c>
      <c r="Q257" s="2">
        <f t="shared" si="9"/>
        <v>4358.5775468036536</v>
      </c>
    </row>
    <row r="258" spans="2:29" x14ac:dyDescent="0.2">
      <c r="B258">
        <v>2012</v>
      </c>
      <c r="C258">
        <v>8784</v>
      </c>
      <c r="D258" s="2">
        <f t="shared" si="10"/>
        <v>2845.4062978142069</v>
      </c>
      <c r="E258" s="2">
        <f t="shared" si="9"/>
        <v>0</v>
      </c>
      <c r="F258" s="2">
        <f t="shared" si="9"/>
        <v>25.366461748633881</v>
      </c>
      <c r="G258" s="2">
        <f t="shared" si="9"/>
        <v>1001.7123531420766</v>
      </c>
      <c r="H258" s="2">
        <f t="shared" si="9"/>
        <v>0</v>
      </c>
      <c r="I258" s="2">
        <f t="shared" si="9"/>
        <v>0</v>
      </c>
      <c r="J258" s="2">
        <f t="shared" si="9"/>
        <v>1.6241256830601092</v>
      </c>
      <c r="K258" s="2">
        <f t="shared" si="9"/>
        <v>0</v>
      </c>
      <c r="L258" s="2">
        <f t="shared" si="9"/>
        <v>5.2537500000000001</v>
      </c>
      <c r="M258" s="2">
        <f t="shared" si="9"/>
        <v>0</v>
      </c>
      <c r="N258" s="2">
        <f t="shared" si="9"/>
        <v>38.000568078324228</v>
      </c>
      <c r="O258" s="2">
        <f t="shared" si="9"/>
        <v>253.39116689435346</v>
      </c>
      <c r="P258" s="2">
        <f t="shared" si="9"/>
        <v>0</v>
      </c>
      <c r="Q258" s="2">
        <f t="shared" si="9"/>
        <v>4170.7547233606547</v>
      </c>
    </row>
    <row r="259" spans="2:29" x14ac:dyDescent="0.2">
      <c r="B259">
        <v>2013</v>
      </c>
      <c r="C259">
        <v>8760</v>
      </c>
      <c r="D259" s="2">
        <f t="shared" si="10"/>
        <v>2756.3094657534248</v>
      </c>
      <c r="E259" s="2">
        <f t="shared" si="9"/>
        <v>7.8767123287671239E-3</v>
      </c>
      <c r="F259" s="2">
        <f t="shared" si="9"/>
        <v>10.483788812785386</v>
      </c>
      <c r="G259" s="2">
        <f t="shared" si="9"/>
        <v>1024.5711312785388</v>
      </c>
      <c r="H259" s="2">
        <f t="shared" si="9"/>
        <v>0</v>
      </c>
      <c r="I259" s="2">
        <f t="shared" si="9"/>
        <v>8.1735159817351605E-2</v>
      </c>
      <c r="J259" s="2">
        <f t="shared" si="9"/>
        <v>2.1139474885844747</v>
      </c>
      <c r="K259" s="2">
        <f t="shared" si="9"/>
        <v>0</v>
      </c>
      <c r="L259" s="2">
        <f t="shared" si="9"/>
        <v>6.6036255707762548</v>
      </c>
      <c r="M259" s="2">
        <f t="shared" si="9"/>
        <v>0</v>
      </c>
      <c r="N259" s="2">
        <f t="shared" si="9"/>
        <v>44.296940639269408</v>
      </c>
      <c r="O259" s="2">
        <f t="shared" si="9"/>
        <v>250.39052511415525</v>
      </c>
      <c r="P259" s="2">
        <f t="shared" si="9"/>
        <v>0</v>
      </c>
      <c r="Q259" s="2">
        <f t="shared" si="9"/>
        <v>4094.8590365296809</v>
      </c>
    </row>
    <row r="260" spans="2:29" x14ac:dyDescent="0.2">
      <c r="B260">
        <v>2014</v>
      </c>
      <c r="C260">
        <v>8760</v>
      </c>
      <c r="D260" s="2">
        <f t="shared" si="10"/>
        <v>2323.702205479452</v>
      </c>
      <c r="E260" s="2">
        <f t="shared" si="9"/>
        <v>2.1136826484018267</v>
      </c>
      <c r="F260" s="2">
        <f t="shared" si="9"/>
        <v>16.17785502283105</v>
      </c>
      <c r="G260" s="2">
        <f t="shared" si="9"/>
        <v>995.40750114155264</v>
      </c>
      <c r="H260" s="2">
        <f t="shared" si="9"/>
        <v>0</v>
      </c>
      <c r="I260" s="2">
        <f t="shared" si="9"/>
        <v>0.13804223744292238</v>
      </c>
      <c r="J260" s="2">
        <f t="shared" si="9"/>
        <v>2.0563139269406396</v>
      </c>
      <c r="K260" s="2">
        <f t="shared" si="9"/>
        <v>0</v>
      </c>
      <c r="L260" s="2">
        <f t="shared" si="9"/>
        <v>7.3818858447488589</v>
      </c>
      <c r="M260" s="2">
        <f t="shared" si="9"/>
        <v>0</v>
      </c>
      <c r="N260" s="2">
        <f t="shared" si="9"/>
        <v>61.981776255707771</v>
      </c>
      <c r="O260" s="2">
        <f t="shared" si="9"/>
        <v>258.27782077625562</v>
      </c>
      <c r="P260" s="2">
        <f t="shared" si="9"/>
        <v>0</v>
      </c>
      <c r="Q260" s="2">
        <f t="shared" si="9"/>
        <v>3667.2370833333339</v>
      </c>
    </row>
    <row r="261" spans="2:29" x14ac:dyDescent="0.2">
      <c r="B261">
        <v>2015</v>
      </c>
      <c r="C261">
        <v>8760</v>
      </c>
      <c r="D261" s="2">
        <f t="shared" si="10"/>
        <v>2333.2799086757991</v>
      </c>
      <c r="E261" s="2">
        <f t="shared" si="9"/>
        <v>1.1044520547945205</v>
      </c>
      <c r="F261" s="2">
        <f t="shared" si="9"/>
        <v>11.355136986301369</v>
      </c>
      <c r="G261" s="2">
        <f t="shared" si="9"/>
        <v>1069.02100456621</v>
      </c>
      <c r="H261" s="2">
        <f t="shared" si="9"/>
        <v>0</v>
      </c>
      <c r="I261" s="2">
        <f t="shared" si="9"/>
        <v>7.5913242009132423E-2</v>
      </c>
      <c r="J261" s="2">
        <f t="shared" si="9"/>
        <v>2.2343607305936075</v>
      </c>
      <c r="K261" s="2">
        <f t="shared" si="9"/>
        <v>0</v>
      </c>
      <c r="L261" s="2">
        <f t="shared" si="9"/>
        <v>7.1872146118721458</v>
      </c>
      <c r="M261" s="2">
        <f t="shared" si="9"/>
        <v>0</v>
      </c>
      <c r="N261" s="2">
        <f t="shared" si="9"/>
        <v>70.191552511415523</v>
      </c>
      <c r="O261" s="2">
        <f t="shared" si="9"/>
        <v>238.58698630136988</v>
      </c>
      <c r="P261" s="2">
        <f t="shared" si="9"/>
        <v>0</v>
      </c>
      <c r="Q261" s="2">
        <f t="shared" si="9"/>
        <v>3733.0365296803652</v>
      </c>
    </row>
    <row r="262" spans="2:29" x14ac:dyDescent="0.2">
      <c r="B262">
        <v>2016</v>
      </c>
      <c r="C262">
        <v>8784</v>
      </c>
      <c r="D262" s="2">
        <f t="shared" si="10"/>
        <v>2090.7637750455374</v>
      </c>
      <c r="E262" s="2">
        <f t="shared" si="9"/>
        <v>1.8040755919854281</v>
      </c>
      <c r="F262" s="2">
        <f t="shared" si="9"/>
        <v>16.613046448087431</v>
      </c>
      <c r="G262" s="2">
        <f t="shared" si="9"/>
        <v>1138.0401867030967</v>
      </c>
      <c r="H262" s="2">
        <f t="shared" si="9"/>
        <v>0</v>
      </c>
      <c r="I262" s="2">
        <f t="shared" si="9"/>
        <v>5.9426229508196718E-2</v>
      </c>
      <c r="J262" s="2">
        <f t="shared" si="9"/>
        <v>2.0108151183970855</v>
      </c>
      <c r="K262" s="2">
        <f t="shared" si="9"/>
        <v>0</v>
      </c>
      <c r="L262" s="2">
        <f t="shared" si="9"/>
        <v>5.6518670309653913</v>
      </c>
      <c r="M262" s="2">
        <f t="shared" si="9"/>
        <v>0</v>
      </c>
      <c r="N262" s="2">
        <f t="shared" si="9"/>
        <v>91.574567395264111</v>
      </c>
      <c r="O262" s="2">
        <f t="shared" si="9"/>
        <v>411.42770947176683</v>
      </c>
      <c r="P262" s="2">
        <f t="shared" si="9"/>
        <v>0</v>
      </c>
      <c r="Q262" s="2">
        <f t="shared" si="9"/>
        <v>3757.9454690346083</v>
      </c>
    </row>
    <row r="263" spans="2:29" x14ac:dyDescent="0.2">
      <c r="B263">
        <v>2017</v>
      </c>
      <c r="C263">
        <v>8760</v>
      </c>
      <c r="D263" s="2">
        <f t="shared" si="10"/>
        <v>2102.1098173515984</v>
      </c>
      <c r="E263" s="2">
        <f t="shared" si="10"/>
        <v>1.4797945205479452</v>
      </c>
      <c r="F263" s="2">
        <f t="shared" si="10"/>
        <v>28.50296803652968</v>
      </c>
      <c r="G263" s="2">
        <f t="shared" si="10"/>
        <v>1047.376598173516</v>
      </c>
      <c r="H263" s="2">
        <f t="shared" si="10"/>
        <v>0</v>
      </c>
      <c r="I263" s="2">
        <f t="shared" si="10"/>
        <v>-6.7009132420091322E-2</v>
      </c>
      <c r="J263" s="2">
        <f t="shared" si="10"/>
        <v>2.0558219178082191</v>
      </c>
      <c r="K263" s="2">
        <f t="shared" si="10"/>
        <v>0</v>
      </c>
      <c r="L263" s="2">
        <f t="shared" si="10"/>
        <v>5.0952054794520549</v>
      </c>
      <c r="M263" s="2">
        <f t="shared" si="10"/>
        <v>0</v>
      </c>
      <c r="N263" s="2">
        <f t="shared" si="10"/>
        <v>126.67397260273972</v>
      </c>
      <c r="O263" s="2">
        <f t="shared" si="10"/>
        <v>518.5444063926941</v>
      </c>
      <c r="P263" s="2">
        <f t="shared" si="10"/>
        <v>0</v>
      </c>
      <c r="Q263" s="2">
        <f t="shared" si="10"/>
        <v>3831.7715753424659</v>
      </c>
    </row>
    <row r="264" spans="2:29" x14ac:dyDescent="0.2">
      <c r="B264">
        <v>2018</v>
      </c>
      <c r="C264">
        <v>8760</v>
      </c>
      <c r="D264" s="2">
        <f t="shared" ref="D264:Q265" si="11">SUMIF($B$2:$B$241,$B264,D$2:D$241)/$C264</f>
        <v>1529.8553652968037</v>
      </c>
      <c r="E264" s="2">
        <f t="shared" si="11"/>
        <v>1.4997716894977169</v>
      </c>
      <c r="F264" s="2">
        <f t="shared" si="11"/>
        <v>21.99714611872146</v>
      </c>
      <c r="G264" s="2">
        <f t="shared" si="11"/>
        <v>1316.3892694063927</v>
      </c>
      <c r="H264" s="2">
        <f t="shared" si="11"/>
        <v>0</v>
      </c>
      <c r="I264" s="2">
        <f t="shared" si="11"/>
        <v>-2.8538812785388126E-3</v>
      </c>
      <c r="J264" s="2">
        <f t="shared" si="11"/>
        <v>2.31324200913242</v>
      </c>
      <c r="K264" s="2">
        <f t="shared" si="11"/>
        <v>0</v>
      </c>
      <c r="L264" s="2">
        <f t="shared" si="11"/>
        <v>2.3353881278538813</v>
      </c>
      <c r="M264" s="2">
        <f t="shared" si="11"/>
        <v>0</v>
      </c>
      <c r="N264" s="2">
        <f t="shared" si="11"/>
        <v>147.42557077625571</v>
      </c>
      <c r="O264" s="2">
        <f t="shared" si="11"/>
        <v>704.13961187214613</v>
      </c>
      <c r="P264" s="2">
        <f t="shared" si="11"/>
        <v>0</v>
      </c>
      <c r="Q264" s="2">
        <f t="shared" si="11"/>
        <v>3725.9525114155249</v>
      </c>
    </row>
    <row r="265" spans="2:29" x14ac:dyDescent="0.2">
      <c r="B265">
        <v>2019</v>
      </c>
      <c r="C265">
        <v>8760</v>
      </c>
      <c r="D265" s="2">
        <f t="shared" si="11"/>
        <v>1677.1308219178081</v>
      </c>
      <c r="E265" s="2">
        <f t="shared" si="11"/>
        <v>6.6326484018264837</v>
      </c>
      <c r="F265" s="2">
        <f t="shared" si="11"/>
        <v>15.15216894977169</v>
      </c>
      <c r="G265" s="2">
        <f t="shared" si="11"/>
        <v>1370.1987442922375</v>
      </c>
      <c r="H265" s="2">
        <f t="shared" si="11"/>
        <v>0</v>
      </c>
      <c r="I265" s="2">
        <f t="shared" si="11"/>
        <v>-9.1324200913242004E-2</v>
      </c>
      <c r="J265" s="2">
        <f t="shared" si="11"/>
        <v>1.9834474885844748</v>
      </c>
      <c r="K265" s="2">
        <f t="shared" si="11"/>
        <v>0</v>
      </c>
      <c r="L265" s="2">
        <f t="shared" si="11"/>
        <v>3.6793378995433792</v>
      </c>
      <c r="M265" s="2">
        <f t="shared" si="11"/>
        <v>0</v>
      </c>
      <c r="N265" s="2">
        <f t="shared" si="11"/>
        <v>154.79269406392694</v>
      </c>
      <c r="O265" s="2">
        <f t="shared" si="11"/>
        <v>783.09691780821913</v>
      </c>
      <c r="P265" s="2">
        <f t="shared" si="11"/>
        <v>0</v>
      </c>
      <c r="Q265" s="2">
        <f t="shared" si="11"/>
        <v>4012.5754566210044</v>
      </c>
    </row>
    <row r="266" spans="2:29" s="13" customFormat="1" x14ac:dyDescent="0.2">
      <c r="B266" s="13">
        <v>2020</v>
      </c>
      <c r="C266" s="11">
        <v>8784</v>
      </c>
      <c r="T266" s="15" t="s">
        <v>190</v>
      </c>
      <c r="U266" s="15" t="s">
        <v>191</v>
      </c>
      <c r="V266" s="15" t="s">
        <v>192</v>
      </c>
      <c r="W266" s="15" t="s">
        <v>193</v>
      </c>
      <c r="X266" s="15" t="s">
        <v>194</v>
      </c>
      <c r="Y266" s="15" t="s">
        <v>195</v>
      </c>
      <c r="Z266" s="15" t="s">
        <v>196</v>
      </c>
      <c r="AA266" s="15" t="s">
        <v>197</v>
      </c>
      <c r="AB266" s="15" t="s">
        <v>198</v>
      </c>
      <c r="AC266" s="15" t="s">
        <v>199</v>
      </c>
    </row>
    <row r="267" spans="2:29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2">
      <c r="B268">
        <v>2022</v>
      </c>
      <c r="C268">
        <v>2022</v>
      </c>
      <c r="D268" s="2">
        <f t="shared" ref="D268:D291" si="12">Y268</f>
        <v>1030.1500000000001</v>
      </c>
      <c r="E268" s="2">
        <f t="shared" ref="E268:E291" si="13">Z268</f>
        <v>2.3940000000000001</v>
      </c>
      <c r="F268" s="2">
        <f t="shared" ref="F268:F291" si="14">U268</f>
        <v>32.795659999999998</v>
      </c>
      <c r="G268" s="2">
        <f t="shared" ref="G268:G291" si="15">T268+X268+AA268</f>
        <v>570.76649999999995</v>
      </c>
      <c r="H268" s="2"/>
      <c r="I268" s="2"/>
      <c r="J268" s="2"/>
      <c r="K268" s="2"/>
      <c r="L268" s="2"/>
      <c r="M268" s="2"/>
      <c r="N268" s="2">
        <f t="shared" ref="N268:N291" si="16">V268+W268</f>
        <v>266.85046</v>
      </c>
      <c r="O268" s="2">
        <f t="shared" ref="O268:O291" si="17">AC268</f>
        <v>818.34939999999995</v>
      </c>
      <c r="P268" s="2"/>
      <c r="Q268" s="2">
        <f t="shared" ref="Q268:Q291" si="18">SUM(D268:P268)</f>
        <v>2721.30602</v>
      </c>
      <c r="T268" s="2">
        <f>VLOOKUP(T$266,AURORA!$C$3:$AC$460,$B268-2020,FALSE)</f>
        <v>408.26100000000002</v>
      </c>
      <c r="U268" s="2">
        <f>VLOOKUP(U$266,AURORA!$C$3:$AC$460,$B268-2020,FALSE)</f>
        <v>32.795659999999998</v>
      </c>
      <c r="V268" s="2">
        <f>VLOOKUP(V$266,AURORA!$C$3:$AC$460,$B268-2020,FALSE)</f>
        <v>210.9015</v>
      </c>
      <c r="W268" s="2">
        <f>VLOOKUP(W$266,AURORA!$C$3:$AC$460,$B268-2020,FALSE)</f>
        <v>55.94896</v>
      </c>
      <c r="X268" s="2">
        <f>VLOOKUP(X$266,AURORA!$C$3:$AC$460,$B268-2020,FALSE)</f>
        <v>103.5855</v>
      </c>
      <c r="Y268" s="2">
        <f>VLOOKUP(Y$266,AURORA!$C$3:$AC$460,$B268-2020,FALSE)</f>
        <v>1030.1500000000001</v>
      </c>
      <c r="Z268" s="2">
        <f>VLOOKUP(Z$266,AURORA!$C$3:$AC$460,$B268-2020,FALSE)</f>
        <v>2.3940000000000001</v>
      </c>
      <c r="AA268" s="2">
        <f>VLOOKUP(AA$266,AURORA!$C$3:$AC$460,$B268-2020,FALSE)</f>
        <v>58.92</v>
      </c>
      <c r="AB268" s="2">
        <f>VLOOKUP(AB$266,AURORA!$C$3:$AC$460,$B268-2020,FALSE)</f>
        <v>-3.22975E-3</v>
      </c>
      <c r="AC268" s="2">
        <f>VLOOKUP(AC$266,AURORA!$C$3:$AC$460,$B268-2020,FALSE)</f>
        <v>818.34939999999995</v>
      </c>
    </row>
    <row r="269" spans="2:29" x14ac:dyDescent="0.2">
      <c r="B269">
        <v>2023</v>
      </c>
      <c r="C269">
        <v>2023</v>
      </c>
      <c r="D269" s="2">
        <f t="shared" si="12"/>
        <v>617.02620000000002</v>
      </c>
      <c r="E269" s="2">
        <f t="shared" si="13"/>
        <v>2.3940000000000001</v>
      </c>
      <c r="F269" s="2">
        <f t="shared" si="14"/>
        <v>32.795659999999998</v>
      </c>
      <c r="G269" s="2">
        <f t="shared" si="15"/>
        <v>684.55782999999997</v>
      </c>
      <c r="H269" s="2"/>
      <c r="I269" s="2"/>
      <c r="J269" s="2"/>
      <c r="K269" s="2"/>
      <c r="L269" s="2"/>
      <c r="M269" s="2"/>
      <c r="N269" s="2">
        <f t="shared" si="16"/>
        <v>335.78237000000001</v>
      </c>
      <c r="O269" s="2">
        <f t="shared" si="17"/>
        <v>871.73850000000004</v>
      </c>
      <c r="P269" s="2"/>
      <c r="Q269" s="2">
        <f t="shared" si="18"/>
        <v>2544.2945599999998</v>
      </c>
      <c r="T269" s="2">
        <f>VLOOKUP(T$266,AURORA!$C$3:$AC$460,$B269-2020,FALSE)</f>
        <v>493.96539999999999</v>
      </c>
      <c r="U269" s="2">
        <f>VLOOKUP(U$266,AURORA!$C$3:$AC$460,$B269-2020,FALSE)</f>
        <v>32.795659999999998</v>
      </c>
      <c r="V269" s="2">
        <f>VLOOKUP(V$266,AURORA!$C$3:$AC$460,$B269-2020,FALSE)</f>
        <v>279.91309999999999</v>
      </c>
      <c r="W269" s="2">
        <f>VLOOKUP(W$266,AURORA!$C$3:$AC$460,$B269-2020,FALSE)</f>
        <v>55.86927</v>
      </c>
      <c r="X269" s="2">
        <f>VLOOKUP(X$266,AURORA!$C$3:$AC$460,$B269-2020,FALSE)</f>
        <v>146.54089999999999</v>
      </c>
      <c r="Y269" s="2">
        <f>VLOOKUP(Y$266,AURORA!$C$3:$AC$460,$B269-2020,FALSE)</f>
        <v>617.02620000000002</v>
      </c>
      <c r="Z269" s="2">
        <f>VLOOKUP(Z$266,AURORA!$C$3:$AC$460,$B269-2020,FALSE)</f>
        <v>2.3940000000000001</v>
      </c>
      <c r="AA269" s="2">
        <f>VLOOKUP(AA$266,AURORA!$C$3:$AC$460,$B269-2020,FALSE)</f>
        <v>44.05153</v>
      </c>
      <c r="AB269" s="2">
        <f>VLOOKUP(AB$266,AURORA!$C$3:$AC$460,$B269-2020,FALSE)</f>
        <v>-1.1904650000000001</v>
      </c>
      <c r="AC269" s="2">
        <f>VLOOKUP(AC$266,AURORA!$C$3:$AC$460,$B269-2020,FALSE)</f>
        <v>871.73850000000004</v>
      </c>
    </row>
    <row r="270" spans="2:29" x14ac:dyDescent="0.2">
      <c r="B270">
        <v>2024</v>
      </c>
      <c r="C270">
        <v>2024</v>
      </c>
      <c r="D270" s="2">
        <f t="shared" si="12"/>
        <v>595.38710000000003</v>
      </c>
      <c r="E270" s="2">
        <f t="shared" si="13"/>
        <v>2.3918740000000001</v>
      </c>
      <c r="F270" s="2">
        <f t="shared" si="14"/>
        <v>32.784660000000002</v>
      </c>
      <c r="G270" s="2">
        <f t="shared" si="15"/>
        <v>667.78713999999991</v>
      </c>
      <c r="H270" s="2"/>
      <c r="I270" s="2"/>
      <c r="J270" s="2"/>
      <c r="K270" s="2"/>
      <c r="L270" s="2"/>
      <c r="M270" s="2"/>
      <c r="N270" s="2">
        <f t="shared" si="16"/>
        <v>395.75548999999995</v>
      </c>
      <c r="O270" s="2">
        <f t="shared" si="17"/>
        <v>939.07309999999995</v>
      </c>
      <c r="P270" s="2"/>
      <c r="Q270" s="2">
        <f t="shared" si="18"/>
        <v>2633.1793640000001</v>
      </c>
      <c r="T270" s="2">
        <f>VLOOKUP(T$266,AURORA!$C$3:$AC$460,$B270-2020,FALSE)</f>
        <v>429.53519999999997</v>
      </c>
      <c r="U270" s="2">
        <f>VLOOKUP(U$266,AURORA!$C$3:$AC$460,$B270-2020,FALSE)</f>
        <v>32.784660000000002</v>
      </c>
      <c r="V270" s="2">
        <f>VLOOKUP(V$266,AURORA!$C$3:$AC$460,$B270-2020,FALSE)</f>
        <v>339.96499999999997</v>
      </c>
      <c r="W270" s="2">
        <f>VLOOKUP(W$266,AURORA!$C$3:$AC$460,$B270-2020,FALSE)</f>
        <v>55.790489999999998</v>
      </c>
      <c r="X270" s="2">
        <f>VLOOKUP(X$266,AURORA!$C$3:$AC$460,$B270-2020,FALSE)</f>
        <v>209.7739</v>
      </c>
      <c r="Y270" s="2">
        <f>VLOOKUP(Y$266,AURORA!$C$3:$AC$460,$B270-2020,FALSE)</f>
        <v>595.38710000000003</v>
      </c>
      <c r="Z270" s="2">
        <f>VLOOKUP(Z$266,AURORA!$C$3:$AC$460,$B270-2020,FALSE)</f>
        <v>2.3918740000000001</v>
      </c>
      <c r="AA270" s="2">
        <f>VLOOKUP(AA$266,AURORA!$C$3:$AC$460,$B270-2020,FALSE)</f>
        <v>28.47804</v>
      </c>
      <c r="AB270" s="2">
        <f>VLOOKUP(AB$266,AURORA!$C$3:$AC$460,$B270-2020,FALSE)</f>
        <v>-1.1820679999999999</v>
      </c>
      <c r="AC270" s="2">
        <f>VLOOKUP(AC$266,AURORA!$C$3:$AC$460,$B270-2020,FALSE)</f>
        <v>939.07309999999995</v>
      </c>
    </row>
    <row r="271" spans="2:29" x14ac:dyDescent="0.2">
      <c r="B271">
        <v>2025</v>
      </c>
      <c r="C271">
        <v>2025</v>
      </c>
      <c r="D271" s="2">
        <f t="shared" si="12"/>
        <v>594.84259999999995</v>
      </c>
      <c r="E271" s="2">
        <f t="shared" si="13"/>
        <v>2.3897370000000002</v>
      </c>
      <c r="F271" s="2">
        <f t="shared" si="14"/>
        <v>32.795659999999998</v>
      </c>
      <c r="G271" s="2">
        <f t="shared" si="15"/>
        <v>643.78755999999998</v>
      </c>
      <c r="H271" s="2"/>
      <c r="I271" s="2"/>
      <c r="J271" s="2"/>
      <c r="K271" s="2"/>
      <c r="L271" s="2"/>
      <c r="M271" s="2"/>
      <c r="N271" s="2">
        <f t="shared" si="16"/>
        <v>434.31550000000004</v>
      </c>
      <c r="O271" s="2">
        <f t="shared" si="17"/>
        <v>953.68060000000003</v>
      </c>
      <c r="P271" s="2"/>
      <c r="Q271" s="2">
        <f t="shared" si="18"/>
        <v>2661.8116570000002</v>
      </c>
      <c r="T271" s="2">
        <f>VLOOKUP(T$266,AURORA!$C$3:$AC$460,$B271-2020,FALSE)</f>
        <v>378.30919999999998</v>
      </c>
      <c r="U271" s="2">
        <f>VLOOKUP(U$266,AURORA!$C$3:$AC$460,$B271-2020,FALSE)</f>
        <v>32.795659999999998</v>
      </c>
      <c r="V271" s="2">
        <f>VLOOKUP(V$266,AURORA!$C$3:$AC$460,$B271-2020,FALSE)</f>
        <v>378.48430000000002</v>
      </c>
      <c r="W271" s="2">
        <f>VLOOKUP(W$266,AURORA!$C$3:$AC$460,$B271-2020,FALSE)</f>
        <v>55.831200000000003</v>
      </c>
      <c r="X271" s="2">
        <f>VLOOKUP(X$266,AURORA!$C$3:$AC$460,$B271-2020,FALSE)</f>
        <v>244.42449999999999</v>
      </c>
      <c r="Y271" s="2">
        <f>VLOOKUP(Y$266,AURORA!$C$3:$AC$460,$B271-2020,FALSE)</f>
        <v>594.84259999999995</v>
      </c>
      <c r="Z271" s="2">
        <f>VLOOKUP(Z$266,AURORA!$C$3:$AC$460,$B271-2020,FALSE)</f>
        <v>2.3897370000000002</v>
      </c>
      <c r="AA271" s="2">
        <f>VLOOKUP(AA$266,AURORA!$C$3:$AC$460,$B271-2020,FALSE)</f>
        <v>21.05386</v>
      </c>
      <c r="AB271" s="2">
        <f>VLOOKUP(AB$266,AURORA!$C$3:$AC$460,$B271-2020,FALSE)</f>
        <v>-1.152066</v>
      </c>
      <c r="AC271" s="2">
        <f>VLOOKUP(AC$266,AURORA!$C$3:$AC$460,$B271-2020,FALSE)</f>
        <v>953.68060000000003</v>
      </c>
    </row>
    <row r="272" spans="2:29" x14ac:dyDescent="0.2">
      <c r="B272">
        <v>2026</v>
      </c>
      <c r="C272">
        <v>2026</v>
      </c>
      <c r="D272" s="2">
        <f t="shared" si="12"/>
        <v>599.63570000000004</v>
      </c>
      <c r="E272" s="2">
        <f t="shared" si="13"/>
        <v>2.389068</v>
      </c>
      <c r="F272" s="2">
        <f t="shared" si="14"/>
        <v>32.795659999999998</v>
      </c>
      <c r="G272" s="2">
        <f t="shared" si="15"/>
        <v>696.61169000000007</v>
      </c>
      <c r="H272" s="2"/>
      <c r="I272" s="2"/>
      <c r="J272" s="2"/>
      <c r="K272" s="2"/>
      <c r="L272" s="2"/>
      <c r="M272" s="2"/>
      <c r="N272" s="2">
        <f t="shared" si="16"/>
        <v>469.37110999999999</v>
      </c>
      <c r="O272" s="2">
        <f t="shared" si="17"/>
        <v>969.93460000000005</v>
      </c>
      <c r="P272" s="2"/>
      <c r="Q272" s="2">
        <f t="shared" si="18"/>
        <v>2770.7378280000003</v>
      </c>
      <c r="T272" s="2">
        <f>VLOOKUP(T$266,AURORA!$C$3:$AC$460,$B272-2020,FALSE)</f>
        <v>386.2799</v>
      </c>
      <c r="U272" s="2">
        <f>VLOOKUP(U$266,AURORA!$C$3:$AC$460,$B272-2020,FALSE)</f>
        <v>32.795659999999998</v>
      </c>
      <c r="V272" s="2">
        <f>VLOOKUP(V$266,AURORA!$C$3:$AC$460,$B272-2020,FALSE)</f>
        <v>413.512</v>
      </c>
      <c r="W272" s="2">
        <f>VLOOKUP(W$266,AURORA!$C$3:$AC$460,$B272-2020,FALSE)</f>
        <v>55.859110000000001</v>
      </c>
      <c r="X272" s="2">
        <f>VLOOKUP(X$266,AURORA!$C$3:$AC$460,$B272-2020,FALSE)</f>
        <v>290.33100000000002</v>
      </c>
      <c r="Y272" s="2">
        <f>VLOOKUP(Y$266,AURORA!$C$3:$AC$460,$B272-2020,FALSE)</f>
        <v>599.63570000000004</v>
      </c>
      <c r="Z272" s="2">
        <f>VLOOKUP(Z$266,AURORA!$C$3:$AC$460,$B272-2020,FALSE)</f>
        <v>2.389068</v>
      </c>
      <c r="AA272" s="2">
        <f>VLOOKUP(AA$266,AURORA!$C$3:$AC$460,$B272-2020,FALSE)</f>
        <v>20.000789999999999</v>
      </c>
      <c r="AB272" s="2">
        <f>VLOOKUP(AB$266,AURORA!$C$3:$AC$460,$B272-2020,FALSE)</f>
        <v>-1.1059099999999999</v>
      </c>
      <c r="AC272" s="2">
        <f>VLOOKUP(AC$266,AURORA!$C$3:$AC$460,$B272-2020,FALSE)</f>
        <v>969.93460000000005</v>
      </c>
    </row>
    <row r="273" spans="2:29" x14ac:dyDescent="0.2">
      <c r="B273">
        <v>2027</v>
      </c>
      <c r="C273">
        <v>2027</v>
      </c>
      <c r="D273" s="2">
        <f t="shared" si="12"/>
        <v>583.24839999999995</v>
      </c>
      <c r="E273" s="2">
        <f t="shared" si="13"/>
        <v>2.3876019999999998</v>
      </c>
      <c r="F273" s="2">
        <f t="shared" si="14"/>
        <v>32.795659999999998</v>
      </c>
      <c r="G273" s="2">
        <f t="shared" si="15"/>
        <v>713.13791000000003</v>
      </c>
      <c r="H273" s="2"/>
      <c r="I273" s="2"/>
      <c r="J273" s="2"/>
      <c r="K273" s="2"/>
      <c r="L273" s="2"/>
      <c r="M273" s="2"/>
      <c r="N273" s="2">
        <f t="shared" si="16"/>
        <v>491.30916000000002</v>
      </c>
      <c r="O273" s="2">
        <f t="shared" si="17"/>
        <v>989.71230000000003</v>
      </c>
      <c r="P273" s="2"/>
      <c r="Q273" s="2">
        <f t="shared" si="18"/>
        <v>2812.5910319999998</v>
      </c>
      <c r="T273" s="2">
        <f>VLOOKUP(T$266,AURORA!$C$3:$AC$460,$B273-2020,FALSE)</f>
        <v>392.85640000000001</v>
      </c>
      <c r="U273" s="2">
        <f>VLOOKUP(U$266,AURORA!$C$3:$AC$460,$B273-2020,FALSE)</f>
        <v>32.795659999999998</v>
      </c>
      <c r="V273" s="2">
        <f>VLOOKUP(V$266,AURORA!$C$3:$AC$460,$B273-2020,FALSE)</f>
        <v>435.44659999999999</v>
      </c>
      <c r="W273" s="2">
        <f>VLOOKUP(W$266,AURORA!$C$3:$AC$460,$B273-2020,FALSE)</f>
        <v>55.862560000000002</v>
      </c>
      <c r="X273" s="2">
        <f>VLOOKUP(X$266,AURORA!$C$3:$AC$460,$B273-2020,FALSE)</f>
        <v>297.19319999999999</v>
      </c>
      <c r="Y273" s="2">
        <f>VLOOKUP(Y$266,AURORA!$C$3:$AC$460,$B273-2020,FALSE)</f>
        <v>583.24839999999995</v>
      </c>
      <c r="Z273" s="2">
        <f>VLOOKUP(Z$266,AURORA!$C$3:$AC$460,$B273-2020,FALSE)</f>
        <v>2.3876019999999998</v>
      </c>
      <c r="AA273" s="2">
        <f>VLOOKUP(AA$266,AURORA!$C$3:$AC$460,$B273-2020,FALSE)</f>
        <v>23.08831</v>
      </c>
      <c r="AB273" s="2">
        <f>VLOOKUP(AB$266,AURORA!$C$3:$AC$460,$B273-2020,FALSE)</f>
        <v>-7.33901</v>
      </c>
      <c r="AC273" s="2">
        <f>VLOOKUP(AC$266,AURORA!$C$3:$AC$460,$B273-2020,FALSE)</f>
        <v>989.71230000000003</v>
      </c>
    </row>
    <row r="274" spans="2:29" x14ac:dyDescent="0.2">
      <c r="B274">
        <v>2028</v>
      </c>
      <c r="C274">
        <v>2028</v>
      </c>
      <c r="D274" s="2">
        <f t="shared" si="12"/>
        <v>596.02250000000004</v>
      </c>
      <c r="E274" s="2">
        <f t="shared" si="13"/>
        <v>2.3836979999999999</v>
      </c>
      <c r="F274" s="2">
        <f t="shared" si="14"/>
        <v>32.784660000000002</v>
      </c>
      <c r="G274" s="2">
        <f t="shared" si="15"/>
        <v>723.42707999999993</v>
      </c>
      <c r="H274" s="2"/>
      <c r="I274" s="2"/>
      <c r="J274" s="2"/>
      <c r="K274" s="2"/>
      <c r="L274" s="2"/>
      <c r="M274" s="2"/>
      <c r="N274" s="2">
        <f t="shared" si="16"/>
        <v>513.22222999999997</v>
      </c>
      <c r="O274" s="2">
        <f t="shared" si="17"/>
        <v>1020.399</v>
      </c>
      <c r="P274" s="2"/>
      <c r="Q274" s="2">
        <f t="shared" si="18"/>
        <v>2888.2391679999996</v>
      </c>
      <c r="T274" s="2">
        <f>VLOOKUP(T$266,AURORA!$C$3:$AC$460,$B274-2020,FALSE)</f>
        <v>356.2792</v>
      </c>
      <c r="U274" s="2">
        <f>VLOOKUP(U$266,AURORA!$C$3:$AC$460,$B274-2020,FALSE)</f>
        <v>32.784660000000002</v>
      </c>
      <c r="V274" s="2">
        <f>VLOOKUP(V$266,AURORA!$C$3:$AC$460,$B274-2020,FALSE)</f>
        <v>457.3732</v>
      </c>
      <c r="W274" s="2">
        <f>VLOOKUP(W$266,AURORA!$C$3:$AC$460,$B274-2020,FALSE)</f>
        <v>55.849029999999999</v>
      </c>
      <c r="X274" s="2">
        <f>VLOOKUP(X$266,AURORA!$C$3:$AC$460,$B274-2020,FALSE)</f>
        <v>341.83179999999999</v>
      </c>
      <c r="Y274" s="2">
        <f>VLOOKUP(Y$266,AURORA!$C$3:$AC$460,$B274-2020,FALSE)</f>
        <v>596.02250000000004</v>
      </c>
      <c r="Z274" s="2">
        <f>VLOOKUP(Z$266,AURORA!$C$3:$AC$460,$B274-2020,FALSE)</f>
        <v>2.3836979999999999</v>
      </c>
      <c r="AA274" s="2">
        <f>VLOOKUP(AA$266,AURORA!$C$3:$AC$460,$B274-2020,FALSE)</f>
        <v>25.316079999999999</v>
      </c>
      <c r="AB274" s="2">
        <f>VLOOKUP(AB$266,AURORA!$C$3:$AC$460,$B274-2020,FALSE)</f>
        <v>-7.3122230000000004</v>
      </c>
      <c r="AC274" s="2">
        <f>VLOOKUP(AC$266,AURORA!$C$3:$AC$460,$B274-2020,FALSE)</f>
        <v>1020.399</v>
      </c>
    </row>
    <row r="275" spans="2:29" x14ac:dyDescent="0.2">
      <c r="B275">
        <v>2029</v>
      </c>
      <c r="C275">
        <v>2029</v>
      </c>
      <c r="D275" s="2">
        <f t="shared" si="12"/>
        <v>610.12220000000002</v>
      </c>
      <c r="E275" s="2">
        <f t="shared" si="13"/>
        <v>2.383178</v>
      </c>
      <c r="F275" s="2">
        <f t="shared" si="14"/>
        <v>32.795659999999998</v>
      </c>
      <c r="G275" s="2">
        <f t="shared" si="15"/>
        <v>694.96161000000006</v>
      </c>
      <c r="H275" s="2"/>
      <c r="I275" s="2"/>
      <c r="J275" s="2"/>
      <c r="K275" s="2"/>
      <c r="L275" s="2"/>
      <c r="M275" s="2"/>
      <c r="N275" s="2">
        <f t="shared" si="16"/>
        <v>531.97419000000002</v>
      </c>
      <c r="O275" s="2">
        <f t="shared" si="17"/>
        <v>1048.454</v>
      </c>
      <c r="P275" s="2"/>
      <c r="Q275" s="2">
        <f t="shared" si="18"/>
        <v>2920.6908380000004</v>
      </c>
      <c r="T275" s="2">
        <f>VLOOKUP(T$266,AURORA!$C$3:$AC$460,$B275-2020,FALSE)</f>
        <v>349.93079999999998</v>
      </c>
      <c r="U275" s="2">
        <f>VLOOKUP(U$266,AURORA!$C$3:$AC$460,$B275-2020,FALSE)</f>
        <v>32.795659999999998</v>
      </c>
      <c r="V275" s="2">
        <f>VLOOKUP(V$266,AURORA!$C$3:$AC$460,$B275-2020,FALSE)</f>
        <v>476.1277</v>
      </c>
      <c r="W275" s="2">
        <f>VLOOKUP(W$266,AURORA!$C$3:$AC$460,$B275-2020,FALSE)</f>
        <v>55.846490000000003</v>
      </c>
      <c r="X275" s="2">
        <f>VLOOKUP(X$266,AURORA!$C$3:$AC$460,$B275-2020,FALSE)</f>
        <v>321.67239999999998</v>
      </c>
      <c r="Y275" s="2">
        <f>VLOOKUP(Y$266,AURORA!$C$3:$AC$460,$B275-2020,FALSE)</f>
        <v>610.12220000000002</v>
      </c>
      <c r="Z275" s="2">
        <f>VLOOKUP(Z$266,AURORA!$C$3:$AC$460,$B275-2020,FALSE)</f>
        <v>2.383178</v>
      </c>
      <c r="AA275" s="2">
        <f>VLOOKUP(AA$266,AURORA!$C$3:$AC$460,$B275-2020,FALSE)</f>
        <v>23.358409999999999</v>
      </c>
      <c r="AB275" s="2">
        <f>VLOOKUP(AB$266,AURORA!$C$3:$AC$460,$B275-2020,FALSE)</f>
        <v>-7.1433249999999999</v>
      </c>
      <c r="AC275" s="2">
        <f>VLOOKUP(AC$266,AURORA!$C$3:$AC$460,$B275-2020,FALSE)</f>
        <v>1048.454</v>
      </c>
    </row>
    <row r="276" spans="2:29" x14ac:dyDescent="0.2">
      <c r="B276">
        <v>2030</v>
      </c>
      <c r="C276">
        <v>2030</v>
      </c>
      <c r="D276" s="2">
        <f t="shared" si="12"/>
        <v>567.97029999999995</v>
      </c>
      <c r="E276" s="2">
        <f t="shared" si="13"/>
        <v>2.374323</v>
      </c>
      <c r="F276" s="2">
        <f t="shared" si="14"/>
        <v>32.795659999999998</v>
      </c>
      <c r="G276" s="2">
        <f t="shared" si="15"/>
        <v>716.17129999999997</v>
      </c>
      <c r="H276" s="2"/>
      <c r="I276" s="2"/>
      <c r="J276" s="2"/>
      <c r="K276" s="2"/>
      <c r="L276" s="2"/>
      <c r="M276" s="2"/>
      <c r="N276" s="2">
        <f t="shared" si="16"/>
        <v>558.46540000000005</v>
      </c>
      <c r="O276" s="2">
        <f t="shared" si="17"/>
        <v>1077.318</v>
      </c>
      <c r="P276" s="2"/>
      <c r="Q276" s="2">
        <f t="shared" si="18"/>
        <v>2955.094983</v>
      </c>
      <c r="T276" s="2">
        <f>VLOOKUP(T$266,AURORA!$C$3:$AC$460,$B276-2020,FALSE)</f>
        <v>296.79219999999998</v>
      </c>
      <c r="U276" s="2">
        <f>VLOOKUP(U$266,AURORA!$C$3:$AC$460,$B276-2020,FALSE)</f>
        <v>32.795659999999998</v>
      </c>
      <c r="V276" s="2">
        <f>VLOOKUP(V$266,AURORA!$C$3:$AC$460,$B276-2020,FALSE)</f>
        <v>502.66820000000001</v>
      </c>
      <c r="W276" s="2">
        <f>VLOOKUP(W$266,AURORA!$C$3:$AC$460,$B276-2020,FALSE)</f>
        <v>55.797199999999997</v>
      </c>
      <c r="X276" s="2">
        <f>VLOOKUP(X$266,AURORA!$C$3:$AC$460,$B276-2020,FALSE)</f>
        <v>397.21199999999999</v>
      </c>
      <c r="Y276" s="2">
        <f>VLOOKUP(Y$266,AURORA!$C$3:$AC$460,$B276-2020,FALSE)</f>
        <v>567.97029999999995</v>
      </c>
      <c r="Z276" s="2">
        <f>VLOOKUP(Z$266,AURORA!$C$3:$AC$460,$B276-2020,FALSE)</f>
        <v>2.374323</v>
      </c>
      <c r="AA276" s="2">
        <f>VLOOKUP(AA$266,AURORA!$C$3:$AC$460,$B276-2020,FALSE)</f>
        <v>22.167100000000001</v>
      </c>
      <c r="AB276" s="2">
        <f>VLOOKUP(AB$266,AURORA!$C$3:$AC$460,$B276-2020,FALSE)</f>
        <v>-6.469042</v>
      </c>
      <c r="AC276" s="2">
        <f>VLOOKUP(AC$266,AURORA!$C$3:$AC$460,$B276-2020,FALSE)</f>
        <v>1077.318</v>
      </c>
    </row>
    <row r="277" spans="2:29" x14ac:dyDescent="0.2">
      <c r="B277">
        <v>2031</v>
      </c>
      <c r="C277">
        <v>2031</v>
      </c>
      <c r="D277" s="2">
        <f t="shared" si="12"/>
        <v>0</v>
      </c>
      <c r="E277" s="2">
        <f t="shared" si="13"/>
        <v>2.3728479999999998</v>
      </c>
      <c r="F277" s="2">
        <f t="shared" si="14"/>
        <v>32.795659999999998</v>
      </c>
      <c r="G277" s="2">
        <f t="shared" si="15"/>
        <v>653.37921999999992</v>
      </c>
      <c r="H277" s="2"/>
      <c r="I277" s="2"/>
      <c r="J277" s="2"/>
      <c r="K277" s="2"/>
      <c r="L277" s="2"/>
      <c r="M277" s="2"/>
      <c r="N277" s="2">
        <f t="shared" si="16"/>
        <v>585.14416000000006</v>
      </c>
      <c r="O277" s="2">
        <f t="shared" si="17"/>
        <v>1109.5160000000001</v>
      </c>
      <c r="P277" s="2"/>
      <c r="Q277" s="2">
        <f t="shared" si="18"/>
        <v>2383.2078879999999</v>
      </c>
      <c r="T277" s="2">
        <f>VLOOKUP(T$266,AURORA!$C$3:$AC$460,$B277-2020,FALSE)</f>
        <v>264.78210000000001</v>
      </c>
      <c r="U277" s="2">
        <f>VLOOKUP(U$266,AURORA!$C$3:$AC$460,$B277-2020,FALSE)</f>
        <v>32.795659999999998</v>
      </c>
      <c r="V277" s="2">
        <f>VLOOKUP(V$266,AURORA!$C$3:$AC$460,$B277-2020,FALSE)</f>
        <v>529.31880000000001</v>
      </c>
      <c r="W277" s="2">
        <f>VLOOKUP(W$266,AURORA!$C$3:$AC$460,$B277-2020,FALSE)</f>
        <v>55.825360000000003</v>
      </c>
      <c r="X277" s="2">
        <f>VLOOKUP(X$266,AURORA!$C$3:$AC$460,$B277-2020,FALSE)</f>
        <v>368.90839999999997</v>
      </c>
      <c r="Y277" s="2">
        <f>VLOOKUP(Y$266,AURORA!$C$3:$AC$460,$B277-2020,FALSE)</f>
        <v>0</v>
      </c>
      <c r="Z277" s="2">
        <f>VLOOKUP(Z$266,AURORA!$C$3:$AC$460,$B277-2020,FALSE)</f>
        <v>2.3728479999999998</v>
      </c>
      <c r="AA277" s="2">
        <f>VLOOKUP(AA$266,AURORA!$C$3:$AC$460,$B277-2020,FALSE)</f>
        <v>19.68872</v>
      </c>
      <c r="AB277" s="2">
        <f>VLOOKUP(AB$266,AURORA!$C$3:$AC$460,$B277-2020,FALSE)</f>
        <v>-6.7356610000000003</v>
      </c>
      <c r="AC277" s="2">
        <f>VLOOKUP(AC$266,AURORA!$C$3:$AC$460,$B277-2020,FALSE)</f>
        <v>1109.5160000000001</v>
      </c>
    </row>
    <row r="278" spans="2:29" x14ac:dyDescent="0.2">
      <c r="B278">
        <v>2032</v>
      </c>
      <c r="C278">
        <v>2032</v>
      </c>
      <c r="D278" s="2">
        <f t="shared" si="12"/>
        <v>0</v>
      </c>
      <c r="E278" s="2">
        <f t="shared" si="13"/>
        <v>2.3755220000000001</v>
      </c>
      <c r="F278" s="2">
        <f t="shared" si="14"/>
        <v>32.784660000000002</v>
      </c>
      <c r="G278" s="2">
        <f t="shared" si="15"/>
        <v>650.49695999999994</v>
      </c>
      <c r="H278" s="2"/>
      <c r="I278" s="2"/>
      <c r="J278" s="2"/>
      <c r="K278" s="2"/>
      <c r="L278" s="2"/>
      <c r="M278" s="2"/>
      <c r="N278" s="2">
        <f t="shared" si="16"/>
        <v>612.38633000000004</v>
      </c>
      <c r="O278" s="2">
        <f t="shared" si="17"/>
        <v>1167.027</v>
      </c>
      <c r="P278" s="2"/>
      <c r="Q278" s="2">
        <f t="shared" si="18"/>
        <v>2465.0704719999999</v>
      </c>
      <c r="T278" s="2">
        <f>VLOOKUP(T$266,AURORA!$C$3:$AC$460,$B278-2020,FALSE)</f>
        <v>282.13639999999998</v>
      </c>
      <c r="U278" s="2">
        <f>VLOOKUP(U$266,AURORA!$C$3:$AC$460,$B278-2020,FALSE)</f>
        <v>32.784660000000002</v>
      </c>
      <c r="V278" s="2">
        <f>VLOOKUP(V$266,AURORA!$C$3:$AC$460,$B278-2020,FALSE)</f>
        <v>556.60739999999998</v>
      </c>
      <c r="W278" s="2">
        <f>VLOOKUP(W$266,AURORA!$C$3:$AC$460,$B278-2020,FALSE)</f>
        <v>55.778930000000003</v>
      </c>
      <c r="X278" s="2">
        <f>VLOOKUP(X$266,AURORA!$C$3:$AC$460,$B278-2020,FALSE)</f>
        <v>347.077</v>
      </c>
      <c r="Y278" s="2">
        <f>VLOOKUP(Y$266,AURORA!$C$3:$AC$460,$B278-2020,FALSE)</f>
        <v>0</v>
      </c>
      <c r="Z278" s="2">
        <f>VLOOKUP(Z$266,AURORA!$C$3:$AC$460,$B278-2020,FALSE)</f>
        <v>2.3755220000000001</v>
      </c>
      <c r="AA278" s="2">
        <f>VLOOKUP(AA$266,AURORA!$C$3:$AC$460,$B278-2020,FALSE)</f>
        <v>21.283560000000001</v>
      </c>
      <c r="AB278" s="2">
        <f>VLOOKUP(AB$266,AURORA!$C$3:$AC$460,$B278-2020,FALSE)</f>
        <v>-6.8547440000000002</v>
      </c>
      <c r="AC278" s="2">
        <f>VLOOKUP(AC$266,AURORA!$C$3:$AC$460,$B278-2020,FALSE)</f>
        <v>1167.027</v>
      </c>
    </row>
    <row r="279" spans="2:29" x14ac:dyDescent="0.2">
      <c r="B279">
        <v>2033</v>
      </c>
      <c r="C279">
        <v>2033</v>
      </c>
      <c r="D279" s="2">
        <f t="shared" si="12"/>
        <v>0</v>
      </c>
      <c r="E279" s="2">
        <f t="shared" si="13"/>
        <v>2.363318</v>
      </c>
      <c r="F279" s="2">
        <f t="shared" si="14"/>
        <v>32.795659999999998</v>
      </c>
      <c r="G279" s="2">
        <f t="shared" si="15"/>
        <v>630.09487000000001</v>
      </c>
      <c r="H279" s="2"/>
      <c r="I279" s="2"/>
      <c r="J279" s="2"/>
      <c r="K279" s="2"/>
      <c r="L279" s="2"/>
      <c r="M279" s="2"/>
      <c r="N279" s="2">
        <f t="shared" si="16"/>
        <v>640.32925</v>
      </c>
      <c r="O279" s="2">
        <f t="shared" si="17"/>
        <v>1201.8399999999999</v>
      </c>
      <c r="P279" s="2"/>
      <c r="Q279" s="2">
        <f t="shared" si="18"/>
        <v>2507.4230980000002</v>
      </c>
      <c r="T279" s="2">
        <f>VLOOKUP(T$266,AURORA!$C$3:$AC$460,$B279-2020,FALSE)</f>
        <v>265.68079999999998</v>
      </c>
      <c r="U279" s="2">
        <f>VLOOKUP(U$266,AURORA!$C$3:$AC$460,$B279-2020,FALSE)</f>
        <v>32.795659999999998</v>
      </c>
      <c r="V279" s="2">
        <f>VLOOKUP(V$266,AURORA!$C$3:$AC$460,$B279-2020,FALSE)</f>
        <v>584.49630000000002</v>
      </c>
      <c r="W279" s="2">
        <f>VLOOKUP(W$266,AURORA!$C$3:$AC$460,$B279-2020,FALSE)</f>
        <v>55.832949999999997</v>
      </c>
      <c r="X279" s="2">
        <f>VLOOKUP(X$266,AURORA!$C$3:$AC$460,$B279-2020,FALSE)</f>
        <v>349.4615</v>
      </c>
      <c r="Y279" s="2">
        <f>VLOOKUP(Y$266,AURORA!$C$3:$AC$460,$B279-2020,FALSE)</f>
        <v>0</v>
      </c>
      <c r="Z279" s="2">
        <f>VLOOKUP(Z$266,AURORA!$C$3:$AC$460,$B279-2020,FALSE)</f>
        <v>2.363318</v>
      </c>
      <c r="AA279" s="2">
        <f>VLOOKUP(AA$266,AURORA!$C$3:$AC$460,$B279-2020,FALSE)</f>
        <v>14.95257</v>
      </c>
      <c r="AB279" s="2">
        <f>VLOOKUP(AB$266,AURORA!$C$3:$AC$460,$B279-2020,FALSE)</f>
        <v>-6.8347030000000002</v>
      </c>
      <c r="AC279" s="2">
        <f>VLOOKUP(AC$266,AURORA!$C$3:$AC$460,$B279-2020,FALSE)</f>
        <v>1201.8399999999999</v>
      </c>
    </row>
    <row r="280" spans="2:29" x14ac:dyDescent="0.2">
      <c r="B280">
        <v>2034</v>
      </c>
      <c r="C280">
        <v>2034</v>
      </c>
      <c r="D280" s="2">
        <f t="shared" si="12"/>
        <v>0</v>
      </c>
      <c r="E280" s="2">
        <f t="shared" si="13"/>
        <v>2.3575979999999999</v>
      </c>
      <c r="F280" s="2">
        <f t="shared" si="14"/>
        <v>32.795659999999998</v>
      </c>
      <c r="G280" s="2">
        <f t="shared" si="15"/>
        <v>631.52019999999993</v>
      </c>
      <c r="H280" s="2"/>
      <c r="I280" s="2"/>
      <c r="J280" s="2"/>
      <c r="K280" s="2"/>
      <c r="L280" s="2"/>
      <c r="M280" s="2"/>
      <c r="N280" s="2">
        <f t="shared" si="16"/>
        <v>665.05379000000005</v>
      </c>
      <c r="O280" s="2">
        <f t="shared" si="17"/>
        <v>1260.0640000000001</v>
      </c>
      <c r="P280" s="2"/>
      <c r="Q280" s="2">
        <f t="shared" si="18"/>
        <v>2591.7912480000005</v>
      </c>
      <c r="T280" s="2">
        <f>VLOOKUP(T$266,AURORA!$C$3:$AC$460,$B280-2020,FALSE)</f>
        <v>260.59359999999998</v>
      </c>
      <c r="U280" s="2">
        <f>VLOOKUP(U$266,AURORA!$C$3:$AC$460,$B280-2020,FALSE)</f>
        <v>32.795659999999998</v>
      </c>
      <c r="V280" s="2">
        <f>VLOOKUP(V$266,AURORA!$C$3:$AC$460,$B280-2020,FALSE)</f>
        <v>609.26170000000002</v>
      </c>
      <c r="W280" s="2">
        <f>VLOOKUP(W$266,AURORA!$C$3:$AC$460,$B280-2020,FALSE)</f>
        <v>55.792090000000002</v>
      </c>
      <c r="X280" s="2">
        <f>VLOOKUP(X$266,AURORA!$C$3:$AC$460,$B280-2020,FALSE)</f>
        <v>356.87709999999998</v>
      </c>
      <c r="Y280" s="2">
        <f>VLOOKUP(Y$266,AURORA!$C$3:$AC$460,$B280-2020,FALSE)</f>
        <v>0</v>
      </c>
      <c r="Z280" s="2">
        <f>VLOOKUP(Z$266,AURORA!$C$3:$AC$460,$B280-2020,FALSE)</f>
        <v>2.3575979999999999</v>
      </c>
      <c r="AA280" s="2">
        <f>VLOOKUP(AA$266,AURORA!$C$3:$AC$460,$B280-2020,FALSE)</f>
        <v>14.0495</v>
      </c>
      <c r="AB280" s="2">
        <f>VLOOKUP(AB$266,AURORA!$C$3:$AC$460,$B280-2020,FALSE)</f>
        <v>-6.8181950000000002</v>
      </c>
      <c r="AC280" s="2">
        <f>VLOOKUP(AC$266,AURORA!$C$3:$AC$460,$B280-2020,FALSE)</f>
        <v>1260.0640000000001</v>
      </c>
    </row>
    <row r="281" spans="2:29" x14ac:dyDescent="0.2">
      <c r="B281">
        <v>2035</v>
      </c>
      <c r="C281">
        <v>2035</v>
      </c>
      <c r="D281" s="2">
        <f t="shared" si="12"/>
        <v>0</v>
      </c>
      <c r="E281" s="2">
        <f t="shared" si="13"/>
        <v>2.3544459999999998</v>
      </c>
      <c r="F281" s="2">
        <f t="shared" si="14"/>
        <v>32.795659999999998</v>
      </c>
      <c r="G281" s="2">
        <f t="shared" si="15"/>
        <v>694.51778999999999</v>
      </c>
      <c r="H281" s="2"/>
      <c r="I281" s="2"/>
      <c r="J281" s="2"/>
      <c r="K281" s="2"/>
      <c r="L281" s="2"/>
      <c r="M281" s="2"/>
      <c r="N281" s="2">
        <f t="shared" si="16"/>
        <v>690.51841999999999</v>
      </c>
      <c r="O281" s="2">
        <f t="shared" si="17"/>
        <v>1311.3489999999999</v>
      </c>
      <c r="P281" s="2"/>
      <c r="Q281" s="2">
        <f t="shared" si="18"/>
        <v>2731.535316</v>
      </c>
      <c r="T281" s="2">
        <f>VLOOKUP(T$266,AURORA!$C$3:$AC$460,$B281-2020,FALSE)</f>
        <v>250.09139999999999</v>
      </c>
      <c r="U281" s="2">
        <f>VLOOKUP(U$266,AURORA!$C$3:$AC$460,$B281-2020,FALSE)</f>
        <v>32.795659999999998</v>
      </c>
      <c r="V281" s="2">
        <f>VLOOKUP(V$266,AURORA!$C$3:$AC$460,$B281-2020,FALSE)</f>
        <v>634.75609999999995</v>
      </c>
      <c r="W281" s="2">
        <f>VLOOKUP(W$266,AURORA!$C$3:$AC$460,$B281-2020,FALSE)</f>
        <v>55.762320000000003</v>
      </c>
      <c r="X281" s="2">
        <f>VLOOKUP(X$266,AURORA!$C$3:$AC$460,$B281-2020,FALSE)</f>
        <v>424.05860000000001</v>
      </c>
      <c r="Y281" s="2">
        <f>VLOOKUP(Y$266,AURORA!$C$3:$AC$460,$B281-2020,FALSE)</f>
        <v>0</v>
      </c>
      <c r="Z281" s="2">
        <f>VLOOKUP(Z$266,AURORA!$C$3:$AC$460,$B281-2020,FALSE)</f>
        <v>2.3544459999999998</v>
      </c>
      <c r="AA281" s="2">
        <f>VLOOKUP(AA$266,AURORA!$C$3:$AC$460,$B281-2020,FALSE)</f>
        <v>20.367789999999999</v>
      </c>
      <c r="AB281" s="2">
        <f>VLOOKUP(AB$266,AURORA!$C$3:$AC$460,$B281-2020,FALSE)</f>
        <v>-6.7956919999999998</v>
      </c>
      <c r="AC281" s="2">
        <f>VLOOKUP(AC$266,AURORA!$C$3:$AC$460,$B281-2020,FALSE)</f>
        <v>1311.3489999999999</v>
      </c>
    </row>
    <row r="282" spans="2:29" x14ac:dyDescent="0.2">
      <c r="B282">
        <v>2036</v>
      </c>
      <c r="C282">
        <v>2036</v>
      </c>
      <c r="D282" s="2">
        <f t="shared" si="12"/>
        <v>0</v>
      </c>
      <c r="E282" s="2">
        <f t="shared" si="13"/>
        <v>2.3313700000000002</v>
      </c>
      <c r="F282" s="2">
        <f t="shared" si="14"/>
        <v>32.784660000000002</v>
      </c>
      <c r="G282" s="2">
        <f t="shared" si="15"/>
        <v>673.34004000000004</v>
      </c>
      <c r="H282" s="2"/>
      <c r="I282" s="2"/>
      <c r="J282" s="2"/>
      <c r="K282" s="2"/>
      <c r="L282" s="2"/>
      <c r="M282" s="2"/>
      <c r="N282" s="2">
        <f t="shared" si="16"/>
        <v>743.14675999999997</v>
      </c>
      <c r="O282" s="2">
        <f t="shared" si="17"/>
        <v>1353.7339999999999</v>
      </c>
      <c r="P282" s="2"/>
      <c r="Q282" s="2">
        <f t="shared" si="18"/>
        <v>2805.3368300000002</v>
      </c>
      <c r="T282" s="2">
        <f>VLOOKUP(T$266,AURORA!$C$3:$AC$460,$B282-2020,FALSE)</f>
        <v>246.52889999999999</v>
      </c>
      <c r="U282" s="2">
        <f>VLOOKUP(U$266,AURORA!$C$3:$AC$460,$B282-2020,FALSE)</f>
        <v>32.784660000000002</v>
      </c>
      <c r="V282" s="2">
        <f>VLOOKUP(V$266,AURORA!$C$3:$AC$460,$B282-2020,FALSE)</f>
        <v>687.47969999999998</v>
      </c>
      <c r="W282" s="2">
        <f>VLOOKUP(W$266,AURORA!$C$3:$AC$460,$B282-2020,FALSE)</f>
        <v>55.667059999999999</v>
      </c>
      <c r="X282" s="2">
        <f>VLOOKUP(X$266,AURORA!$C$3:$AC$460,$B282-2020,FALSE)</f>
        <v>416.2319</v>
      </c>
      <c r="Y282" s="2">
        <f>VLOOKUP(Y$266,AURORA!$C$3:$AC$460,$B282-2020,FALSE)</f>
        <v>0</v>
      </c>
      <c r="Z282" s="2">
        <f>VLOOKUP(Z$266,AURORA!$C$3:$AC$460,$B282-2020,FALSE)</f>
        <v>2.3313700000000002</v>
      </c>
      <c r="AA282" s="2">
        <f>VLOOKUP(AA$266,AURORA!$C$3:$AC$460,$B282-2020,FALSE)</f>
        <v>10.57924</v>
      </c>
      <c r="AB282" s="2">
        <f>VLOOKUP(AB$266,AURORA!$C$3:$AC$460,$B282-2020,FALSE)</f>
        <v>-6.8425419999999999</v>
      </c>
      <c r="AC282" s="2">
        <f>VLOOKUP(AC$266,AURORA!$C$3:$AC$460,$B282-2020,FALSE)</f>
        <v>1353.7339999999999</v>
      </c>
    </row>
    <row r="283" spans="2:29" x14ac:dyDescent="0.2">
      <c r="B283">
        <v>2037</v>
      </c>
      <c r="C283">
        <v>2037</v>
      </c>
      <c r="D283" s="2">
        <f t="shared" si="12"/>
        <v>0</v>
      </c>
      <c r="E283" s="2">
        <f t="shared" si="13"/>
        <v>2.3058190000000001</v>
      </c>
      <c r="F283" s="2">
        <f t="shared" si="14"/>
        <v>32.795659999999998</v>
      </c>
      <c r="G283" s="2">
        <f t="shared" si="15"/>
        <v>688.66314999999997</v>
      </c>
      <c r="H283" s="2"/>
      <c r="I283" s="2"/>
      <c r="J283" s="2"/>
      <c r="K283" s="2"/>
      <c r="L283" s="2"/>
      <c r="M283" s="2"/>
      <c r="N283" s="2">
        <f t="shared" si="16"/>
        <v>800.04527999999993</v>
      </c>
      <c r="O283" s="2">
        <f t="shared" si="17"/>
        <v>1394.713</v>
      </c>
      <c r="P283" s="2"/>
      <c r="Q283" s="2">
        <f t="shared" si="18"/>
        <v>2918.5229090000003</v>
      </c>
      <c r="T283" s="2">
        <f>VLOOKUP(T$266,AURORA!$C$3:$AC$460,$B283-2020,FALSE)</f>
        <v>217.8937</v>
      </c>
      <c r="U283" s="2">
        <f>VLOOKUP(U$266,AURORA!$C$3:$AC$460,$B283-2020,FALSE)</f>
        <v>32.795659999999998</v>
      </c>
      <c r="V283" s="2">
        <f>VLOOKUP(V$266,AURORA!$C$3:$AC$460,$B283-2020,FALSE)</f>
        <v>744.33749999999998</v>
      </c>
      <c r="W283" s="2">
        <f>VLOOKUP(W$266,AURORA!$C$3:$AC$460,$B283-2020,FALSE)</f>
        <v>55.70778</v>
      </c>
      <c r="X283" s="2">
        <f>VLOOKUP(X$266,AURORA!$C$3:$AC$460,$B283-2020,FALSE)</f>
        <v>460.6669</v>
      </c>
      <c r="Y283" s="2">
        <f>VLOOKUP(Y$266,AURORA!$C$3:$AC$460,$B283-2020,FALSE)</f>
        <v>0</v>
      </c>
      <c r="Z283" s="2">
        <f>VLOOKUP(Z$266,AURORA!$C$3:$AC$460,$B283-2020,FALSE)</f>
        <v>2.3058190000000001</v>
      </c>
      <c r="AA283" s="2">
        <f>VLOOKUP(AA$266,AURORA!$C$3:$AC$460,$B283-2020,FALSE)</f>
        <v>10.102550000000001</v>
      </c>
      <c r="AB283" s="2">
        <f>VLOOKUP(AB$266,AURORA!$C$3:$AC$460,$B283-2020,FALSE)</f>
        <v>-6.8157670000000001</v>
      </c>
      <c r="AC283" s="2">
        <f>VLOOKUP(AC$266,AURORA!$C$3:$AC$460,$B283-2020,FALSE)</f>
        <v>1394.713</v>
      </c>
    </row>
    <row r="284" spans="2:29" x14ac:dyDescent="0.2">
      <c r="B284">
        <v>2038</v>
      </c>
      <c r="C284">
        <v>2038</v>
      </c>
      <c r="D284" s="2">
        <f t="shared" si="12"/>
        <v>0</v>
      </c>
      <c r="E284" s="2">
        <f t="shared" si="13"/>
        <v>2.2918449999999999</v>
      </c>
      <c r="F284" s="2">
        <f t="shared" si="14"/>
        <v>32.795659999999998</v>
      </c>
      <c r="G284" s="2">
        <f t="shared" si="15"/>
        <v>714.03605999999991</v>
      </c>
      <c r="H284" s="2"/>
      <c r="I284" s="2"/>
      <c r="J284" s="2"/>
      <c r="K284" s="2"/>
      <c r="L284" s="2"/>
      <c r="M284" s="2"/>
      <c r="N284" s="2">
        <f t="shared" si="16"/>
        <v>855.31245999999999</v>
      </c>
      <c r="O284" s="2">
        <f t="shared" si="17"/>
        <v>1465.046</v>
      </c>
      <c r="P284" s="2"/>
      <c r="Q284" s="2">
        <f t="shared" si="18"/>
        <v>3069.4820250000002</v>
      </c>
      <c r="T284" s="2">
        <f>VLOOKUP(T$266,AURORA!$C$3:$AC$460,$B284-2020,FALSE)</f>
        <v>210.51079999999999</v>
      </c>
      <c r="U284" s="2">
        <f>VLOOKUP(U$266,AURORA!$C$3:$AC$460,$B284-2020,FALSE)</f>
        <v>32.795659999999998</v>
      </c>
      <c r="V284" s="2">
        <f>VLOOKUP(V$266,AURORA!$C$3:$AC$460,$B284-2020,FALSE)</f>
        <v>799.6028</v>
      </c>
      <c r="W284" s="2">
        <f>VLOOKUP(W$266,AURORA!$C$3:$AC$460,$B284-2020,FALSE)</f>
        <v>55.70966</v>
      </c>
      <c r="X284" s="2">
        <f>VLOOKUP(X$266,AURORA!$C$3:$AC$460,$B284-2020,FALSE)</f>
        <v>491.63249999999999</v>
      </c>
      <c r="Y284" s="2">
        <f>VLOOKUP(Y$266,AURORA!$C$3:$AC$460,$B284-2020,FALSE)</f>
        <v>0</v>
      </c>
      <c r="Z284" s="2">
        <f>VLOOKUP(Z$266,AURORA!$C$3:$AC$460,$B284-2020,FALSE)</f>
        <v>2.2918449999999999</v>
      </c>
      <c r="AA284" s="2">
        <f>VLOOKUP(AA$266,AURORA!$C$3:$AC$460,$B284-2020,FALSE)</f>
        <v>11.892760000000001</v>
      </c>
      <c r="AB284" s="2">
        <f>VLOOKUP(AB$266,AURORA!$C$3:$AC$460,$B284-2020,FALSE)</f>
        <v>-6.9144360000000002</v>
      </c>
      <c r="AC284" s="2">
        <f>VLOOKUP(AC$266,AURORA!$C$3:$AC$460,$B284-2020,FALSE)</f>
        <v>1465.046</v>
      </c>
    </row>
    <row r="285" spans="2:29" x14ac:dyDescent="0.2">
      <c r="B285">
        <v>2039</v>
      </c>
      <c r="C285">
        <v>2039</v>
      </c>
      <c r="D285" s="2">
        <f t="shared" si="12"/>
        <v>0</v>
      </c>
      <c r="E285" s="2">
        <f t="shared" si="13"/>
        <v>2.2564929999999999</v>
      </c>
      <c r="F285" s="2">
        <f t="shared" si="14"/>
        <v>32.795659999999998</v>
      </c>
      <c r="G285" s="2">
        <f t="shared" si="15"/>
        <v>722.72537</v>
      </c>
      <c r="H285" s="2"/>
      <c r="I285" s="2"/>
      <c r="J285" s="2"/>
      <c r="K285" s="2"/>
      <c r="L285" s="2"/>
      <c r="M285" s="2"/>
      <c r="N285" s="2">
        <f t="shared" si="16"/>
        <v>901.65778999999998</v>
      </c>
      <c r="O285" s="2">
        <f t="shared" si="17"/>
        <v>1507.069</v>
      </c>
      <c r="P285" s="2"/>
      <c r="Q285" s="2">
        <f t="shared" si="18"/>
        <v>3166.5043129999999</v>
      </c>
      <c r="T285" s="2">
        <f>VLOOKUP(T$266,AURORA!$C$3:$AC$460,$B285-2020,FALSE)</f>
        <v>196.63630000000001</v>
      </c>
      <c r="U285" s="2">
        <f>VLOOKUP(U$266,AURORA!$C$3:$AC$460,$B285-2020,FALSE)</f>
        <v>32.795659999999998</v>
      </c>
      <c r="V285" s="2">
        <f>VLOOKUP(V$266,AURORA!$C$3:$AC$460,$B285-2020,FALSE)</f>
        <v>845.9769</v>
      </c>
      <c r="W285" s="2">
        <f>VLOOKUP(W$266,AURORA!$C$3:$AC$460,$B285-2020,FALSE)</f>
        <v>55.680889999999998</v>
      </c>
      <c r="X285" s="2">
        <f>VLOOKUP(X$266,AURORA!$C$3:$AC$460,$B285-2020,FALSE)</f>
        <v>514.90470000000005</v>
      </c>
      <c r="Y285" s="2">
        <f>VLOOKUP(Y$266,AURORA!$C$3:$AC$460,$B285-2020,FALSE)</f>
        <v>0</v>
      </c>
      <c r="Z285" s="2">
        <f>VLOOKUP(Z$266,AURORA!$C$3:$AC$460,$B285-2020,FALSE)</f>
        <v>2.2564929999999999</v>
      </c>
      <c r="AA285" s="2">
        <f>VLOOKUP(AA$266,AURORA!$C$3:$AC$460,$B285-2020,FALSE)</f>
        <v>11.184369999999999</v>
      </c>
      <c r="AB285" s="2">
        <f>VLOOKUP(AB$266,AURORA!$C$3:$AC$460,$B285-2020,FALSE)</f>
        <v>-6.8360649999999996</v>
      </c>
      <c r="AC285" s="2">
        <f>VLOOKUP(AC$266,AURORA!$C$3:$AC$460,$B285-2020,FALSE)</f>
        <v>1507.069</v>
      </c>
    </row>
    <row r="286" spans="2:29" x14ac:dyDescent="0.2">
      <c r="B286">
        <v>2040</v>
      </c>
      <c r="C286">
        <v>2040</v>
      </c>
      <c r="D286" s="2">
        <f t="shared" si="12"/>
        <v>0</v>
      </c>
      <c r="E286" s="2">
        <f t="shared" si="13"/>
        <v>2.236853</v>
      </c>
      <c r="F286" s="2">
        <f t="shared" si="14"/>
        <v>32.784660000000002</v>
      </c>
      <c r="G286" s="2">
        <f t="shared" si="15"/>
        <v>694.94090000000006</v>
      </c>
      <c r="H286" s="2"/>
      <c r="I286" s="2"/>
      <c r="J286" s="2"/>
      <c r="K286" s="2"/>
      <c r="L286" s="2"/>
      <c r="M286" s="2"/>
      <c r="N286" s="2">
        <f t="shared" si="16"/>
        <v>927.70614999999998</v>
      </c>
      <c r="O286" s="2">
        <f t="shared" si="17"/>
        <v>1552.6849999999999</v>
      </c>
      <c r="P286" s="2"/>
      <c r="Q286" s="2">
        <f t="shared" si="18"/>
        <v>3210.3535630000001</v>
      </c>
      <c r="T286" s="2">
        <f>VLOOKUP(T$266,AURORA!$C$3:$AC$460,$B286-2020,FALSE)</f>
        <v>198.43</v>
      </c>
      <c r="U286" s="2">
        <f>VLOOKUP(U$266,AURORA!$C$3:$AC$460,$B286-2020,FALSE)</f>
        <v>32.784660000000002</v>
      </c>
      <c r="V286" s="2">
        <f>VLOOKUP(V$266,AURORA!$C$3:$AC$460,$B286-2020,FALSE)</f>
        <v>872.07510000000002</v>
      </c>
      <c r="W286" s="2">
        <f>VLOOKUP(W$266,AURORA!$C$3:$AC$460,$B286-2020,FALSE)</f>
        <v>55.631050000000002</v>
      </c>
      <c r="X286" s="2">
        <f>VLOOKUP(X$266,AURORA!$C$3:$AC$460,$B286-2020,FALSE)</f>
        <v>485.13869999999997</v>
      </c>
      <c r="Y286" s="2">
        <f>VLOOKUP(Y$266,AURORA!$C$3:$AC$460,$B286-2020,FALSE)</f>
        <v>0</v>
      </c>
      <c r="Z286" s="2">
        <f>VLOOKUP(Z$266,AURORA!$C$3:$AC$460,$B286-2020,FALSE)</f>
        <v>2.236853</v>
      </c>
      <c r="AA286" s="2">
        <f>VLOOKUP(AA$266,AURORA!$C$3:$AC$460,$B286-2020,FALSE)</f>
        <v>11.372199999999999</v>
      </c>
      <c r="AB286" s="2">
        <f>VLOOKUP(AB$266,AURORA!$C$3:$AC$460,$B286-2020,FALSE)</f>
        <v>-6.5700859999999999</v>
      </c>
      <c r="AC286" s="2">
        <f>VLOOKUP(AC$266,AURORA!$C$3:$AC$460,$B286-2020,FALSE)</f>
        <v>1552.6849999999999</v>
      </c>
    </row>
    <row r="287" spans="2:29" x14ac:dyDescent="0.2">
      <c r="B287">
        <v>2041</v>
      </c>
      <c r="C287">
        <v>2041</v>
      </c>
      <c r="D287" s="2">
        <f t="shared" si="12"/>
        <v>0</v>
      </c>
      <c r="E287" s="2">
        <f t="shared" si="13"/>
        <v>2.245851</v>
      </c>
      <c r="F287" s="2">
        <f t="shared" si="14"/>
        <v>32.795659999999998</v>
      </c>
      <c r="G287" s="2">
        <f t="shared" si="15"/>
        <v>717.32179999999994</v>
      </c>
      <c r="H287" s="2"/>
      <c r="I287" s="2"/>
      <c r="J287" s="2"/>
      <c r="K287" s="2"/>
      <c r="L287" s="2"/>
      <c r="M287" s="2"/>
      <c r="N287" s="2">
        <f t="shared" si="16"/>
        <v>967.41638</v>
      </c>
      <c r="O287" s="2">
        <f t="shared" si="17"/>
        <v>1599.3510000000001</v>
      </c>
      <c r="P287" s="2"/>
      <c r="Q287" s="2">
        <f t="shared" si="18"/>
        <v>3319.1306910000003</v>
      </c>
      <c r="T287" s="2">
        <f>VLOOKUP(T$266,AURORA!$C$3:$AC$460,$B287-2020,FALSE)</f>
        <v>191.54499999999999</v>
      </c>
      <c r="U287" s="2">
        <f>VLOOKUP(U$266,AURORA!$C$3:$AC$460,$B287-2020,FALSE)</f>
        <v>32.795659999999998</v>
      </c>
      <c r="V287" s="2">
        <f>VLOOKUP(V$266,AURORA!$C$3:$AC$460,$B287-2020,FALSE)</f>
        <v>911.89409999999998</v>
      </c>
      <c r="W287" s="2">
        <f>VLOOKUP(W$266,AURORA!$C$3:$AC$460,$B287-2020,FALSE)</f>
        <v>55.522280000000002</v>
      </c>
      <c r="X287" s="2">
        <f>VLOOKUP(X$266,AURORA!$C$3:$AC$460,$B287-2020,FALSE)</f>
        <v>514.0367</v>
      </c>
      <c r="Y287" s="2">
        <f>VLOOKUP(Y$266,AURORA!$C$3:$AC$460,$B287-2020,FALSE)</f>
        <v>0</v>
      </c>
      <c r="Z287" s="2">
        <f>VLOOKUP(Z$266,AURORA!$C$3:$AC$460,$B287-2020,FALSE)</f>
        <v>2.245851</v>
      </c>
      <c r="AA287" s="2">
        <f>VLOOKUP(AA$266,AURORA!$C$3:$AC$460,$B287-2020,FALSE)</f>
        <v>11.7401</v>
      </c>
      <c r="AB287" s="2">
        <f>VLOOKUP(AB$266,AURORA!$C$3:$AC$460,$B287-2020,FALSE)</f>
        <v>-7.0234480000000001</v>
      </c>
      <c r="AC287" s="2">
        <f>VLOOKUP(AC$266,AURORA!$C$3:$AC$460,$B287-2020,FALSE)</f>
        <v>1599.3510000000001</v>
      </c>
    </row>
    <row r="288" spans="2:29" x14ac:dyDescent="0.2">
      <c r="B288">
        <v>2042</v>
      </c>
      <c r="C288">
        <v>2042</v>
      </c>
      <c r="D288" s="2">
        <f t="shared" si="12"/>
        <v>0</v>
      </c>
      <c r="E288" s="2">
        <f t="shared" si="13"/>
        <v>2.2073990000000001</v>
      </c>
      <c r="F288" s="2">
        <f t="shared" si="14"/>
        <v>32.795659999999998</v>
      </c>
      <c r="G288" s="2">
        <f t="shared" si="15"/>
        <v>710.53392000000008</v>
      </c>
      <c r="H288" s="2"/>
      <c r="I288" s="2"/>
      <c r="J288" s="2"/>
      <c r="K288" s="2"/>
      <c r="L288" s="2"/>
      <c r="M288" s="2"/>
      <c r="N288" s="2">
        <f t="shared" si="16"/>
        <v>986.14477999999997</v>
      </c>
      <c r="O288" s="2">
        <f t="shared" si="17"/>
        <v>1772.4159999999999</v>
      </c>
      <c r="P288" s="2"/>
      <c r="Q288" s="2">
        <f t="shared" si="18"/>
        <v>3504.0977590000002</v>
      </c>
      <c r="T288" s="2">
        <f>VLOOKUP(T$266,AURORA!$C$3:$AC$460,$B288-2020,FALSE)</f>
        <v>176.60849999999999</v>
      </c>
      <c r="U288" s="2">
        <f>VLOOKUP(U$266,AURORA!$C$3:$AC$460,$B288-2020,FALSE)</f>
        <v>32.795659999999998</v>
      </c>
      <c r="V288" s="2">
        <f>VLOOKUP(V$266,AURORA!$C$3:$AC$460,$B288-2020,FALSE)</f>
        <v>930.60410000000002</v>
      </c>
      <c r="W288" s="2">
        <f>VLOOKUP(W$266,AURORA!$C$3:$AC$460,$B288-2020,FALSE)</f>
        <v>55.540680000000002</v>
      </c>
      <c r="X288" s="2">
        <f>VLOOKUP(X$266,AURORA!$C$3:$AC$460,$B288-2020,FALSE)</f>
        <v>521.88589999999999</v>
      </c>
      <c r="Y288" s="2">
        <f>VLOOKUP(Y$266,AURORA!$C$3:$AC$460,$B288-2020,FALSE)</f>
        <v>0</v>
      </c>
      <c r="Z288" s="2">
        <f>VLOOKUP(Z$266,AURORA!$C$3:$AC$460,$B288-2020,FALSE)</f>
        <v>2.2073990000000001</v>
      </c>
      <c r="AA288" s="2">
        <f>VLOOKUP(AA$266,AURORA!$C$3:$AC$460,$B288-2020,FALSE)</f>
        <v>12.03952</v>
      </c>
      <c r="AB288" s="2">
        <f>VLOOKUP(AB$266,AURORA!$C$3:$AC$460,$B288-2020,FALSE)</f>
        <v>-6.9993189999999998</v>
      </c>
      <c r="AC288" s="2">
        <f>VLOOKUP(AC$266,AURORA!$C$3:$AC$460,$B288-2020,FALSE)</f>
        <v>1772.4159999999999</v>
      </c>
    </row>
    <row r="289" spans="2:29" x14ac:dyDescent="0.2">
      <c r="B289">
        <v>2043</v>
      </c>
      <c r="C289">
        <v>2043</v>
      </c>
      <c r="D289" s="2">
        <f t="shared" si="12"/>
        <v>0</v>
      </c>
      <c r="E289" s="2">
        <f t="shared" si="13"/>
        <v>2.1678820000000001</v>
      </c>
      <c r="F289" s="2">
        <f t="shared" si="14"/>
        <v>32.795659999999998</v>
      </c>
      <c r="G289" s="2">
        <f t="shared" si="15"/>
        <v>735.80435</v>
      </c>
      <c r="H289" s="2"/>
      <c r="I289" s="2"/>
      <c r="J289" s="2"/>
      <c r="K289" s="2"/>
      <c r="L289" s="2"/>
      <c r="M289" s="2"/>
      <c r="N289" s="2">
        <f t="shared" si="16"/>
        <v>1009.2018300000001</v>
      </c>
      <c r="O289" s="2">
        <f t="shared" si="17"/>
        <v>1940.1579999999999</v>
      </c>
      <c r="P289" s="2"/>
      <c r="Q289" s="2">
        <f t="shared" si="18"/>
        <v>3720.1277220000002</v>
      </c>
      <c r="T289" s="2">
        <f>VLOOKUP(T$266,AURORA!$C$3:$AC$460,$B289-2020,FALSE)</f>
        <v>141.82069999999999</v>
      </c>
      <c r="U289" s="2">
        <f>VLOOKUP(U$266,AURORA!$C$3:$AC$460,$B289-2020,FALSE)</f>
        <v>32.795659999999998</v>
      </c>
      <c r="V289" s="2">
        <f>VLOOKUP(V$266,AURORA!$C$3:$AC$460,$B289-2020,FALSE)</f>
        <v>953.67330000000004</v>
      </c>
      <c r="W289" s="2">
        <f>VLOOKUP(W$266,AURORA!$C$3:$AC$460,$B289-2020,FALSE)</f>
        <v>55.528530000000003</v>
      </c>
      <c r="X289" s="2">
        <f>VLOOKUP(X$266,AURORA!$C$3:$AC$460,$B289-2020,FALSE)</f>
        <v>582.89260000000002</v>
      </c>
      <c r="Y289" s="2">
        <f>VLOOKUP(Y$266,AURORA!$C$3:$AC$460,$B289-2020,FALSE)</f>
        <v>0</v>
      </c>
      <c r="Z289" s="2">
        <f>VLOOKUP(Z$266,AURORA!$C$3:$AC$460,$B289-2020,FALSE)</f>
        <v>2.1678820000000001</v>
      </c>
      <c r="AA289" s="2">
        <f>VLOOKUP(AA$266,AURORA!$C$3:$AC$460,$B289-2020,FALSE)</f>
        <v>11.091049999999999</v>
      </c>
      <c r="AB289" s="2">
        <f>VLOOKUP(AB$266,AURORA!$C$3:$AC$460,$B289-2020,FALSE)</f>
        <v>-6.9783819999999999</v>
      </c>
      <c r="AC289" s="2">
        <f>VLOOKUP(AC$266,AURORA!$C$3:$AC$460,$B289-2020,FALSE)</f>
        <v>1940.1579999999999</v>
      </c>
    </row>
    <row r="290" spans="2:29" x14ac:dyDescent="0.2">
      <c r="B290">
        <v>2044</v>
      </c>
      <c r="C290">
        <v>2044</v>
      </c>
      <c r="D290" s="2">
        <f t="shared" si="12"/>
        <v>0</v>
      </c>
      <c r="E290" s="2">
        <f t="shared" si="13"/>
        <v>2.1424270000000001</v>
      </c>
      <c r="F290" s="2">
        <f t="shared" si="14"/>
        <v>32.784660000000002</v>
      </c>
      <c r="G290" s="2">
        <f t="shared" si="15"/>
        <v>727.24675999999999</v>
      </c>
      <c r="H290" s="2"/>
      <c r="I290" s="2"/>
      <c r="J290" s="2"/>
      <c r="K290" s="2"/>
      <c r="L290" s="2"/>
      <c r="M290" s="2"/>
      <c r="N290" s="2">
        <f t="shared" si="16"/>
        <v>1029.47937</v>
      </c>
      <c r="O290" s="2">
        <f t="shared" si="17"/>
        <v>2078.6619999999998</v>
      </c>
      <c r="P290" s="2"/>
      <c r="Q290" s="2">
        <f t="shared" si="18"/>
        <v>3870.3152169999998</v>
      </c>
      <c r="T290" s="2">
        <f>VLOOKUP(T$266,AURORA!$C$3:$AC$460,$B290-2020,FALSE)</f>
        <v>141.26589999999999</v>
      </c>
      <c r="U290" s="2">
        <f>VLOOKUP(U$266,AURORA!$C$3:$AC$460,$B290-2020,FALSE)</f>
        <v>32.784660000000002</v>
      </c>
      <c r="V290" s="2">
        <f>VLOOKUP(V$266,AURORA!$C$3:$AC$460,$B290-2020,FALSE)</f>
        <v>973.9194</v>
      </c>
      <c r="W290" s="2">
        <f>VLOOKUP(W$266,AURORA!$C$3:$AC$460,$B290-2020,FALSE)</f>
        <v>55.55997</v>
      </c>
      <c r="X290" s="2">
        <f>VLOOKUP(X$266,AURORA!$C$3:$AC$460,$B290-2020,FALSE)</f>
        <v>574.24680000000001</v>
      </c>
      <c r="Y290" s="2">
        <f>VLOOKUP(Y$266,AURORA!$C$3:$AC$460,$B290-2020,FALSE)</f>
        <v>0</v>
      </c>
      <c r="Z290" s="2">
        <f>VLOOKUP(Z$266,AURORA!$C$3:$AC$460,$B290-2020,FALSE)</f>
        <v>2.1424270000000001</v>
      </c>
      <c r="AA290" s="2">
        <f>VLOOKUP(AA$266,AURORA!$C$3:$AC$460,$B290-2020,FALSE)</f>
        <v>11.734059999999999</v>
      </c>
      <c r="AB290" s="2">
        <f>VLOOKUP(AB$266,AURORA!$C$3:$AC$460,$B290-2020,FALSE)</f>
        <v>-7.0121000000000002</v>
      </c>
      <c r="AC290" s="2">
        <f>VLOOKUP(AC$266,AURORA!$C$3:$AC$460,$B290-2020,FALSE)</f>
        <v>2078.6619999999998</v>
      </c>
    </row>
    <row r="291" spans="2:29" x14ac:dyDescent="0.2">
      <c r="B291">
        <v>2045</v>
      </c>
      <c r="C291">
        <v>2045</v>
      </c>
      <c r="D291" s="2">
        <f t="shared" si="12"/>
        <v>0</v>
      </c>
      <c r="E291" s="2">
        <f t="shared" si="13"/>
        <v>2.1244290000000001</v>
      </c>
      <c r="F291" s="2">
        <f t="shared" si="14"/>
        <v>32.795659999999998</v>
      </c>
      <c r="G291" s="2">
        <f t="shared" si="15"/>
        <v>740.24808000000007</v>
      </c>
      <c r="H291" s="2"/>
      <c r="I291" s="2"/>
      <c r="J291" s="2"/>
      <c r="K291" s="2"/>
      <c r="L291" s="2"/>
      <c r="M291" s="2"/>
      <c r="N291" s="2">
        <f t="shared" si="16"/>
        <v>1073.0324800000001</v>
      </c>
      <c r="O291" s="2">
        <f t="shared" si="17"/>
        <v>2144.9340000000002</v>
      </c>
      <c r="P291" s="2"/>
      <c r="Q291" s="2">
        <f t="shared" si="18"/>
        <v>3993.1346490000005</v>
      </c>
      <c r="T291" s="2">
        <f>VLOOKUP(T$266,AURORA!$C$3:$AC$460,$B291-2020,FALSE)</f>
        <v>149.88120000000001</v>
      </c>
      <c r="U291" s="2">
        <f>VLOOKUP(U$266,AURORA!$C$3:$AC$460,$B291-2020,FALSE)</f>
        <v>32.795659999999998</v>
      </c>
      <c r="V291" s="2">
        <f>VLOOKUP(V$266,AURORA!$C$3:$AC$460,$B291-2020,FALSE)</f>
        <v>1017.595</v>
      </c>
      <c r="W291" s="2">
        <f>VLOOKUP(W$266,AURORA!$C$3:$AC$460,$B291-2020,FALSE)</f>
        <v>55.437480000000001</v>
      </c>
      <c r="X291" s="2">
        <f>VLOOKUP(X$266,AURORA!$C$3:$AC$460,$B291-2020,FALSE)</f>
        <v>576.66290000000004</v>
      </c>
      <c r="Y291" s="2">
        <f>VLOOKUP(Y$266,AURORA!$C$3:$AC$460,$B291-2020,FALSE)</f>
        <v>0</v>
      </c>
      <c r="Z291" s="2">
        <f>VLOOKUP(Z$266,AURORA!$C$3:$AC$460,$B291-2020,FALSE)</f>
        <v>2.1244290000000001</v>
      </c>
      <c r="AA291" s="2">
        <f>VLOOKUP(AA$266,AURORA!$C$3:$AC$460,$B291-2020,FALSE)</f>
        <v>13.70398</v>
      </c>
      <c r="AB291" s="2">
        <f>VLOOKUP(AB$266,AURORA!$C$3:$AC$460,$B291-2020,FALSE)</f>
        <v>-7.0391519999999996</v>
      </c>
      <c r="AC291" s="2">
        <f>VLOOKUP(AC$266,AURORA!$C$3:$AC$460,$B291-2020,FALSE)</f>
        <v>2144.9340000000002</v>
      </c>
    </row>
    <row r="292" spans="2:29" x14ac:dyDescent="0.2">
      <c r="N292" s="2"/>
      <c r="Q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4" sqref="C274:D275"/>
    </sheetView>
  </sheetViews>
  <sheetFormatPr defaultRowHeight="12.75" x14ac:dyDescent="0.2"/>
  <cols>
    <col min="3" max="3" width="11.28515625" bestFit="1" customWidth="1"/>
    <col min="4" max="4" width="10.28515625" bestFit="1" customWidth="1"/>
    <col min="17" max="17" width="10.28515625" bestFit="1" customWidth="1"/>
    <col min="19" max="27" width="12.28515625" style="2" customWidth="1"/>
    <col min="28" max="28" width="9.140625" style="2"/>
  </cols>
  <sheetData>
    <row r="1" spans="1:17" ht="63.75" x14ac:dyDescent="0.2">
      <c r="A1" s="3"/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1425411</v>
      </c>
      <c r="E2" s="2">
        <v>108739</v>
      </c>
      <c r="F2" s="2">
        <v>211345</v>
      </c>
      <c r="G2">
        <v>1134772</v>
      </c>
      <c r="H2" s="2"/>
      <c r="I2" s="2"/>
      <c r="J2" s="2"/>
      <c r="K2" s="2"/>
      <c r="L2" s="2">
        <v>85556</v>
      </c>
      <c r="M2" s="2"/>
      <c r="N2" s="2"/>
      <c r="O2" s="2"/>
      <c r="P2" s="2"/>
      <c r="Q2" s="2">
        <f>SUM(D2:P2)</f>
        <v>2965823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1452390</v>
      </c>
      <c r="E3" s="2">
        <v>94488</v>
      </c>
      <c r="F3" s="2">
        <v>259764</v>
      </c>
      <c r="G3">
        <v>1045180</v>
      </c>
      <c r="H3" s="2"/>
      <c r="I3" s="2"/>
      <c r="J3" s="2"/>
      <c r="K3" s="2"/>
      <c r="L3" s="2">
        <v>116912</v>
      </c>
      <c r="M3" s="2"/>
      <c r="N3" s="2"/>
      <c r="O3" s="2"/>
      <c r="P3" s="2"/>
      <c r="Q3" s="2">
        <f t="shared" ref="Q3:Q66" si="1">SUM(D3:P3)</f>
        <v>2968734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1431054</v>
      </c>
      <c r="E4" s="2">
        <v>105705</v>
      </c>
      <c r="F4" s="2">
        <v>272857</v>
      </c>
      <c r="G4">
        <v>1121630</v>
      </c>
      <c r="H4" s="2"/>
      <c r="I4" s="2"/>
      <c r="J4" s="2"/>
      <c r="K4" s="2"/>
      <c r="L4" s="2">
        <v>108950</v>
      </c>
      <c r="M4" s="2"/>
      <c r="N4" s="2"/>
      <c r="O4" s="2"/>
      <c r="P4" s="2"/>
      <c r="Q4" s="2">
        <f t="shared" si="1"/>
        <v>3040196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886510</v>
      </c>
      <c r="E5" s="2">
        <v>97920</v>
      </c>
      <c r="F5" s="2">
        <v>272669</v>
      </c>
      <c r="G5">
        <v>689974</v>
      </c>
      <c r="H5" s="2"/>
      <c r="I5" s="2"/>
      <c r="J5" s="2"/>
      <c r="K5" s="2"/>
      <c r="L5" s="2">
        <v>93433</v>
      </c>
      <c r="M5" s="2"/>
      <c r="N5" s="2"/>
      <c r="O5" s="2"/>
      <c r="P5" s="2"/>
      <c r="Q5" s="2">
        <f t="shared" si="1"/>
        <v>2040506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1496121</v>
      </c>
      <c r="E6" s="2">
        <v>91632</v>
      </c>
      <c r="F6" s="2">
        <v>258328</v>
      </c>
      <c r="G6">
        <v>865921</v>
      </c>
      <c r="H6" s="2"/>
      <c r="I6" s="2"/>
      <c r="J6" s="2"/>
      <c r="K6" s="2"/>
      <c r="L6" s="2">
        <v>93569</v>
      </c>
      <c r="M6" s="2"/>
      <c r="N6" s="2"/>
      <c r="O6" s="2"/>
      <c r="P6" s="2"/>
      <c r="Q6" s="2">
        <f t="shared" si="1"/>
        <v>2805571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1589222</v>
      </c>
      <c r="E7" s="2">
        <v>94267</v>
      </c>
      <c r="F7" s="2">
        <v>259152</v>
      </c>
      <c r="G7">
        <v>873046</v>
      </c>
      <c r="H7" s="2"/>
      <c r="I7" s="2"/>
      <c r="J7" s="2"/>
      <c r="K7" s="2"/>
      <c r="L7" s="2">
        <v>72139</v>
      </c>
      <c r="M7" s="2"/>
      <c r="N7" s="2"/>
      <c r="O7" s="2"/>
      <c r="P7" s="2"/>
      <c r="Q7" s="2">
        <f t="shared" si="1"/>
        <v>2887826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1568414</v>
      </c>
      <c r="E8" s="2">
        <v>96454</v>
      </c>
      <c r="F8" s="2">
        <v>238920</v>
      </c>
      <c r="G8">
        <v>936367</v>
      </c>
      <c r="H8" s="2"/>
      <c r="I8" s="2"/>
      <c r="J8" s="2"/>
      <c r="K8" s="2"/>
      <c r="L8" s="2">
        <v>83690</v>
      </c>
      <c r="M8" s="2"/>
      <c r="N8" s="2"/>
      <c r="O8" s="2"/>
      <c r="P8" s="2"/>
      <c r="Q8" s="2">
        <f t="shared" si="1"/>
        <v>2923845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1694674</v>
      </c>
      <c r="E9" s="2">
        <v>98061</v>
      </c>
      <c r="F9" s="2">
        <v>219069</v>
      </c>
      <c r="G9">
        <v>1135268</v>
      </c>
      <c r="H9" s="2"/>
      <c r="I9" s="2"/>
      <c r="J9" s="2"/>
      <c r="K9" s="2"/>
      <c r="L9" s="2">
        <v>87677</v>
      </c>
      <c r="M9" s="2"/>
      <c r="N9" s="2"/>
      <c r="O9" s="2"/>
      <c r="P9" s="2"/>
      <c r="Q9" s="2">
        <f t="shared" si="1"/>
        <v>3234749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1545448</v>
      </c>
      <c r="E10" s="2">
        <v>97431</v>
      </c>
      <c r="F10" s="2">
        <v>157720</v>
      </c>
      <c r="G10">
        <v>946200</v>
      </c>
      <c r="H10" s="2"/>
      <c r="I10" s="2"/>
      <c r="J10" s="2"/>
      <c r="K10" s="2"/>
      <c r="L10" s="2">
        <v>148717</v>
      </c>
      <c r="M10" s="2"/>
      <c r="N10" s="2"/>
      <c r="O10" s="2"/>
      <c r="P10" s="2"/>
      <c r="Q10" s="2">
        <f t="shared" si="1"/>
        <v>2895516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1705165</v>
      </c>
      <c r="E11" s="2">
        <v>104273</v>
      </c>
      <c r="F11" s="2">
        <v>106955</v>
      </c>
      <c r="G11">
        <v>1066253</v>
      </c>
      <c r="H11" s="2"/>
      <c r="I11" s="2"/>
      <c r="J11" s="2"/>
      <c r="K11" s="2"/>
      <c r="L11" s="2">
        <v>14458</v>
      </c>
      <c r="M11" s="2"/>
      <c r="N11" s="2"/>
      <c r="O11" s="2"/>
      <c r="P11" s="2"/>
      <c r="Q11" s="2">
        <f t="shared" si="1"/>
        <v>2997104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1568836</v>
      </c>
      <c r="E12" s="2">
        <v>102767</v>
      </c>
      <c r="F12" s="2">
        <v>126154</v>
      </c>
      <c r="G12">
        <v>855041</v>
      </c>
      <c r="H12" s="2"/>
      <c r="I12" s="2"/>
      <c r="J12" s="2"/>
      <c r="K12" s="2"/>
      <c r="L12" s="2">
        <v>672</v>
      </c>
      <c r="M12" s="2"/>
      <c r="N12" s="2"/>
      <c r="O12" s="2"/>
      <c r="P12" s="2"/>
      <c r="Q12" s="2">
        <f t="shared" si="1"/>
        <v>2653470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1373725</v>
      </c>
      <c r="E13" s="2">
        <v>108136</v>
      </c>
      <c r="F13" s="2">
        <v>130789</v>
      </c>
      <c r="G13">
        <v>844121</v>
      </c>
      <c r="H13" s="2"/>
      <c r="I13" s="2"/>
      <c r="J13" s="2"/>
      <c r="K13" s="2"/>
      <c r="L13" s="2">
        <v>5855</v>
      </c>
      <c r="M13" s="2"/>
      <c r="N13" s="2"/>
      <c r="O13" s="2"/>
      <c r="P13" s="2"/>
      <c r="Q13" s="2">
        <f t="shared" si="1"/>
        <v>2462626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1536573</v>
      </c>
      <c r="E14" s="2">
        <v>103493</v>
      </c>
      <c r="F14" s="2">
        <v>110156</v>
      </c>
      <c r="G14">
        <v>1006747</v>
      </c>
      <c r="H14" s="2"/>
      <c r="I14" s="2"/>
      <c r="J14" s="2"/>
      <c r="K14" s="2"/>
      <c r="L14" s="2">
        <v>3510</v>
      </c>
      <c r="M14" s="2"/>
      <c r="N14" s="2"/>
      <c r="O14" s="2"/>
      <c r="P14" s="2"/>
      <c r="Q14" s="2">
        <f t="shared" si="1"/>
        <v>2760479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1335876</v>
      </c>
      <c r="E15" s="2">
        <v>91003</v>
      </c>
      <c r="F15" s="2">
        <v>134942</v>
      </c>
      <c r="G15">
        <v>928254</v>
      </c>
      <c r="H15" s="2"/>
      <c r="I15" s="2"/>
      <c r="J15" s="2"/>
      <c r="K15" s="2"/>
      <c r="L15" s="2">
        <v>2923</v>
      </c>
      <c r="M15" s="2"/>
      <c r="N15" s="2"/>
      <c r="O15" s="2"/>
      <c r="P15" s="2"/>
      <c r="Q15" s="2">
        <f t="shared" si="1"/>
        <v>2492998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1312584</v>
      </c>
      <c r="E16" s="2">
        <v>97360</v>
      </c>
      <c r="F16" s="2">
        <v>187020</v>
      </c>
      <c r="G16">
        <v>1006805</v>
      </c>
      <c r="H16" s="2"/>
      <c r="I16" s="2"/>
      <c r="J16" s="2"/>
      <c r="K16" s="2"/>
      <c r="L16" s="2">
        <v>932</v>
      </c>
      <c r="M16" s="2"/>
      <c r="N16" s="2"/>
      <c r="O16" s="2"/>
      <c r="P16" s="2"/>
      <c r="Q16" s="2">
        <f t="shared" si="1"/>
        <v>2604701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957261</v>
      </c>
      <c r="E17" s="2">
        <v>91373</v>
      </c>
      <c r="F17" s="2">
        <v>248758</v>
      </c>
      <c r="G17">
        <v>631250</v>
      </c>
      <c r="H17" s="2"/>
      <c r="I17" s="2"/>
      <c r="J17" s="2"/>
      <c r="K17" s="2"/>
      <c r="L17" s="2">
        <v>2991</v>
      </c>
      <c r="M17" s="2"/>
      <c r="N17" s="2"/>
      <c r="O17" s="2"/>
      <c r="P17" s="2"/>
      <c r="Q17" s="2">
        <f t="shared" si="1"/>
        <v>1931633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1387204</v>
      </c>
      <c r="E18" s="2">
        <v>93217</v>
      </c>
      <c r="F18" s="2">
        <v>268674</v>
      </c>
      <c r="G18">
        <v>839955</v>
      </c>
      <c r="H18" s="2"/>
      <c r="I18" s="2"/>
      <c r="J18" s="2"/>
      <c r="K18" s="2"/>
      <c r="L18" s="2">
        <v>2013</v>
      </c>
      <c r="M18" s="2"/>
      <c r="N18" s="2"/>
      <c r="O18" s="2"/>
      <c r="P18" s="2"/>
      <c r="Q18" s="2">
        <f t="shared" si="1"/>
        <v>2591063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1453935</v>
      </c>
      <c r="E19" s="2">
        <v>79991</v>
      </c>
      <c r="F19" s="2">
        <v>254390</v>
      </c>
      <c r="G19">
        <v>1064634</v>
      </c>
      <c r="H19" s="2"/>
      <c r="I19" s="2"/>
      <c r="J19" s="2"/>
      <c r="K19" s="2"/>
      <c r="L19" s="2">
        <v>2126</v>
      </c>
      <c r="M19" s="2"/>
      <c r="N19" s="2"/>
      <c r="O19" s="2"/>
      <c r="P19" s="2"/>
      <c r="Q19" s="2">
        <f t="shared" si="1"/>
        <v>2855076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1567031</v>
      </c>
      <c r="E20" s="2">
        <v>117742</v>
      </c>
      <c r="F20" s="2">
        <v>229221</v>
      </c>
      <c r="G20">
        <v>1194976</v>
      </c>
      <c r="H20" s="2"/>
      <c r="I20" s="2"/>
      <c r="J20" s="2"/>
      <c r="K20" s="2"/>
      <c r="L20" s="2">
        <v>1516</v>
      </c>
      <c r="M20" s="2"/>
      <c r="N20" s="2"/>
      <c r="O20" s="2"/>
      <c r="P20" s="2"/>
      <c r="Q20" s="2">
        <f t="shared" si="1"/>
        <v>3110486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1436019</v>
      </c>
      <c r="E21" s="2">
        <v>87664</v>
      </c>
      <c r="F21" s="2">
        <v>215505</v>
      </c>
      <c r="G21">
        <v>1217673</v>
      </c>
      <c r="H21" s="2"/>
      <c r="I21" s="2"/>
      <c r="J21" s="2"/>
      <c r="K21" s="2"/>
      <c r="L21" s="2">
        <v>1336</v>
      </c>
      <c r="M21" s="2"/>
      <c r="N21" s="2"/>
      <c r="O21" s="2"/>
      <c r="P21" s="2"/>
      <c r="Q21" s="2">
        <f t="shared" si="1"/>
        <v>2958197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1416317</v>
      </c>
      <c r="E22" s="2">
        <v>86419</v>
      </c>
      <c r="F22" s="2">
        <v>157284</v>
      </c>
      <c r="G22">
        <v>1125522</v>
      </c>
      <c r="H22" s="2"/>
      <c r="I22" s="2"/>
      <c r="J22" s="2"/>
      <c r="K22" s="2"/>
      <c r="L22" s="2">
        <v>3614</v>
      </c>
      <c r="M22" s="2"/>
      <c r="N22" s="2"/>
      <c r="O22" s="2"/>
      <c r="P22" s="2"/>
      <c r="Q22" s="2">
        <f t="shared" si="1"/>
        <v>2789156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1232508</v>
      </c>
      <c r="E23" s="2">
        <v>91354</v>
      </c>
      <c r="F23" s="2">
        <v>128906</v>
      </c>
      <c r="G23">
        <v>1114978</v>
      </c>
      <c r="H23" s="2"/>
      <c r="I23" s="2"/>
      <c r="K23" s="2">
        <v>11739</v>
      </c>
      <c r="L23" s="2">
        <v>1737</v>
      </c>
      <c r="M23" s="2"/>
      <c r="N23" s="2"/>
      <c r="O23" s="2"/>
      <c r="P23" s="2"/>
      <c r="Q23" s="2">
        <f t="shared" si="1"/>
        <v>2581222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1279825</v>
      </c>
      <c r="E24" s="2">
        <v>89665</v>
      </c>
      <c r="F24" s="2">
        <v>182346</v>
      </c>
      <c r="G24">
        <v>1065247</v>
      </c>
      <c r="H24" s="2"/>
      <c r="I24" s="2"/>
      <c r="K24" s="2">
        <v>15856</v>
      </c>
      <c r="L24" s="2">
        <v>1509</v>
      </c>
      <c r="M24" s="2"/>
      <c r="N24" s="2"/>
      <c r="O24" s="2"/>
      <c r="P24" s="2"/>
      <c r="Q24" s="2">
        <f t="shared" si="1"/>
        <v>2634448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1497892</v>
      </c>
      <c r="E25" s="2">
        <v>98002</v>
      </c>
      <c r="F25" s="2">
        <v>150386</v>
      </c>
      <c r="G25">
        <v>1014620</v>
      </c>
      <c r="H25" s="2"/>
      <c r="I25" s="2"/>
      <c r="K25" s="2">
        <v>17314</v>
      </c>
      <c r="L25" s="2">
        <v>1265</v>
      </c>
      <c r="M25" s="2"/>
      <c r="N25" s="2"/>
      <c r="O25" s="2"/>
      <c r="P25" s="2"/>
      <c r="Q25" s="2">
        <f t="shared" si="1"/>
        <v>2779479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1636035</v>
      </c>
      <c r="E26" s="2">
        <v>97531</v>
      </c>
      <c r="F26" s="2">
        <v>183992</v>
      </c>
      <c r="G26">
        <v>870158</v>
      </c>
      <c r="H26" s="2"/>
      <c r="I26" s="2"/>
      <c r="K26" s="2">
        <v>1722</v>
      </c>
      <c r="L26" s="2">
        <v>1184</v>
      </c>
      <c r="M26" s="2"/>
      <c r="N26" s="2"/>
      <c r="O26" s="2"/>
      <c r="P26" s="2"/>
      <c r="Q26" s="2">
        <f t="shared" si="1"/>
        <v>2790622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1270800</v>
      </c>
      <c r="E27" s="2">
        <v>89123</v>
      </c>
      <c r="F27" s="2">
        <v>169794</v>
      </c>
      <c r="G27">
        <v>848237</v>
      </c>
      <c r="H27" s="2"/>
      <c r="I27" s="2"/>
      <c r="K27" s="2">
        <v>976</v>
      </c>
      <c r="L27" s="2">
        <v>1000</v>
      </c>
      <c r="M27" s="2"/>
      <c r="N27" s="2"/>
      <c r="O27" s="2"/>
      <c r="P27" s="2"/>
      <c r="Q27" s="2">
        <f t="shared" si="1"/>
        <v>2379930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1383780</v>
      </c>
      <c r="E28" s="2">
        <v>97323</v>
      </c>
      <c r="F28" s="2">
        <v>245677</v>
      </c>
      <c r="G28">
        <v>902700</v>
      </c>
      <c r="H28" s="2"/>
      <c r="I28" s="2"/>
      <c r="K28" s="2">
        <v>1341</v>
      </c>
      <c r="L28" s="2">
        <v>2295</v>
      </c>
      <c r="M28" s="2"/>
      <c r="N28" s="2"/>
      <c r="O28" s="2"/>
      <c r="P28" s="2"/>
      <c r="Q28" s="2">
        <f t="shared" si="1"/>
        <v>2633116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947586</v>
      </c>
      <c r="E29" s="2">
        <v>95913</v>
      </c>
      <c r="F29" s="2">
        <v>190432</v>
      </c>
      <c r="G29">
        <v>746683</v>
      </c>
      <c r="H29" s="2"/>
      <c r="I29" s="2"/>
      <c r="K29" s="2">
        <v>1484</v>
      </c>
      <c r="L29" s="2">
        <v>2384</v>
      </c>
      <c r="M29" s="2"/>
      <c r="N29" s="2"/>
      <c r="O29" s="2"/>
      <c r="P29" s="2"/>
      <c r="Q29" s="2">
        <f t="shared" si="1"/>
        <v>1984482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886090</v>
      </c>
      <c r="E30" s="2">
        <v>86178</v>
      </c>
      <c r="F30" s="2">
        <v>226462</v>
      </c>
      <c r="G30">
        <v>827606</v>
      </c>
      <c r="H30" s="2"/>
      <c r="I30" s="2"/>
      <c r="K30" s="2">
        <v>1575</v>
      </c>
      <c r="L30" s="2">
        <v>1027</v>
      </c>
      <c r="M30" s="2"/>
      <c r="N30" s="2"/>
      <c r="O30" s="2"/>
      <c r="P30" s="2"/>
      <c r="Q30" s="2">
        <f t="shared" si="1"/>
        <v>2028938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1538343</v>
      </c>
      <c r="E31" s="2">
        <v>84236</v>
      </c>
      <c r="F31" s="2">
        <v>206573</v>
      </c>
      <c r="G31">
        <v>1101500</v>
      </c>
      <c r="H31" s="2"/>
      <c r="I31" s="2"/>
      <c r="K31" s="2">
        <v>1004</v>
      </c>
      <c r="L31" s="2">
        <v>1400</v>
      </c>
      <c r="M31" s="2"/>
      <c r="N31" s="2"/>
      <c r="O31" s="2"/>
      <c r="P31" s="2"/>
      <c r="Q31" s="2">
        <f t="shared" si="1"/>
        <v>2933056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1428255</v>
      </c>
      <c r="E32" s="2">
        <v>83537</v>
      </c>
      <c r="F32" s="2">
        <v>112888</v>
      </c>
      <c r="G32">
        <v>1545807</v>
      </c>
      <c r="H32" s="2"/>
      <c r="I32" s="2"/>
      <c r="K32" s="2">
        <v>1292</v>
      </c>
      <c r="L32" s="2">
        <v>3316</v>
      </c>
      <c r="M32" s="2"/>
      <c r="N32" s="2"/>
      <c r="O32" s="2"/>
      <c r="P32" s="2"/>
      <c r="Q32" s="2">
        <f t="shared" si="1"/>
        <v>3175095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1438238</v>
      </c>
      <c r="E33" s="2">
        <v>87161</v>
      </c>
      <c r="F33" s="2">
        <v>112408</v>
      </c>
      <c r="G33">
        <v>1677472</v>
      </c>
      <c r="H33" s="2"/>
      <c r="I33" s="2"/>
      <c r="K33" s="2">
        <v>1172</v>
      </c>
      <c r="L33" s="2">
        <v>1236</v>
      </c>
      <c r="M33" s="2"/>
      <c r="N33" s="2"/>
      <c r="O33" s="2"/>
      <c r="P33" s="2"/>
      <c r="Q33" s="2">
        <f t="shared" si="1"/>
        <v>3317687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1572480</v>
      </c>
      <c r="E34" s="2">
        <v>86805</v>
      </c>
      <c r="F34" s="2">
        <v>81758</v>
      </c>
      <c r="G34">
        <v>1338289</v>
      </c>
      <c r="H34" s="2"/>
      <c r="I34" s="2"/>
      <c r="K34" s="2">
        <v>1170</v>
      </c>
      <c r="L34" s="2">
        <v>989</v>
      </c>
      <c r="M34" s="2"/>
      <c r="N34" s="2"/>
      <c r="O34" s="2"/>
      <c r="P34" s="2"/>
      <c r="Q34" s="2">
        <f t="shared" si="1"/>
        <v>3081491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1578595</v>
      </c>
      <c r="E35" s="2">
        <v>67746</v>
      </c>
      <c r="F35" s="2">
        <v>68789</v>
      </c>
      <c r="G35">
        <v>1239214</v>
      </c>
      <c r="H35" s="2"/>
      <c r="I35" s="2"/>
      <c r="K35" s="2">
        <v>1682</v>
      </c>
      <c r="L35" s="2">
        <v>457</v>
      </c>
      <c r="M35" s="2"/>
      <c r="N35" s="2"/>
      <c r="O35" s="2"/>
      <c r="P35" s="2"/>
      <c r="Q35" s="2">
        <f t="shared" si="1"/>
        <v>2956483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1706769</v>
      </c>
      <c r="E36" s="2">
        <v>94565</v>
      </c>
      <c r="F36" s="2">
        <v>76048</v>
      </c>
      <c r="G36">
        <v>1026905</v>
      </c>
      <c r="H36" s="2"/>
      <c r="I36" s="2"/>
      <c r="K36" s="2">
        <v>1740</v>
      </c>
      <c r="L36" s="2">
        <v>468</v>
      </c>
      <c r="M36" s="2"/>
      <c r="N36" s="2"/>
      <c r="O36" s="2"/>
      <c r="P36" s="2"/>
      <c r="Q36" s="2">
        <f t="shared" si="1"/>
        <v>2906495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1698988</v>
      </c>
      <c r="E37" s="2">
        <v>95593</v>
      </c>
      <c r="F37" s="2">
        <v>81884</v>
      </c>
      <c r="G37">
        <v>1128208</v>
      </c>
      <c r="H37" s="2"/>
      <c r="I37" s="2"/>
      <c r="K37" s="2">
        <v>1783</v>
      </c>
      <c r="L37" s="2">
        <v>1037</v>
      </c>
      <c r="M37" s="2"/>
      <c r="N37" s="2"/>
      <c r="O37" s="2"/>
      <c r="P37" s="2"/>
      <c r="Q37" s="2">
        <f t="shared" si="1"/>
        <v>3007493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1364794</v>
      </c>
      <c r="E38" s="2">
        <v>114551</v>
      </c>
      <c r="F38" s="2">
        <v>66888</v>
      </c>
      <c r="G38">
        <v>973495</v>
      </c>
      <c r="H38" s="2"/>
      <c r="I38" s="2"/>
      <c r="K38" s="2">
        <v>1788</v>
      </c>
      <c r="L38" s="2">
        <v>52003</v>
      </c>
      <c r="M38" s="2"/>
      <c r="N38" s="2"/>
      <c r="O38" s="2"/>
      <c r="P38" s="2"/>
      <c r="Q38" s="2">
        <f t="shared" si="1"/>
        <v>2573519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1408555</v>
      </c>
      <c r="E39" s="2">
        <v>107970</v>
      </c>
      <c r="F39" s="2">
        <v>98115</v>
      </c>
      <c r="G39">
        <v>1171839</v>
      </c>
      <c r="H39" s="2"/>
      <c r="I39" s="2"/>
      <c r="K39" s="2">
        <v>2289</v>
      </c>
      <c r="L39" s="2">
        <v>29271</v>
      </c>
      <c r="M39" s="2"/>
      <c r="N39" s="2"/>
      <c r="O39" s="2"/>
      <c r="P39" s="2"/>
      <c r="Q39" s="2">
        <f t="shared" si="1"/>
        <v>2818039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1626617</v>
      </c>
      <c r="E40" s="2">
        <v>114059</v>
      </c>
      <c r="F40" s="2">
        <v>133941</v>
      </c>
      <c r="G40">
        <v>835682</v>
      </c>
      <c r="H40" s="2"/>
      <c r="I40" s="2"/>
      <c r="K40" s="2">
        <v>1201</v>
      </c>
      <c r="L40" s="2">
        <v>1344</v>
      </c>
      <c r="M40" s="2"/>
      <c r="N40" s="2"/>
      <c r="O40" s="2"/>
      <c r="P40" s="2"/>
      <c r="Q40" s="2">
        <f t="shared" si="1"/>
        <v>2712844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965040</v>
      </c>
      <c r="E41" s="2">
        <v>106974</v>
      </c>
      <c r="F41" s="2">
        <v>214998</v>
      </c>
      <c r="G41">
        <v>764949</v>
      </c>
      <c r="H41" s="2"/>
      <c r="I41" s="2"/>
      <c r="K41" s="2">
        <v>2449</v>
      </c>
      <c r="L41" s="2">
        <v>2022</v>
      </c>
      <c r="M41" s="2"/>
      <c r="N41" s="2"/>
      <c r="O41" s="2"/>
      <c r="P41" s="2"/>
      <c r="Q41" s="2">
        <f t="shared" si="1"/>
        <v>2056432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1462523</v>
      </c>
      <c r="E42" s="2">
        <v>106167</v>
      </c>
      <c r="F42" s="2">
        <v>237722</v>
      </c>
      <c r="G42">
        <v>1016933</v>
      </c>
      <c r="H42" s="2"/>
      <c r="I42" s="2"/>
      <c r="K42" s="2">
        <v>2010</v>
      </c>
      <c r="L42" s="2">
        <v>2598</v>
      </c>
      <c r="M42" s="2"/>
      <c r="N42" s="2"/>
      <c r="O42" s="2"/>
      <c r="P42" s="2"/>
      <c r="Q42" s="2">
        <f t="shared" si="1"/>
        <v>2827953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1620979</v>
      </c>
      <c r="E43" s="2">
        <v>102739</v>
      </c>
      <c r="F43" s="2">
        <v>202849</v>
      </c>
      <c r="G43">
        <v>1544057</v>
      </c>
      <c r="H43" s="2"/>
      <c r="I43" s="2"/>
      <c r="K43" s="2">
        <v>2433</v>
      </c>
      <c r="L43" s="2">
        <v>972</v>
      </c>
      <c r="M43" s="2"/>
      <c r="N43" s="2"/>
      <c r="O43" s="2"/>
      <c r="P43" s="2"/>
      <c r="Q43" s="2">
        <f t="shared" si="1"/>
        <v>3474029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1395624</v>
      </c>
      <c r="E44" s="2">
        <v>107939</v>
      </c>
      <c r="F44" s="2">
        <v>167518</v>
      </c>
      <c r="G44">
        <v>2044502</v>
      </c>
      <c r="H44" s="2"/>
      <c r="I44" s="2"/>
      <c r="K44" s="2">
        <v>1357</v>
      </c>
      <c r="L44" s="2">
        <v>463</v>
      </c>
      <c r="M44" s="2"/>
      <c r="N44" s="2"/>
      <c r="O44" s="2"/>
      <c r="P44" s="2"/>
      <c r="Q44" s="2">
        <f t="shared" si="1"/>
        <v>3717403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1743646</v>
      </c>
      <c r="E45" s="2">
        <v>107653</v>
      </c>
      <c r="F45" s="2">
        <v>121507</v>
      </c>
      <c r="G45">
        <v>2003372</v>
      </c>
      <c r="H45" s="2"/>
      <c r="I45" s="2"/>
      <c r="K45" s="2">
        <v>1141</v>
      </c>
      <c r="L45" s="2">
        <v>1481</v>
      </c>
      <c r="M45" s="2"/>
      <c r="N45" s="2"/>
      <c r="O45" s="2"/>
      <c r="P45" s="2"/>
      <c r="Q45" s="2">
        <f t="shared" si="1"/>
        <v>3978800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1706446</v>
      </c>
      <c r="E46" s="2">
        <v>106772</v>
      </c>
      <c r="F46" s="2">
        <v>73505</v>
      </c>
      <c r="G46">
        <v>1653227</v>
      </c>
      <c r="H46" s="2"/>
      <c r="I46" s="2"/>
      <c r="K46" s="2">
        <v>1467</v>
      </c>
      <c r="L46" s="2">
        <v>719</v>
      </c>
      <c r="M46" s="2"/>
      <c r="N46" s="2"/>
      <c r="O46" s="2"/>
      <c r="P46" s="2"/>
      <c r="Q46" s="2">
        <f t="shared" si="1"/>
        <v>3542136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1669436</v>
      </c>
      <c r="E47" s="2">
        <v>108101</v>
      </c>
      <c r="F47" s="2">
        <v>39074</v>
      </c>
      <c r="G47">
        <v>1461920</v>
      </c>
      <c r="H47" s="2"/>
      <c r="I47" s="2"/>
      <c r="K47" s="2">
        <v>1813</v>
      </c>
      <c r="L47" s="2">
        <v>1513</v>
      </c>
      <c r="M47" s="2"/>
      <c r="N47" s="2"/>
      <c r="O47" s="2"/>
      <c r="P47" s="2"/>
      <c r="Q47" s="2">
        <f t="shared" si="1"/>
        <v>3281857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1737985</v>
      </c>
      <c r="E48" s="2">
        <v>101319</v>
      </c>
      <c r="F48" s="2">
        <v>104774</v>
      </c>
      <c r="G48">
        <v>1447124</v>
      </c>
      <c r="H48" s="2"/>
      <c r="I48" s="2"/>
      <c r="K48" s="2">
        <v>1744</v>
      </c>
      <c r="L48" s="2">
        <v>1749</v>
      </c>
      <c r="M48" s="2"/>
      <c r="N48" s="2"/>
      <c r="O48" s="2"/>
      <c r="P48" s="2"/>
      <c r="Q48" s="2">
        <f t="shared" si="1"/>
        <v>3394695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1555620</v>
      </c>
      <c r="E49" s="2">
        <v>113260</v>
      </c>
      <c r="F49" s="2">
        <v>154232</v>
      </c>
      <c r="G49">
        <v>1463643</v>
      </c>
      <c r="H49" s="2"/>
      <c r="I49" s="2"/>
      <c r="K49" s="2">
        <v>1341</v>
      </c>
      <c r="L49" s="2">
        <v>1635</v>
      </c>
      <c r="M49" s="2"/>
      <c r="N49" s="2"/>
      <c r="O49" s="2"/>
      <c r="P49" s="2"/>
      <c r="Q49" s="2">
        <f t="shared" si="1"/>
        <v>3289731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1678255</v>
      </c>
      <c r="E50" s="2">
        <v>105951</v>
      </c>
      <c r="F50" s="2">
        <v>82797</v>
      </c>
      <c r="G50">
        <v>1496250</v>
      </c>
      <c r="H50" s="2"/>
      <c r="I50" s="2"/>
      <c r="K50" s="2">
        <v>1733</v>
      </c>
      <c r="L50" s="2">
        <v>2506</v>
      </c>
      <c r="M50" s="2"/>
      <c r="N50" s="2"/>
      <c r="O50" s="2"/>
      <c r="P50" s="2"/>
      <c r="Q50" s="2">
        <f t="shared" si="1"/>
        <v>3367492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1331538</v>
      </c>
      <c r="E51" s="2">
        <v>94124</v>
      </c>
      <c r="F51" s="2">
        <v>75799</v>
      </c>
      <c r="G51">
        <v>1481627</v>
      </c>
      <c r="H51" s="2"/>
      <c r="I51" s="2"/>
      <c r="K51" s="2">
        <v>2047</v>
      </c>
      <c r="L51" s="2">
        <v>1627</v>
      </c>
      <c r="M51" s="2"/>
      <c r="N51" s="2"/>
      <c r="O51" s="2"/>
      <c r="P51" s="2"/>
      <c r="Q51" s="2">
        <f t="shared" si="1"/>
        <v>2986762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1588494</v>
      </c>
      <c r="E52" s="2">
        <v>107345</v>
      </c>
      <c r="F52" s="2">
        <v>66612</v>
      </c>
      <c r="G52">
        <v>1282406</v>
      </c>
      <c r="H52" s="2"/>
      <c r="I52" s="2"/>
      <c r="K52" s="2">
        <v>1445</v>
      </c>
      <c r="L52" s="2">
        <v>727</v>
      </c>
      <c r="M52" s="2"/>
      <c r="N52" s="2"/>
      <c r="O52" s="2"/>
      <c r="P52" s="2"/>
      <c r="Q52" s="2">
        <f t="shared" si="1"/>
        <v>3047029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999378</v>
      </c>
      <c r="E53" s="2">
        <v>103399</v>
      </c>
      <c r="F53" s="2">
        <v>204913</v>
      </c>
      <c r="G53">
        <v>1227470</v>
      </c>
      <c r="H53" s="2"/>
      <c r="I53" s="2"/>
      <c r="K53" s="2">
        <v>413</v>
      </c>
      <c r="L53" s="2">
        <v>3118</v>
      </c>
      <c r="M53" s="2"/>
      <c r="N53" s="2"/>
      <c r="O53" s="2"/>
      <c r="P53" s="2"/>
      <c r="Q53" s="2">
        <f t="shared" si="1"/>
        <v>2538691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1538950</v>
      </c>
      <c r="E54" s="2">
        <v>104759</v>
      </c>
      <c r="F54" s="2">
        <v>185435</v>
      </c>
      <c r="G54">
        <v>1082342</v>
      </c>
      <c r="H54" s="2"/>
      <c r="I54" s="2"/>
      <c r="K54" s="2">
        <v>571</v>
      </c>
      <c r="L54" s="2">
        <v>2391</v>
      </c>
      <c r="M54" s="2"/>
      <c r="N54" s="2"/>
      <c r="O54" s="2"/>
      <c r="P54" s="2"/>
      <c r="Q54" s="2">
        <f t="shared" si="1"/>
        <v>2914448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1611340</v>
      </c>
      <c r="E55" s="2">
        <v>105131</v>
      </c>
      <c r="F55" s="2">
        <v>195954</v>
      </c>
      <c r="G55">
        <v>1428648</v>
      </c>
      <c r="H55" s="2"/>
      <c r="I55" s="2"/>
      <c r="K55" s="2">
        <v>574</v>
      </c>
      <c r="L55" s="2">
        <v>744</v>
      </c>
      <c r="M55" s="2"/>
      <c r="N55" s="2"/>
      <c r="O55" s="2"/>
      <c r="P55" s="2"/>
      <c r="Q55" s="2">
        <f t="shared" si="1"/>
        <v>3342391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1578433</v>
      </c>
      <c r="E56" s="2">
        <v>115112</v>
      </c>
      <c r="F56" s="2">
        <v>228237</v>
      </c>
      <c r="G56">
        <v>2060064</v>
      </c>
      <c r="H56" s="2"/>
      <c r="I56" s="2"/>
      <c r="K56" s="2">
        <v>556</v>
      </c>
      <c r="L56" s="2">
        <v>1448</v>
      </c>
      <c r="M56" s="2"/>
      <c r="N56" s="2"/>
      <c r="O56" s="2"/>
      <c r="P56" s="2"/>
      <c r="Q56" s="2">
        <f t="shared" si="1"/>
        <v>3983850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1666748</v>
      </c>
      <c r="E57" s="2">
        <v>106707</v>
      </c>
      <c r="F57" s="2">
        <v>171164</v>
      </c>
      <c r="G57">
        <v>2162246</v>
      </c>
      <c r="H57" s="2"/>
      <c r="I57" s="2"/>
      <c r="K57" s="2">
        <v>433</v>
      </c>
      <c r="L57" s="2">
        <v>2782</v>
      </c>
      <c r="M57" s="2"/>
      <c r="N57" s="2"/>
      <c r="O57" s="2"/>
      <c r="P57" s="2"/>
      <c r="Q57" s="2">
        <f t="shared" si="1"/>
        <v>4110080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1510493</v>
      </c>
      <c r="E58" s="2">
        <v>104754</v>
      </c>
      <c r="F58" s="2">
        <v>129754</v>
      </c>
      <c r="G58">
        <v>1890767</v>
      </c>
      <c r="H58" s="2"/>
      <c r="I58" s="2"/>
      <c r="K58" s="2">
        <v>242</v>
      </c>
      <c r="L58" s="2">
        <v>1011</v>
      </c>
      <c r="M58" s="2"/>
      <c r="N58" s="2"/>
      <c r="O58" s="2"/>
      <c r="P58" s="2"/>
      <c r="Q58" s="2">
        <f t="shared" si="1"/>
        <v>3637021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1665594</v>
      </c>
      <c r="E59" s="2">
        <v>107656</v>
      </c>
      <c r="F59" s="2">
        <v>127669</v>
      </c>
      <c r="G59">
        <v>1525002</v>
      </c>
      <c r="H59" s="2"/>
      <c r="I59" s="2"/>
      <c r="K59" s="2">
        <v>0</v>
      </c>
      <c r="L59" s="2">
        <v>1554</v>
      </c>
      <c r="M59" s="2"/>
      <c r="N59" s="2"/>
      <c r="O59" s="2"/>
      <c r="P59" s="2"/>
      <c r="Q59" s="2">
        <f t="shared" si="1"/>
        <v>3427475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1536486</v>
      </c>
      <c r="E60" s="2">
        <v>104767</v>
      </c>
      <c r="F60" s="2">
        <v>111490</v>
      </c>
      <c r="G60">
        <v>1467956</v>
      </c>
      <c r="H60" s="2"/>
      <c r="I60" s="2"/>
      <c r="K60" s="2">
        <v>142</v>
      </c>
      <c r="L60" s="2">
        <v>686</v>
      </c>
      <c r="M60" s="2"/>
      <c r="N60" s="2"/>
      <c r="O60" s="2"/>
      <c r="P60" s="2"/>
      <c r="Q60" s="2">
        <f t="shared" si="1"/>
        <v>3221527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1678552</v>
      </c>
      <c r="E61" s="2">
        <v>103002</v>
      </c>
      <c r="F61" s="2">
        <v>122555</v>
      </c>
      <c r="G61">
        <v>1730843</v>
      </c>
      <c r="H61" s="2"/>
      <c r="I61" s="2"/>
      <c r="K61" s="2">
        <v>123</v>
      </c>
      <c r="L61" s="2">
        <v>1905</v>
      </c>
      <c r="M61" s="2"/>
      <c r="N61" s="2"/>
      <c r="O61" s="2"/>
      <c r="P61" s="2"/>
      <c r="Q61" s="2">
        <f t="shared" si="1"/>
        <v>3636980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694636</v>
      </c>
      <c r="E62" s="2">
        <v>116750</v>
      </c>
      <c r="F62" s="2">
        <v>96594</v>
      </c>
      <c r="G62">
        <v>1410110</v>
      </c>
      <c r="H62" s="2"/>
      <c r="I62" s="2"/>
      <c r="K62" s="2">
        <v>241</v>
      </c>
      <c r="L62" s="2">
        <v>617</v>
      </c>
      <c r="M62" s="2"/>
      <c r="N62" s="2"/>
      <c r="O62" s="2"/>
      <c r="P62" s="2"/>
      <c r="Q62" s="2">
        <f t="shared" si="1"/>
        <v>2318948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632250</v>
      </c>
      <c r="E63" s="2">
        <v>105414</v>
      </c>
      <c r="F63" s="2">
        <v>121585</v>
      </c>
      <c r="G63">
        <v>1298272</v>
      </c>
      <c r="H63" s="2"/>
      <c r="I63" s="2"/>
      <c r="K63" s="2">
        <v>265</v>
      </c>
      <c r="L63" s="2">
        <v>278</v>
      </c>
      <c r="M63" s="2"/>
      <c r="N63" s="2"/>
      <c r="O63" s="2"/>
      <c r="P63" s="2"/>
      <c r="Q63" s="2">
        <f t="shared" si="1"/>
        <v>2158064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520586</v>
      </c>
      <c r="E64" s="2">
        <v>117022</v>
      </c>
      <c r="F64" s="2">
        <v>190963</v>
      </c>
      <c r="G64">
        <v>1576715</v>
      </c>
      <c r="H64" s="2"/>
      <c r="I64" s="2"/>
      <c r="K64" s="2">
        <v>293</v>
      </c>
      <c r="L64" s="2">
        <v>731</v>
      </c>
      <c r="M64" s="2"/>
      <c r="N64" s="2"/>
      <c r="O64" s="2"/>
      <c r="P64" s="2"/>
      <c r="Q64" s="2">
        <f t="shared" si="1"/>
        <v>2406310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349803</v>
      </c>
      <c r="E65" s="2">
        <v>109552</v>
      </c>
      <c r="F65" s="2">
        <v>199553</v>
      </c>
      <c r="G65">
        <v>1419382</v>
      </c>
      <c r="H65" s="2"/>
      <c r="I65" s="2"/>
      <c r="K65" s="2">
        <v>244</v>
      </c>
      <c r="L65" s="2">
        <v>1191</v>
      </c>
      <c r="M65" s="2"/>
      <c r="N65" s="2"/>
      <c r="O65" s="2"/>
      <c r="P65" s="2"/>
      <c r="Q65" s="2">
        <f t="shared" si="1"/>
        <v>2079725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452759</v>
      </c>
      <c r="E66" s="2">
        <v>102939</v>
      </c>
      <c r="F66" s="2">
        <v>234060</v>
      </c>
      <c r="G66">
        <v>1528357</v>
      </c>
      <c r="H66" s="2"/>
      <c r="I66" s="2"/>
      <c r="K66" s="2">
        <v>64</v>
      </c>
      <c r="L66" s="2">
        <v>2324</v>
      </c>
      <c r="M66" s="2"/>
      <c r="N66" s="2"/>
      <c r="O66" s="2"/>
      <c r="P66" s="2"/>
      <c r="Q66" s="2">
        <f t="shared" si="1"/>
        <v>2320503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550579</v>
      </c>
      <c r="E67" s="2">
        <v>106335</v>
      </c>
      <c r="F67" s="2">
        <v>227078</v>
      </c>
      <c r="G67">
        <v>2098899</v>
      </c>
      <c r="H67" s="2"/>
      <c r="I67" s="2"/>
      <c r="K67" s="2">
        <v>67</v>
      </c>
      <c r="L67" s="2">
        <v>2110</v>
      </c>
      <c r="M67" s="2"/>
      <c r="N67" s="2"/>
      <c r="O67" s="2"/>
      <c r="P67" s="2"/>
      <c r="Q67" s="2">
        <f t="shared" ref="Q67:Q130" si="3">SUM(D67:P67)</f>
        <v>2985068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610637</v>
      </c>
      <c r="E68" s="2">
        <v>112876</v>
      </c>
      <c r="F68" s="2">
        <v>206586</v>
      </c>
      <c r="G68">
        <v>2492168</v>
      </c>
      <c r="H68" s="2"/>
      <c r="I68" s="2"/>
      <c r="K68" s="2">
        <v>89</v>
      </c>
      <c r="L68" s="2">
        <v>4960</v>
      </c>
      <c r="M68" s="2"/>
      <c r="N68" s="2"/>
      <c r="O68" s="2"/>
      <c r="P68" s="2"/>
      <c r="Q68" s="2">
        <f t="shared" si="3"/>
        <v>3427316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720140</v>
      </c>
      <c r="E69" s="2">
        <v>115473</v>
      </c>
      <c r="F69" s="2">
        <v>165294</v>
      </c>
      <c r="G69">
        <v>2500730</v>
      </c>
      <c r="H69" s="2"/>
      <c r="I69" s="2"/>
      <c r="K69" s="2">
        <v>414</v>
      </c>
      <c r="L69" s="2">
        <v>441</v>
      </c>
      <c r="M69" s="2"/>
      <c r="N69" s="2"/>
      <c r="O69" s="2"/>
      <c r="P69" s="2"/>
      <c r="Q69" s="2">
        <f t="shared" si="3"/>
        <v>3502492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674916</v>
      </c>
      <c r="E70" s="2">
        <v>105304</v>
      </c>
      <c r="F70" s="2">
        <v>121241</v>
      </c>
      <c r="G70">
        <v>2120249</v>
      </c>
      <c r="H70" s="2"/>
      <c r="I70" s="2"/>
      <c r="K70" s="2">
        <v>542</v>
      </c>
      <c r="L70" s="2">
        <v>1884</v>
      </c>
      <c r="M70" s="2"/>
      <c r="N70" s="2"/>
      <c r="O70" s="2"/>
      <c r="P70" s="2"/>
      <c r="Q70" s="2">
        <f t="shared" si="3"/>
        <v>3024136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664700</v>
      </c>
      <c r="E71" s="2">
        <v>117327</v>
      </c>
      <c r="F71" s="2">
        <v>134625</v>
      </c>
      <c r="G71">
        <v>1689762</v>
      </c>
      <c r="H71" s="2"/>
      <c r="I71" s="2"/>
      <c r="K71" s="2">
        <v>516</v>
      </c>
      <c r="L71" s="2">
        <v>761</v>
      </c>
      <c r="M71" s="2"/>
      <c r="N71" s="2"/>
      <c r="O71" s="2"/>
      <c r="P71" s="2"/>
      <c r="Q71" s="2">
        <f t="shared" si="3"/>
        <v>2607691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715586</v>
      </c>
      <c r="E72" s="2">
        <v>115740</v>
      </c>
      <c r="F72" s="2">
        <v>178675</v>
      </c>
      <c r="G72">
        <v>1372451</v>
      </c>
      <c r="H72" s="2"/>
      <c r="I72" s="2"/>
      <c r="K72" s="2">
        <v>485</v>
      </c>
      <c r="L72" s="2">
        <v>571</v>
      </c>
      <c r="M72" s="2"/>
      <c r="N72" s="2"/>
      <c r="O72" s="2"/>
      <c r="P72" s="2"/>
      <c r="Q72" s="2">
        <f t="shared" si="3"/>
        <v>2383508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666929</v>
      </c>
      <c r="E73" s="2">
        <v>118980</v>
      </c>
      <c r="F73" s="2">
        <v>181374</v>
      </c>
      <c r="G73">
        <v>1677038</v>
      </c>
      <c r="H73" s="2"/>
      <c r="I73" s="2"/>
      <c r="K73" s="2">
        <v>462</v>
      </c>
      <c r="L73" s="2">
        <v>1478</v>
      </c>
      <c r="M73" s="2"/>
      <c r="N73" s="2"/>
      <c r="O73" s="2"/>
      <c r="P73" s="2"/>
      <c r="Q73" s="2">
        <f t="shared" si="3"/>
        <v>2646261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573791</v>
      </c>
      <c r="E74" s="2">
        <v>120875</v>
      </c>
      <c r="F74" s="2">
        <v>226034</v>
      </c>
      <c r="G74">
        <v>1938873</v>
      </c>
      <c r="H74" s="2"/>
      <c r="I74" s="2"/>
      <c r="K74" s="2">
        <v>415</v>
      </c>
      <c r="L74" s="2">
        <v>954</v>
      </c>
      <c r="M74" s="2"/>
      <c r="N74" s="2">
        <v>0</v>
      </c>
      <c r="O74" s="2"/>
      <c r="P74" s="2"/>
      <c r="Q74" s="2">
        <f t="shared" si="3"/>
        <v>2860942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560790</v>
      </c>
      <c r="E75" s="2">
        <v>99073</v>
      </c>
      <c r="F75" s="2">
        <v>210211</v>
      </c>
      <c r="G75">
        <v>1692478</v>
      </c>
      <c r="H75" s="2"/>
      <c r="I75" s="2"/>
      <c r="K75" s="2">
        <v>313</v>
      </c>
      <c r="L75" s="2">
        <v>1338</v>
      </c>
      <c r="M75" s="2"/>
      <c r="N75" s="2">
        <v>0</v>
      </c>
      <c r="O75" s="2"/>
      <c r="P75" s="2"/>
      <c r="Q75" s="2">
        <f t="shared" si="3"/>
        <v>2564203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639039</v>
      </c>
      <c r="E76" s="2">
        <v>109994</v>
      </c>
      <c r="F76" s="2">
        <v>256746</v>
      </c>
      <c r="G76">
        <v>1666927</v>
      </c>
      <c r="H76" s="2"/>
      <c r="I76" s="2"/>
      <c r="K76" s="2">
        <v>9</v>
      </c>
      <c r="L76" s="2">
        <v>622</v>
      </c>
      <c r="M76" s="2"/>
      <c r="N76" s="2">
        <v>0</v>
      </c>
      <c r="O76" s="2"/>
      <c r="P76" s="2"/>
      <c r="Q76" s="2">
        <f t="shared" si="3"/>
        <v>2673337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282380</v>
      </c>
      <c r="E77" s="2">
        <v>106234</v>
      </c>
      <c r="F77" s="2">
        <v>260511</v>
      </c>
      <c r="G77">
        <v>1574507</v>
      </c>
      <c r="H77" s="2"/>
      <c r="I77" s="2"/>
      <c r="K77" s="2">
        <v>83</v>
      </c>
      <c r="L77" s="2">
        <v>879</v>
      </c>
      <c r="M77" s="2"/>
      <c r="N77" s="2">
        <v>0</v>
      </c>
      <c r="O77" s="2"/>
      <c r="P77" s="2"/>
      <c r="Q77" s="2">
        <f t="shared" si="3"/>
        <v>2224594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457194</v>
      </c>
      <c r="E78" s="2">
        <v>92285</v>
      </c>
      <c r="F78" s="2">
        <v>244050</v>
      </c>
      <c r="G78">
        <v>1782034</v>
      </c>
      <c r="H78" s="2"/>
      <c r="I78" s="2"/>
      <c r="K78" s="2">
        <v>538</v>
      </c>
      <c r="L78" s="2">
        <v>297</v>
      </c>
      <c r="M78" s="2"/>
      <c r="N78" s="2">
        <v>0</v>
      </c>
      <c r="O78" s="2"/>
      <c r="P78" s="2"/>
      <c r="Q78" s="2">
        <f t="shared" si="3"/>
        <v>2576398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613271</v>
      </c>
      <c r="E79" s="2">
        <v>103870</v>
      </c>
      <c r="F79" s="2">
        <v>196682</v>
      </c>
      <c r="G79">
        <v>2070529</v>
      </c>
      <c r="H79" s="2"/>
      <c r="I79" s="2"/>
      <c r="K79" s="2">
        <v>486</v>
      </c>
      <c r="L79" s="2">
        <v>1774</v>
      </c>
      <c r="M79" s="2"/>
      <c r="N79" s="2">
        <v>1876</v>
      </c>
      <c r="O79" s="2"/>
      <c r="P79" s="2"/>
      <c r="Q79" s="2">
        <f t="shared" si="3"/>
        <v>2988488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663907</v>
      </c>
      <c r="E80" s="2">
        <v>102355</v>
      </c>
      <c r="F80" s="2">
        <v>180074</v>
      </c>
      <c r="G80">
        <v>2505156</v>
      </c>
      <c r="H80" s="2"/>
      <c r="I80" s="2"/>
      <c r="K80" s="2">
        <v>303</v>
      </c>
      <c r="L80" s="2">
        <v>1100</v>
      </c>
      <c r="M80" s="2"/>
      <c r="N80" s="2">
        <v>8827</v>
      </c>
      <c r="O80" s="2"/>
      <c r="P80" s="2"/>
      <c r="Q80" s="2">
        <f t="shared" si="3"/>
        <v>3461722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687206</v>
      </c>
      <c r="E81" s="2">
        <v>104255</v>
      </c>
      <c r="F81" s="2">
        <v>155747</v>
      </c>
      <c r="G81">
        <v>2434978</v>
      </c>
      <c r="H81" s="2"/>
      <c r="I81" s="2"/>
      <c r="K81" s="2">
        <v>646</v>
      </c>
      <c r="L81" s="2">
        <v>818</v>
      </c>
      <c r="M81" s="2"/>
      <c r="N81" s="2">
        <v>10251</v>
      </c>
      <c r="O81" s="2"/>
      <c r="P81" s="2"/>
      <c r="Q81" s="2">
        <f t="shared" si="3"/>
        <v>3393901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659309</v>
      </c>
      <c r="E82" s="2">
        <v>100070</v>
      </c>
      <c r="F82" s="2">
        <v>133056</v>
      </c>
      <c r="G82">
        <v>2099861</v>
      </c>
      <c r="H82" s="2"/>
      <c r="I82" s="2"/>
      <c r="K82" s="2">
        <v>428</v>
      </c>
      <c r="L82" s="2">
        <v>388</v>
      </c>
      <c r="M82" s="2"/>
      <c r="N82" s="2">
        <v>10186</v>
      </c>
      <c r="O82" s="2"/>
      <c r="P82" s="2"/>
      <c r="Q82" s="2">
        <f t="shared" si="3"/>
        <v>3003298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678611</v>
      </c>
      <c r="E83" s="2">
        <v>102832</v>
      </c>
      <c r="F83" s="2">
        <v>88543</v>
      </c>
      <c r="G83">
        <v>1578988</v>
      </c>
      <c r="H83" s="2"/>
      <c r="I83" s="2"/>
      <c r="K83" s="2">
        <v>334</v>
      </c>
      <c r="L83" s="2">
        <v>305</v>
      </c>
      <c r="M83" s="2"/>
      <c r="N83" s="2">
        <v>7572</v>
      </c>
      <c r="O83" s="2"/>
      <c r="P83" s="2"/>
      <c r="Q83" s="2">
        <f t="shared" si="3"/>
        <v>2457185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634375</v>
      </c>
      <c r="E84" s="2">
        <v>102679</v>
      </c>
      <c r="F84" s="2">
        <v>27093</v>
      </c>
      <c r="G84">
        <v>1330983</v>
      </c>
      <c r="H84" s="2"/>
      <c r="I84" s="2"/>
      <c r="K84" s="2">
        <v>204</v>
      </c>
      <c r="L84" s="2">
        <v>1088</v>
      </c>
      <c r="M84" s="2"/>
      <c r="N84" s="2">
        <v>3960</v>
      </c>
      <c r="O84" s="2"/>
      <c r="P84" s="2"/>
      <c r="Q84" s="2">
        <f t="shared" si="3"/>
        <v>2100382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641038</v>
      </c>
      <c r="E85" s="2">
        <v>108169</v>
      </c>
      <c r="F85" s="2">
        <v>24445</v>
      </c>
      <c r="G85">
        <v>1587956</v>
      </c>
      <c r="H85" s="2"/>
      <c r="I85" s="2"/>
      <c r="K85" s="2">
        <v>497</v>
      </c>
      <c r="L85" s="2">
        <v>1886</v>
      </c>
      <c r="M85" s="2"/>
      <c r="N85" s="2">
        <v>1294</v>
      </c>
      <c r="O85" s="2"/>
      <c r="P85" s="2"/>
      <c r="Q85" s="2">
        <f t="shared" si="3"/>
        <v>2365285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617362</v>
      </c>
      <c r="E86" s="2">
        <v>40960</v>
      </c>
      <c r="F86" s="2">
        <v>45514</v>
      </c>
      <c r="G86">
        <v>1856082</v>
      </c>
      <c r="H86" s="2"/>
      <c r="I86" s="2"/>
      <c r="K86" s="2">
        <v>383</v>
      </c>
      <c r="L86" s="2">
        <v>419</v>
      </c>
      <c r="M86" s="2"/>
      <c r="N86" s="2">
        <v>2477</v>
      </c>
      <c r="O86" s="2"/>
      <c r="P86" s="2"/>
      <c r="Q86" s="2">
        <f t="shared" si="3"/>
        <v>2563197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616989</v>
      </c>
      <c r="E87" s="2">
        <v>32525</v>
      </c>
      <c r="F87" s="2">
        <v>64087</v>
      </c>
      <c r="G87">
        <v>1680219</v>
      </c>
      <c r="H87" s="2"/>
      <c r="I87" s="2"/>
      <c r="K87" s="2">
        <v>251</v>
      </c>
      <c r="L87" s="2">
        <v>755</v>
      </c>
      <c r="M87" s="2"/>
      <c r="N87" s="2">
        <v>6121</v>
      </c>
      <c r="O87" s="2"/>
      <c r="P87" s="2"/>
      <c r="Q87" s="2">
        <f t="shared" si="3"/>
        <v>2400947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524729</v>
      </c>
      <c r="E88" s="2">
        <v>127699</v>
      </c>
      <c r="F88" s="2">
        <v>173112</v>
      </c>
      <c r="G88">
        <v>1761143</v>
      </c>
      <c r="H88" s="2"/>
      <c r="I88" s="2"/>
      <c r="K88" s="2">
        <v>141</v>
      </c>
      <c r="L88" s="2">
        <v>871</v>
      </c>
      <c r="M88" s="2"/>
      <c r="N88" s="2">
        <v>14839</v>
      </c>
      <c r="O88" s="2"/>
      <c r="P88" s="2"/>
      <c r="Q88" s="2">
        <f t="shared" si="3"/>
        <v>2602534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350967</v>
      </c>
      <c r="E89" s="2">
        <v>138420</v>
      </c>
      <c r="F89" s="2">
        <v>245065</v>
      </c>
      <c r="G89">
        <v>1699369</v>
      </c>
      <c r="H89" s="2"/>
      <c r="I89" s="2"/>
      <c r="K89" s="2">
        <v>2</v>
      </c>
      <c r="L89" s="2">
        <v>1196</v>
      </c>
      <c r="M89" s="2"/>
      <c r="N89" s="2">
        <v>18682</v>
      </c>
      <c r="O89" s="2"/>
      <c r="P89" s="2"/>
      <c r="Q89" s="2">
        <f t="shared" si="3"/>
        <v>2453701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440727</v>
      </c>
      <c r="E90" s="2">
        <v>136122</v>
      </c>
      <c r="F90" s="2">
        <v>186923</v>
      </c>
      <c r="G90">
        <v>1771640</v>
      </c>
      <c r="H90" s="2"/>
      <c r="I90" s="2"/>
      <c r="K90" s="2">
        <v>202</v>
      </c>
      <c r="L90" s="2">
        <v>1583</v>
      </c>
      <c r="M90" s="2"/>
      <c r="N90" s="2">
        <v>18863</v>
      </c>
      <c r="O90" s="2"/>
      <c r="P90" s="2"/>
      <c r="Q90" s="2">
        <f t="shared" si="3"/>
        <v>2556060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618624</v>
      </c>
      <c r="E91" s="2">
        <v>128522</v>
      </c>
      <c r="F91" s="2">
        <v>215472</v>
      </c>
      <c r="G91">
        <v>1910584</v>
      </c>
      <c r="H91" s="2"/>
      <c r="I91" s="2"/>
      <c r="K91" s="2">
        <v>2</v>
      </c>
      <c r="L91" s="2">
        <v>1772</v>
      </c>
      <c r="M91" s="2"/>
      <c r="N91" s="2">
        <v>24428</v>
      </c>
      <c r="O91" s="2"/>
      <c r="P91" s="2"/>
      <c r="Q91" s="2">
        <f t="shared" si="3"/>
        <v>2899404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856388</v>
      </c>
      <c r="E92" s="2">
        <v>124349</v>
      </c>
      <c r="F92" s="2">
        <v>185972</v>
      </c>
      <c r="G92">
        <v>2416389</v>
      </c>
      <c r="H92" s="2"/>
      <c r="I92" s="2"/>
      <c r="K92" s="2">
        <v>258</v>
      </c>
      <c r="L92" s="2">
        <v>755</v>
      </c>
      <c r="M92" s="2"/>
      <c r="N92" s="2">
        <v>17565</v>
      </c>
      <c r="O92" s="2"/>
      <c r="P92" s="2"/>
      <c r="Q92" s="2">
        <f t="shared" si="3"/>
        <v>3601676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806882</v>
      </c>
      <c r="E93" s="2">
        <v>125821</v>
      </c>
      <c r="F93" s="2">
        <v>185045</v>
      </c>
      <c r="G93">
        <v>2719491</v>
      </c>
      <c r="H93" s="2"/>
      <c r="I93" s="2"/>
      <c r="K93" s="2">
        <v>207</v>
      </c>
      <c r="L93" s="2">
        <v>2449</v>
      </c>
      <c r="M93" s="2"/>
      <c r="N93" s="2">
        <v>16373</v>
      </c>
      <c r="O93" s="2"/>
      <c r="P93" s="2"/>
      <c r="Q93" s="2">
        <f t="shared" si="3"/>
        <v>3856268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775623</v>
      </c>
      <c r="E94" s="2">
        <v>120633</v>
      </c>
      <c r="F94" s="2">
        <v>163727</v>
      </c>
      <c r="G94">
        <v>2230820</v>
      </c>
      <c r="H94" s="2"/>
      <c r="I94" s="2"/>
      <c r="K94" s="2">
        <v>361</v>
      </c>
      <c r="L94" s="2">
        <v>813</v>
      </c>
      <c r="M94" s="2"/>
      <c r="N94" s="2">
        <v>16123</v>
      </c>
      <c r="O94" s="2"/>
      <c r="P94" s="2"/>
      <c r="Q94" s="2">
        <f t="shared" si="3"/>
        <v>3308100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611996</v>
      </c>
      <c r="E95" s="2">
        <v>133963</v>
      </c>
      <c r="F95" s="2">
        <v>95614</v>
      </c>
      <c r="G95">
        <v>1988090</v>
      </c>
      <c r="H95" s="2"/>
      <c r="I95" s="2"/>
      <c r="K95" s="2">
        <v>122</v>
      </c>
      <c r="L95" s="2">
        <v>2077</v>
      </c>
      <c r="M95" s="2"/>
      <c r="N95" s="2">
        <v>11523</v>
      </c>
      <c r="O95" s="2"/>
      <c r="P95" s="2"/>
      <c r="Q95" s="2">
        <f t="shared" si="3"/>
        <v>2843385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737948</v>
      </c>
      <c r="E96" s="2">
        <v>133064</v>
      </c>
      <c r="F96" s="2">
        <v>99217</v>
      </c>
      <c r="G96">
        <v>1778165</v>
      </c>
      <c r="H96" s="2"/>
      <c r="I96" s="2"/>
      <c r="K96" s="2">
        <v>58</v>
      </c>
      <c r="L96" s="2">
        <v>1236</v>
      </c>
      <c r="M96" s="2"/>
      <c r="N96" s="2">
        <v>5343</v>
      </c>
      <c r="O96" s="2"/>
      <c r="P96" s="2"/>
      <c r="Q96" s="2">
        <f t="shared" si="3"/>
        <v>2755031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854118</v>
      </c>
      <c r="E97" s="2">
        <v>140743</v>
      </c>
      <c r="F97" s="2">
        <v>90872</v>
      </c>
      <c r="G97">
        <v>2159919</v>
      </c>
      <c r="H97" s="2"/>
      <c r="I97" s="2"/>
      <c r="K97" s="2">
        <v>0</v>
      </c>
      <c r="L97" s="2">
        <v>344</v>
      </c>
      <c r="M97" s="2"/>
      <c r="N97" s="2">
        <v>3675</v>
      </c>
      <c r="O97" s="2"/>
      <c r="P97" s="2"/>
      <c r="Q97" s="2">
        <f t="shared" si="3"/>
        <v>3249671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779429</v>
      </c>
      <c r="E98" s="2">
        <v>140182</v>
      </c>
      <c r="F98" s="2">
        <v>132652</v>
      </c>
      <c r="G98">
        <v>2083699</v>
      </c>
      <c r="H98" s="2"/>
      <c r="I98" s="2"/>
      <c r="K98" s="2">
        <v>0</v>
      </c>
      <c r="L98" s="2">
        <v>1386</v>
      </c>
      <c r="M98" s="2"/>
      <c r="N98" s="2">
        <v>3268</v>
      </c>
      <c r="O98" s="2"/>
      <c r="P98" s="2"/>
      <c r="Q98" s="2">
        <f t="shared" si="3"/>
        <v>3140616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659650</v>
      </c>
      <c r="E99" s="2">
        <v>127860</v>
      </c>
      <c r="F99" s="2">
        <v>138230</v>
      </c>
      <c r="G99">
        <v>1937805</v>
      </c>
      <c r="H99" s="2"/>
      <c r="I99" s="2"/>
      <c r="K99" s="2">
        <v>217</v>
      </c>
      <c r="L99" s="2">
        <v>869</v>
      </c>
      <c r="M99" s="2"/>
      <c r="N99" s="2">
        <v>5771</v>
      </c>
      <c r="O99" s="2"/>
      <c r="P99" s="2"/>
      <c r="Q99" s="2">
        <f t="shared" si="3"/>
        <v>2870402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654960</v>
      </c>
      <c r="E100" s="2">
        <v>144419</v>
      </c>
      <c r="F100" s="2">
        <v>193402</v>
      </c>
      <c r="G100">
        <v>2038420</v>
      </c>
      <c r="H100" s="2"/>
      <c r="I100" s="2"/>
      <c r="K100" s="2">
        <v>214</v>
      </c>
      <c r="L100" s="2">
        <v>243</v>
      </c>
      <c r="M100" s="2"/>
      <c r="N100" s="2">
        <v>17273</v>
      </c>
      <c r="O100" s="2"/>
      <c r="P100" s="2"/>
      <c r="Q100" s="2">
        <f t="shared" si="3"/>
        <v>3048931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507111</v>
      </c>
      <c r="E101" s="2">
        <v>132141</v>
      </c>
      <c r="F101" s="2">
        <v>285402</v>
      </c>
      <c r="G101">
        <v>1638934</v>
      </c>
      <c r="H101" s="2"/>
      <c r="I101" s="2"/>
      <c r="K101" s="2">
        <v>515</v>
      </c>
      <c r="L101" s="2">
        <v>1698</v>
      </c>
      <c r="M101" s="2"/>
      <c r="N101" s="2">
        <v>20043</v>
      </c>
      <c r="O101" s="2"/>
      <c r="P101" s="2"/>
      <c r="Q101" s="2">
        <f t="shared" si="3"/>
        <v>2585844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534595</v>
      </c>
      <c r="E102" s="2">
        <v>122999</v>
      </c>
      <c r="F102" s="2">
        <v>234950</v>
      </c>
      <c r="G102">
        <v>2342204</v>
      </c>
      <c r="H102" s="2"/>
      <c r="I102" s="2"/>
      <c r="K102" s="2">
        <v>496</v>
      </c>
      <c r="L102" s="2">
        <v>1941</v>
      </c>
      <c r="M102" s="2"/>
      <c r="N102" s="2">
        <v>23189</v>
      </c>
      <c r="O102" s="2"/>
      <c r="P102" s="2"/>
      <c r="Q102" s="2">
        <f t="shared" si="3"/>
        <v>3260374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466693</v>
      </c>
      <c r="E103" s="2">
        <v>131148</v>
      </c>
      <c r="F103" s="2">
        <v>211138</v>
      </c>
      <c r="G103">
        <v>2235503</v>
      </c>
      <c r="H103" s="2"/>
      <c r="I103" s="2"/>
      <c r="K103" s="2">
        <v>0</v>
      </c>
      <c r="L103" s="2">
        <v>3386</v>
      </c>
      <c r="M103" s="2"/>
      <c r="N103" s="2">
        <v>16846</v>
      </c>
      <c r="O103" s="2"/>
      <c r="P103" s="2"/>
      <c r="Q103" s="2">
        <f t="shared" si="3"/>
        <v>3064714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682537</v>
      </c>
      <c r="E104" s="2">
        <v>127761</v>
      </c>
      <c r="F104" s="2">
        <v>216259</v>
      </c>
      <c r="G104">
        <v>2823631</v>
      </c>
      <c r="H104" s="2"/>
      <c r="I104" s="2"/>
      <c r="K104" s="2">
        <v>0</v>
      </c>
      <c r="L104" s="2">
        <v>1424</v>
      </c>
      <c r="M104" s="2"/>
      <c r="N104" s="2">
        <v>19997</v>
      </c>
      <c r="O104" s="2"/>
      <c r="P104" s="2"/>
      <c r="Q104" s="2">
        <f t="shared" si="3"/>
        <v>3871609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636644</v>
      </c>
      <c r="E105" s="2">
        <v>129498</v>
      </c>
      <c r="F105" s="2">
        <v>233633</v>
      </c>
      <c r="G105">
        <v>2727943</v>
      </c>
      <c r="H105" s="2"/>
      <c r="I105" s="2"/>
      <c r="K105" s="2">
        <v>0</v>
      </c>
      <c r="L105" s="2">
        <v>1461</v>
      </c>
      <c r="M105" s="2"/>
      <c r="N105" s="2">
        <v>23257</v>
      </c>
      <c r="O105" s="2"/>
      <c r="P105" s="2"/>
      <c r="Q105" s="2">
        <f t="shared" si="3"/>
        <v>3752436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509899</v>
      </c>
      <c r="E106" s="2">
        <v>124999</v>
      </c>
      <c r="F106" s="2">
        <v>166936</v>
      </c>
      <c r="G106">
        <v>2439983</v>
      </c>
      <c r="H106" s="2"/>
      <c r="I106" s="2"/>
      <c r="K106" s="2">
        <v>0</v>
      </c>
      <c r="L106" s="2">
        <v>1418</v>
      </c>
      <c r="M106" s="2"/>
      <c r="N106" s="2">
        <v>19226</v>
      </c>
      <c r="O106" s="2"/>
      <c r="P106" s="2"/>
      <c r="Q106" s="2">
        <f t="shared" si="3"/>
        <v>3262461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643789</v>
      </c>
      <c r="E107" s="2">
        <v>96681</v>
      </c>
      <c r="F107" s="2">
        <v>219675</v>
      </c>
      <c r="G107">
        <v>1748909</v>
      </c>
      <c r="H107" s="2"/>
      <c r="I107" s="2"/>
      <c r="K107" s="2">
        <v>128</v>
      </c>
      <c r="L107" s="2">
        <v>1240</v>
      </c>
      <c r="M107" s="2"/>
      <c r="N107" s="2">
        <v>12650</v>
      </c>
      <c r="O107" s="2"/>
      <c r="P107" s="2"/>
      <c r="Q107" s="2">
        <f t="shared" si="3"/>
        <v>2723072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652357</v>
      </c>
      <c r="E108" s="2">
        <v>167696</v>
      </c>
      <c r="F108" s="2">
        <v>224976</v>
      </c>
      <c r="G108">
        <v>1894745</v>
      </c>
      <c r="H108" s="2"/>
      <c r="I108" s="2"/>
      <c r="K108" s="2">
        <v>426</v>
      </c>
      <c r="L108" s="2">
        <v>681</v>
      </c>
      <c r="M108" s="2"/>
      <c r="N108" s="2">
        <v>8472</v>
      </c>
      <c r="O108" s="2"/>
      <c r="P108" s="2"/>
      <c r="Q108" s="2">
        <f t="shared" si="3"/>
        <v>2949353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812273</v>
      </c>
      <c r="E109" s="2">
        <v>187828</v>
      </c>
      <c r="F109" s="2">
        <v>203343</v>
      </c>
      <c r="G109">
        <v>1965845</v>
      </c>
      <c r="H109" s="2"/>
      <c r="I109" s="2"/>
      <c r="K109" s="2">
        <v>390</v>
      </c>
      <c r="L109" s="2">
        <v>438</v>
      </c>
      <c r="M109" s="2"/>
      <c r="N109" s="2">
        <v>4317</v>
      </c>
      <c r="O109" s="2"/>
      <c r="P109" s="2"/>
      <c r="Q109" s="2">
        <f t="shared" si="3"/>
        <v>3174434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756833</v>
      </c>
      <c r="E110" s="2">
        <v>163344</v>
      </c>
      <c r="F110" s="2">
        <v>179247</v>
      </c>
      <c r="G110">
        <v>1957640</v>
      </c>
      <c r="H110" s="2"/>
      <c r="I110" s="2"/>
      <c r="K110" s="2">
        <v>404</v>
      </c>
      <c r="L110" s="2">
        <v>1054</v>
      </c>
      <c r="M110" s="2"/>
      <c r="N110" s="2">
        <v>2913</v>
      </c>
      <c r="O110" s="2"/>
      <c r="P110" s="2"/>
      <c r="Q110" s="2">
        <f t="shared" si="3"/>
        <v>3061435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666413</v>
      </c>
      <c r="E111" s="2">
        <v>129529</v>
      </c>
      <c r="F111" s="2">
        <v>124683</v>
      </c>
      <c r="G111">
        <v>1822649</v>
      </c>
      <c r="H111" s="2"/>
      <c r="I111" s="2"/>
      <c r="K111" s="2">
        <v>405</v>
      </c>
      <c r="L111" s="2">
        <v>763</v>
      </c>
      <c r="M111" s="2"/>
      <c r="N111" s="2">
        <v>5560</v>
      </c>
      <c r="O111" s="2"/>
      <c r="P111" s="2"/>
      <c r="Q111" s="2">
        <f t="shared" si="3"/>
        <v>2750002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542073</v>
      </c>
      <c r="E112" s="2">
        <v>181725</v>
      </c>
      <c r="F112" s="2">
        <v>218400</v>
      </c>
      <c r="G112">
        <v>1937212</v>
      </c>
      <c r="H112" s="2"/>
      <c r="I112" s="2"/>
      <c r="K112" s="2">
        <v>174</v>
      </c>
      <c r="L112" s="2">
        <v>438</v>
      </c>
      <c r="M112" s="2"/>
      <c r="N112" s="2">
        <v>13848</v>
      </c>
      <c r="O112" s="2"/>
      <c r="P112" s="2"/>
      <c r="Q112" s="2">
        <f t="shared" si="3"/>
        <v>2893870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515440</v>
      </c>
      <c r="E113" s="2">
        <v>178167</v>
      </c>
      <c r="F113" s="2">
        <v>219317</v>
      </c>
      <c r="G113">
        <v>1852253</v>
      </c>
      <c r="H113" s="2"/>
      <c r="I113" s="2"/>
      <c r="K113" s="2">
        <v>116</v>
      </c>
      <c r="L113" s="2">
        <v>219</v>
      </c>
      <c r="M113" s="2"/>
      <c r="N113" s="2">
        <v>17732</v>
      </c>
      <c r="O113" s="2"/>
      <c r="P113" s="2"/>
      <c r="Q113" s="2">
        <f t="shared" si="3"/>
        <v>2783244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369898</v>
      </c>
      <c r="E114" s="2">
        <v>193472</v>
      </c>
      <c r="F114" s="2">
        <v>202938</v>
      </c>
      <c r="G114">
        <v>1931323</v>
      </c>
      <c r="H114" s="2"/>
      <c r="I114" s="2"/>
      <c r="K114" s="2">
        <v>418</v>
      </c>
      <c r="L114" s="2">
        <v>1626</v>
      </c>
      <c r="M114" s="2"/>
      <c r="N114" s="2">
        <v>25184</v>
      </c>
      <c r="O114" s="2"/>
      <c r="P114" s="2"/>
      <c r="Q114" s="2">
        <f t="shared" si="3"/>
        <v>2724859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500799</v>
      </c>
      <c r="E115" s="2">
        <v>177463</v>
      </c>
      <c r="F115" s="2">
        <v>259869</v>
      </c>
      <c r="G115">
        <v>2009443</v>
      </c>
      <c r="H115" s="2"/>
      <c r="I115" s="2"/>
      <c r="K115" s="2">
        <v>528</v>
      </c>
      <c r="L115" s="2">
        <v>1586</v>
      </c>
      <c r="M115" s="2"/>
      <c r="N115" s="2">
        <v>29839</v>
      </c>
      <c r="O115" s="2"/>
      <c r="P115" s="2"/>
      <c r="Q115" s="2">
        <f t="shared" si="3"/>
        <v>2979527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730907</v>
      </c>
      <c r="E116" s="2">
        <v>160140</v>
      </c>
      <c r="F116" s="2">
        <v>219410</v>
      </c>
      <c r="G116">
        <v>2823252</v>
      </c>
      <c r="H116" s="2"/>
      <c r="I116" s="2"/>
      <c r="K116" s="2">
        <v>554</v>
      </c>
      <c r="L116" s="2">
        <v>661</v>
      </c>
      <c r="M116" s="2"/>
      <c r="N116" s="2">
        <v>23051</v>
      </c>
      <c r="O116" s="2"/>
      <c r="P116" s="2"/>
      <c r="Q116" s="2">
        <f t="shared" si="3"/>
        <v>3957975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702084</v>
      </c>
      <c r="E117" s="2">
        <v>177275</v>
      </c>
      <c r="F117" s="2">
        <v>194831</v>
      </c>
      <c r="G117">
        <v>2371919</v>
      </c>
      <c r="H117" s="2"/>
      <c r="I117" s="2"/>
      <c r="K117" s="2">
        <v>595</v>
      </c>
      <c r="L117" s="2">
        <v>858</v>
      </c>
      <c r="M117" s="2"/>
      <c r="N117" s="2">
        <v>29191</v>
      </c>
      <c r="O117" s="2"/>
      <c r="P117" s="2"/>
      <c r="Q117" s="2">
        <f t="shared" si="3"/>
        <v>3476753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624643</v>
      </c>
      <c r="E118" s="2">
        <v>166750</v>
      </c>
      <c r="F118" s="2">
        <v>169866</v>
      </c>
      <c r="G118">
        <v>2044063</v>
      </c>
      <c r="H118" s="2"/>
      <c r="I118" s="2"/>
      <c r="K118" s="2">
        <v>719</v>
      </c>
      <c r="L118" s="2">
        <v>759</v>
      </c>
      <c r="M118" s="2"/>
      <c r="N118" s="2">
        <v>27315</v>
      </c>
      <c r="O118" s="2"/>
      <c r="P118" s="2"/>
      <c r="Q118" s="2">
        <f t="shared" si="3"/>
        <v>3034115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547302</v>
      </c>
      <c r="E119" s="2">
        <v>179232</v>
      </c>
      <c r="F119" s="2">
        <v>88950</v>
      </c>
      <c r="G119">
        <v>1698203</v>
      </c>
      <c r="H119" s="2"/>
      <c r="I119" s="2"/>
      <c r="K119" s="2">
        <v>596</v>
      </c>
      <c r="L119" s="2">
        <v>964</v>
      </c>
      <c r="M119" s="2"/>
      <c r="N119" s="2">
        <v>16692</v>
      </c>
      <c r="O119" s="2"/>
      <c r="P119" s="2">
        <v>416</v>
      </c>
      <c r="Q119" s="2">
        <f t="shared" si="3"/>
        <v>2532355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419932</v>
      </c>
      <c r="E120" s="2">
        <v>168723</v>
      </c>
      <c r="F120" s="2">
        <v>141932</v>
      </c>
      <c r="G120">
        <v>1674193</v>
      </c>
      <c r="H120" s="2"/>
      <c r="I120" s="2">
        <v>0</v>
      </c>
      <c r="K120" s="2">
        <v>554</v>
      </c>
      <c r="L120" s="2">
        <v>1318</v>
      </c>
      <c r="M120" s="2"/>
      <c r="N120" s="2">
        <v>16062</v>
      </c>
      <c r="O120" s="2"/>
      <c r="P120" s="2">
        <v>382</v>
      </c>
      <c r="Q120" s="2">
        <f t="shared" si="3"/>
        <v>2423096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620978</v>
      </c>
      <c r="E121" s="2">
        <v>193909</v>
      </c>
      <c r="F121" s="2">
        <v>137854</v>
      </c>
      <c r="G121">
        <v>1566043</v>
      </c>
      <c r="H121" s="2"/>
      <c r="I121" s="2">
        <v>0</v>
      </c>
      <c r="K121" s="2">
        <v>591</v>
      </c>
      <c r="L121" s="2">
        <v>912</v>
      </c>
      <c r="M121" s="2"/>
      <c r="N121" s="2">
        <v>9529</v>
      </c>
      <c r="O121" s="2"/>
      <c r="P121" s="2">
        <v>91</v>
      </c>
      <c r="Q121" s="2">
        <f t="shared" si="3"/>
        <v>2529907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471779.34</v>
      </c>
      <c r="E122" s="2">
        <v>195323.63</v>
      </c>
      <c r="F122" s="2">
        <v>137039.46</v>
      </c>
      <c r="G122">
        <v>1546679.22</v>
      </c>
      <c r="H122" s="2"/>
      <c r="I122" s="2">
        <v>3021.66</v>
      </c>
      <c r="K122" s="2">
        <v>583.86</v>
      </c>
      <c r="L122" s="2">
        <v>933.68</v>
      </c>
      <c r="M122" s="2"/>
      <c r="N122" s="2">
        <v>13367.28</v>
      </c>
      <c r="O122" s="2"/>
      <c r="P122" s="2">
        <v>0</v>
      </c>
      <c r="Q122" s="2">
        <f t="shared" si="3"/>
        <v>2368728.13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371702.04</v>
      </c>
      <c r="E123" s="2">
        <v>179248.85</v>
      </c>
      <c r="F123" s="2">
        <v>163784.69</v>
      </c>
      <c r="G123">
        <v>1387626.37</v>
      </c>
      <c r="H123" s="2"/>
      <c r="I123" s="2">
        <v>3038.76</v>
      </c>
      <c r="K123" s="2">
        <v>474.42</v>
      </c>
      <c r="L123" s="2">
        <v>751.61</v>
      </c>
      <c r="M123" s="2"/>
      <c r="N123" s="2">
        <v>17763.11</v>
      </c>
      <c r="O123" s="2"/>
      <c r="P123" s="2">
        <v>0</v>
      </c>
      <c r="Q123" s="2">
        <f t="shared" si="3"/>
        <v>2124389.8499999996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222869.37</v>
      </c>
      <c r="E124" s="2">
        <v>192054.31</v>
      </c>
      <c r="F124" s="2">
        <v>235600.41</v>
      </c>
      <c r="G124">
        <v>1586020.7</v>
      </c>
      <c r="H124" s="2"/>
      <c r="I124" s="2">
        <v>3549.43</v>
      </c>
      <c r="K124" s="2">
        <v>219.5</v>
      </c>
      <c r="L124" s="2">
        <v>703.1</v>
      </c>
      <c r="M124" s="2"/>
      <c r="N124" s="2">
        <v>22177.86</v>
      </c>
      <c r="O124" s="2"/>
      <c r="P124" s="2">
        <v>0</v>
      </c>
      <c r="Q124" s="2">
        <f t="shared" si="3"/>
        <v>2263194.6800000002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215384.63</v>
      </c>
      <c r="E125" s="2">
        <v>185132.21</v>
      </c>
      <c r="F125" s="2">
        <v>210041.44</v>
      </c>
      <c r="G125">
        <v>1487764.13</v>
      </c>
      <c r="H125" s="2"/>
      <c r="I125" s="2">
        <v>2848.5</v>
      </c>
      <c r="K125" s="2">
        <v>571.19000000000005</v>
      </c>
      <c r="L125" s="2">
        <v>542.07000000000005</v>
      </c>
      <c r="M125" s="2"/>
      <c r="N125" s="2">
        <v>30774.51</v>
      </c>
      <c r="O125" s="2"/>
      <c r="P125" s="2">
        <v>0</v>
      </c>
      <c r="Q125" s="2">
        <f t="shared" si="3"/>
        <v>2133058.6799999997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298620.96000000002</v>
      </c>
      <c r="E126" s="2">
        <v>185976.15</v>
      </c>
      <c r="F126" s="2">
        <v>230788.62</v>
      </c>
      <c r="G126">
        <v>1645381.36</v>
      </c>
      <c r="H126" s="2"/>
      <c r="I126" s="2">
        <v>2838.02</v>
      </c>
      <c r="K126" s="2">
        <v>810.57</v>
      </c>
      <c r="L126" s="2">
        <v>775.12</v>
      </c>
      <c r="M126" s="2"/>
      <c r="N126" s="2">
        <v>33910.300000000003</v>
      </c>
      <c r="O126" s="2"/>
      <c r="P126" s="2">
        <v>0</v>
      </c>
      <c r="Q126" s="2">
        <f t="shared" si="3"/>
        <v>2399101.0999999996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455396.12</v>
      </c>
      <c r="E127" s="2">
        <v>171955.72</v>
      </c>
      <c r="F127" s="2">
        <v>228728.88</v>
      </c>
      <c r="G127">
        <v>1841247.16</v>
      </c>
      <c r="H127" s="2"/>
      <c r="I127" s="2">
        <v>2714.28</v>
      </c>
      <c r="K127" s="2">
        <v>767.76</v>
      </c>
      <c r="L127" s="2">
        <v>1717.57</v>
      </c>
      <c r="M127" s="2"/>
      <c r="N127" s="2">
        <v>38660.339999999997</v>
      </c>
      <c r="O127" s="2"/>
      <c r="P127" s="2">
        <v>0</v>
      </c>
      <c r="Q127" s="2">
        <f t="shared" si="3"/>
        <v>2741187.8299999991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665700.62</v>
      </c>
      <c r="E128" s="2">
        <v>169823.65</v>
      </c>
      <c r="F128" s="2">
        <v>242348.48</v>
      </c>
      <c r="G128">
        <v>2482070.6800000002</v>
      </c>
      <c r="H128" s="2"/>
      <c r="I128" s="2">
        <v>3272.87</v>
      </c>
      <c r="K128" s="2">
        <v>821.4</v>
      </c>
      <c r="L128" s="2">
        <v>2326.06</v>
      </c>
      <c r="M128" s="2"/>
      <c r="N128" s="2">
        <v>28288.84</v>
      </c>
      <c r="O128" s="2"/>
      <c r="P128" s="2">
        <v>0</v>
      </c>
      <c r="Q128" s="2">
        <f t="shared" si="3"/>
        <v>3594652.6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582678.82999999996</v>
      </c>
      <c r="E129" s="2">
        <v>170253.98</v>
      </c>
      <c r="F129" s="2">
        <v>197835.73</v>
      </c>
      <c r="G129">
        <v>2607559.3199999998</v>
      </c>
      <c r="H129" s="2"/>
      <c r="I129" s="2">
        <v>2977.43</v>
      </c>
      <c r="K129" s="2">
        <v>712.03</v>
      </c>
      <c r="L129" s="2">
        <v>1464.14</v>
      </c>
      <c r="M129" s="2"/>
      <c r="N129" s="2">
        <v>33188.11</v>
      </c>
      <c r="O129" s="2"/>
      <c r="P129" s="2">
        <v>0</v>
      </c>
      <c r="Q129" s="2">
        <f t="shared" si="3"/>
        <v>3596669.57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556732.97</v>
      </c>
      <c r="E130" s="2">
        <v>162437.76000000001</v>
      </c>
      <c r="F130" s="2">
        <v>160556.5</v>
      </c>
      <c r="G130">
        <v>2151008.9900000002</v>
      </c>
      <c r="H130" s="2"/>
      <c r="I130" s="2">
        <v>3154.64</v>
      </c>
      <c r="K130" s="2">
        <v>677.46</v>
      </c>
      <c r="L130" s="2">
        <v>1277.28</v>
      </c>
      <c r="M130" s="2"/>
      <c r="N130" s="2">
        <v>23809.14</v>
      </c>
      <c r="O130" s="2"/>
      <c r="P130" s="2">
        <v>0</v>
      </c>
      <c r="Q130" s="2">
        <f t="shared" si="3"/>
        <v>3059654.74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484804.58</v>
      </c>
      <c r="E131" s="2">
        <v>163449.76999999999</v>
      </c>
      <c r="F131" s="2">
        <v>96502.36</v>
      </c>
      <c r="G131">
        <v>1871496.33</v>
      </c>
      <c r="H131" s="2"/>
      <c r="I131" s="2">
        <v>3304.99</v>
      </c>
      <c r="K131" s="2">
        <v>448.33</v>
      </c>
      <c r="L131" s="2">
        <v>1086.55</v>
      </c>
      <c r="M131" s="2"/>
      <c r="N131" s="2">
        <v>22918.76</v>
      </c>
      <c r="O131" s="2"/>
      <c r="P131" s="2">
        <v>0</v>
      </c>
      <c r="Q131" s="2">
        <f t="shared" ref="Q131:Q194" si="5">SUM(D131:P131)</f>
        <v>2644011.67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583002.93999999994</v>
      </c>
      <c r="E132" s="2">
        <v>180435.8</v>
      </c>
      <c r="F132" s="2">
        <v>139664.04999999999</v>
      </c>
      <c r="G132">
        <v>1369329.9</v>
      </c>
      <c r="H132" s="2"/>
      <c r="I132" s="2">
        <v>3515.19</v>
      </c>
      <c r="K132" s="2">
        <v>630.1</v>
      </c>
      <c r="L132" s="2">
        <v>948.51</v>
      </c>
      <c r="M132" s="2"/>
      <c r="N132" s="2">
        <v>14134.58</v>
      </c>
      <c r="O132" s="2"/>
      <c r="P132" s="2">
        <v>0</v>
      </c>
      <c r="Q132" s="2">
        <f t="shared" si="5"/>
        <v>2291661.0699999998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498631.91</v>
      </c>
      <c r="E133" s="2">
        <v>190027.18</v>
      </c>
      <c r="F133" s="2">
        <v>147692.41</v>
      </c>
      <c r="G133">
        <v>1865212.39</v>
      </c>
      <c r="H133" s="2"/>
      <c r="I133" s="2">
        <v>3581.24</v>
      </c>
      <c r="K133" s="2">
        <v>544.26</v>
      </c>
      <c r="L133" s="2">
        <v>1686.98</v>
      </c>
      <c r="M133" s="2"/>
      <c r="N133" s="2">
        <v>12231.68</v>
      </c>
      <c r="O133" s="2"/>
      <c r="P133" s="2">
        <v>0</v>
      </c>
      <c r="Q133" s="2">
        <f t="shared" si="5"/>
        <v>2719608.05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322501.40999999997</v>
      </c>
      <c r="E134" s="2">
        <v>181948.65</v>
      </c>
      <c r="F134" s="2">
        <v>157088.09</v>
      </c>
      <c r="G134">
        <v>1828962.96</v>
      </c>
      <c r="H134" s="2"/>
      <c r="I134" s="2">
        <v>1078.93</v>
      </c>
      <c r="K134" s="2">
        <v>673.5</v>
      </c>
      <c r="L134" s="2">
        <v>1677.05</v>
      </c>
      <c r="M134" s="2"/>
      <c r="N134" s="2">
        <v>11774.5</v>
      </c>
      <c r="O134" s="2"/>
      <c r="P134" s="2">
        <v>0</v>
      </c>
      <c r="Q134" s="2">
        <f t="shared" si="5"/>
        <v>2505705.09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192364.62</v>
      </c>
      <c r="E135" s="2">
        <v>171682.52</v>
      </c>
      <c r="F135" s="2">
        <v>169129.99</v>
      </c>
      <c r="G135">
        <v>1660267.38</v>
      </c>
      <c r="H135" s="2"/>
      <c r="I135" s="2">
        <v>900.5</v>
      </c>
      <c r="K135" s="2">
        <v>655.74</v>
      </c>
      <c r="L135" s="2">
        <v>503.9</v>
      </c>
      <c r="M135" s="2"/>
      <c r="N135" s="2">
        <v>15220.1</v>
      </c>
      <c r="O135" s="2"/>
      <c r="P135" s="2">
        <v>0</v>
      </c>
      <c r="Q135" s="2">
        <f t="shared" si="5"/>
        <v>2210724.75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167196.06</v>
      </c>
      <c r="E136" s="2">
        <v>180044.45</v>
      </c>
      <c r="F136" s="2">
        <v>196726.86</v>
      </c>
      <c r="G136">
        <v>1661922.41</v>
      </c>
      <c r="H136" s="2"/>
      <c r="I136" s="2">
        <v>1069.3399999999999</v>
      </c>
      <c r="J136">
        <v>1872.09</v>
      </c>
      <c r="K136" s="2">
        <v>24.47</v>
      </c>
      <c r="L136" s="2">
        <v>1605.93</v>
      </c>
      <c r="M136" s="2"/>
      <c r="N136" s="2">
        <v>21904.57</v>
      </c>
      <c r="O136" s="2"/>
      <c r="P136" s="2">
        <v>0</v>
      </c>
      <c r="Q136" s="2">
        <f t="shared" si="5"/>
        <v>2232366.1799999997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121840.02</v>
      </c>
      <c r="E137" s="2">
        <v>170086.67</v>
      </c>
      <c r="F137" s="2">
        <v>313553.56</v>
      </c>
      <c r="G137">
        <v>1513525.15</v>
      </c>
      <c r="H137" s="2"/>
      <c r="I137" s="2">
        <v>894.6</v>
      </c>
      <c r="J137">
        <v>1839.2</v>
      </c>
      <c r="K137" s="2">
        <v>602.07000000000005</v>
      </c>
      <c r="L137" s="2">
        <v>1774.07</v>
      </c>
      <c r="M137" s="2"/>
      <c r="N137" s="2">
        <v>34197.56</v>
      </c>
      <c r="O137" s="2"/>
      <c r="P137" s="2">
        <v>0</v>
      </c>
      <c r="Q137" s="2">
        <f t="shared" si="5"/>
        <v>2158312.9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81270.64</v>
      </c>
      <c r="E138" s="2">
        <v>184385.1</v>
      </c>
      <c r="F138" s="2">
        <v>233338.32</v>
      </c>
      <c r="G138">
        <v>2277351.2999999998</v>
      </c>
      <c r="H138" s="2"/>
      <c r="I138" s="2">
        <v>762.73</v>
      </c>
      <c r="J138">
        <v>1907.41</v>
      </c>
      <c r="K138" s="2">
        <v>774.83</v>
      </c>
      <c r="L138" s="2">
        <v>967.74</v>
      </c>
      <c r="M138" s="2"/>
      <c r="N138" s="2">
        <v>50081.49</v>
      </c>
      <c r="O138" s="2"/>
      <c r="P138" s="2">
        <v>0</v>
      </c>
      <c r="Q138" s="2">
        <f t="shared" si="5"/>
        <v>2830839.5600000005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125633.44</v>
      </c>
      <c r="E139" s="2">
        <v>200788.58</v>
      </c>
      <c r="F139" s="2">
        <v>280937.52</v>
      </c>
      <c r="G139">
        <v>2397944.9700000002</v>
      </c>
      <c r="H139" s="2"/>
      <c r="I139" s="2">
        <v>881.57</v>
      </c>
      <c r="J139">
        <v>1851.97</v>
      </c>
      <c r="K139" s="2">
        <v>510.07</v>
      </c>
      <c r="L139" s="2">
        <v>1396.35</v>
      </c>
      <c r="M139" s="2"/>
      <c r="N139" s="2">
        <v>51299.65</v>
      </c>
      <c r="O139" s="2"/>
      <c r="P139" s="2">
        <v>0</v>
      </c>
      <c r="Q139" s="2">
        <f t="shared" si="5"/>
        <v>3061244.12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524716.35</v>
      </c>
      <c r="E140" s="2">
        <v>198963.05</v>
      </c>
      <c r="F140" s="2">
        <v>251803.57</v>
      </c>
      <c r="G140">
        <v>2787147.71</v>
      </c>
      <c r="H140" s="2"/>
      <c r="I140" s="2">
        <v>1003.16</v>
      </c>
      <c r="J140">
        <v>1938.66</v>
      </c>
      <c r="K140" s="2">
        <v>768.09</v>
      </c>
      <c r="L140" s="2">
        <v>2682.51</v>
      </c>
      <c r="M140" s="2"/>
      <c r="N140" s="2">
        <v>50803.22</v>
      </c>
      <c r="O140" s="2">
        <v>13983</v>
      </c>
      <c r="P140" s="2">
        <v>0</v>
      </c>
      <c r="Q140" s="2">
        <f t="shared" si="5"/>
        <v>3833809.32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558207.49</v>
      </c>
      <c r="E141" s="2">
        <v>197714.43</v>
      </c>
      <c r="F141" s="2">
        <v>231117.54</v>
      </c>
      <c r="G141">
        <v>2994800.57</v>
      </c>
      <c r="H141" s="2"/>
      <c r="I141" s="2">
        <v>970.37</v>
      </c>
      <c r="J141">
        <v>1921.98</v>
      </c>
      <c r="K141" s="2">
        <v>703.84</v>
      </c>
      <c r="L141" s="2">
        <v>1648.2</v>
      </c>
      <c r="M141" s="2"/>
      <c r="N141" s="2">
        <v>49556.09</v>
      </c>
      <c r="O141" s="2">
        <v>16024</v>
      </c>
      <c r="P141" s="2">
        <v>0</v>
      </c>
      <c r="Q141" s="2">
        <f t="shared" si="5"/>
        <v>4052664.51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532836.93000000005</v>
      </c>
      <c r="E142" s="2">
        <v>203670.83</v>
      </c>
      <c r="F142" s="2">
        <v>185768.07</v>
      </c>
      <c r="G142">
        <v>2439082.66</v>
      </c>
      <c r="H142" s="2"/>
      <c r="I142" s="2">
        <v>1084.9100000000001</v>
      </c>
      <c r="J142">
        <v>1833.48</v>
      </c>
      <c r="K142" s="2">
        <v>762.52</v>
      </c>
      <c r="L142" s="2">
        <v>1662.46</v>
      </c>
      <c r="M142" s="2"/>
      <c r="N142" s="2">
        <v>55885.53</v>
      </c>
      <c r="O142" s="2">
        <v>11699</v>
      </c>
      <c r="P142" s="2">
        <v>0</v>
      </c>
      <c r="Q142" s="2">
        <f t="shared" si="5"/>
        <v>3434286.39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512528.02</v>
      </c>
      <c r="E143" s="2">
        <v>211260.48</v>
      </c>
      <c r="F143" s="2">
        <v>102151.83</v>
      </c>
      <c r="G143">
        <v>2214156.11</v>
      </c>
      <c r="H143" s="2"/>
      <c r="I143" s="2">
        <v>1150.92</v>
      </c>
      <c r="J143">
        <v>1905.74</v>
      </c>
      <c r="K143" s="2">
        <v>727.01</v>
      </c>
      <c r="L143" s="2">
        <v>1462.56</v>
      </c>
      <c r="M143" s="2"/>
      <c r="N143" s="2">
        <v>54275.4</v>
      </c>
      <c r="O143" s="2">
        <v>19768</v>
      </c>
      <c r="P143" s="2">
        <v>0</v>
      </c>
      <c r="Q143" s="2">
        <f t="shared" si="5"/>
        <v>3119386.07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494976.51</v>
      </c>
      <c r="E144" s="2">
        <v>222331.79</v>
      </c>
      <c r="F144" s="2">
        <v>177574.9</v>
      </c>
      <c r="G144">
        <v>1737575.28</v>
      </c>
      <c r="H144" s="2"/>
      <c r="I144" s="2">
        <v>1160.6099999999999</v>
      </c>
      <c r="J144">
        <v>1912.18</v>
      </c>
      <c r="K144" s="2">
        <v>439.17</v>
      </c>
      <c r="L144" s="2">
        <v>1262.31</v>
      </c>
      <c r="M144" s="2"/>
      <c r="N144" s="2">
        <v>44109.53</v>
      </c>
      <c r="O144" s="2">
        <v>26394</v>
      </c>
      <c r="P144" s="2">
        <v>0</v>
      </c>
      <c r="Q144" s="2">
        <f t="shared" si="5"/>
        <v>2707736.28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445360.15</v>
      </c>
      <c r="E145" s="2">
        <v>224588.25</v>
      </c>
      <c r="F145" s="2">
        <v>141224.76999999999</v>
      </c>
      <c r="G145">
        <v>2133921.7799999998</v>
      </c>
      <c r="H145" s="2"/>
      <c r="I145" s="2">
        <v>971.37</v>
      </c>
      <c r="J145">
        <v>1978.29</v>
      </c>
      <c r="K145" s="2">
        <v>682.95</v>
      </c>
      <c r="L145" s="2">
        <v>2231.63</v>
      </c>
      <c r="M145" s="2"/>
      <c r="N145" s="2">
        <v>34308.9</v>
      </c>
      <c r="O145" s="2">
        <v>40920</v>
      </c>
      <c r="P145" s="2">
        <v>0</v>
      </c>
      <c r="Q145" s="2">
        <f t="shared" si="5"/>
        <v>3026188.09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456173.77</v>
      </c>
      <c r="E146" s="2">
        <v>243958.23</v>
      </c>
      <c r="F146" s="2">
        <v>134234.51999999999</v>
      </c>
      <c r="G146">
        <v>2197080.7599999998</v>
      </c>
      <c r="H146" s="2"/>
      <c r="I146" s="2">
        <v>1690.54</v>
      </c>
      <c r="J146">
        <v>1979.7</v>
      </c>
      <c r="K146" s="2">
        <v>608.66</v>
      </c>
      <c r="L146" s="2">
        <v>1629.04</v>
      </c>
      <c r="M146" s="2"/>
      <c r="N146" s="2">
        <v>42362.71</v>
      </c>
      <c r="O146" s="2">
        <v>13366</v>
      </c>
      <c r="P146" s="2">
        <v>0</v>
      </c>
      <c r="Q146" s="2">
        <f t="shared" si="5"/>
        <v>3093083.93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359811.9</v>
      </c>
      <c r="E147" s="2">
        <v>222005.92</v>
      </c>
      <c r="F147" s="2">
        <v>151376.04</v>
      </c>
      <c r="G147">
        <v>1925656.91</v>
      </c>
      <c r="H147" s="2"/>
      <c r="I147" s="2">
        <v>1758.42</v>
      </c>
      <c r="J147">
        <v>1756.76</v>
      </c>
      <c r="K147" s="2">
        <v>374.28</v>
      </c>
      <c r="L147" s="2">
        <v>626.88</v>
      </c>
      <c r="M147" s="2"/>
      <c r="N147" s="2">
        <v>51496.83</v>
      </c>
      <c r="O147" s="2">
        <v>18591</v>
      </c>
      <c r="P147" s="2">
        <v>0</v>
      </c>
      <c r="Q147" s="2">
        <f t="shared" si="5"/>
        <v>2733454.9399999995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393424.53</v>
      </c>
      <c r="E148" s="2">
        <v>237402.32</v>
      </c>
      <c r="F148" s="2">
        <v>305747.63</v>
      </c>
      <c r="G148">
        <v>1721374.56</v>
      </c>
      <c r="H148" s="2"/>
      <c r="I148" s="2">
        <v>2278.67</v>
      </c>
      <c r="J148">
        <v>2037.03</v>
      </c>
      <c r="K148" s="2">
        <v>39.89</v>
      </c>
      <c r="L148" s="2">
        <v>1273.4000000000001</v>
      </c>
      <c r="M148" s="2"/>
      <c r="N148" s="2">
        <v>63155.9</v>
      </c>
      <c r="O148" s="2">
        <v>22603</v>
      </c>
      <c r="P148" s="2">
        <v>0</v>
      </c>
      <c r="Q148" s="2">
        <f t="shared" si="5"/>
        <v>2749336.9299999997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386851.43</v>
      </c>
      <c r="E149" s="2">
        <v>225036.87</v>
      </c>
      <c r="F149" s="2">
        <v>334406.56</v>
      </c>
      <c r="G149">
        <v>1330219.6299999999</v>
      </c>
      <c r="H149" s="2"/>
      <c r="I149" s="2">
        <v>1486.64</v>
      </c>
      <c r="J149">
        <v>1953.26</v>
      </c>
      <c r="K149" s="2">
        <v>161.18</v>
      </c>
      <c r="L149" s="2">
        <v>910.56</v>
      </c>
      <c r="M149" s="2"/>
      <c r="N149" s="2">
        <v>72939.789999999994</v>
      </c>
      <c r="O149" s="2">
        <v>24871</v>
      </c>
      <c r="P149" s="2">
        <v>0</v>
      </c>
      <c r="Q149" s="2">
        <f t="shared" si="5"/>
        <v>2378836.9200000004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364518.95</v>
      </c>
      <c r="E150" s="2">
        <v>221421.97</v>
      </c>
      <c r="F150" s="2">
        <v>303080.61</v>
      </c>
      <c r="G150">
        <v>1815394.41</v>
      </c>
      <c r="H150" s="2"/>
      <c r="I150" s="2">
        <v>2200.98</v>
      </c>
      <c r="J150">
        <v>2037.63</v>
      </c>
      <c r="K150" s="2">
        <v>660.58</v>
      </c>
      <c r="L150" s="2">
        <v>2022.14</v>
      </c>
      <c r="M150" s="2"/>
      <c r="N150" s="2">
        <v>79040.59</v>
      </c>
      <c r="O150" s="2">
        <v>28622</v>
      </c>
      <c r="P150" s="2">
        <v>0</v>
      </c>
      <c r="Q150" s="2">
        <f t="shared" si="5"/>
        <v>2818999.86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568316.61</v>
      </c>
      <c r="E151" s="2">
        <v>205218.41</v>
      </c>
      <c r="F151" s="2">
        <v>277702.90000000002</v>
      </c>
      <c r="G151">
        <v>2349551.5499999998</v>
      </c>
      <c r="H151" s="2"/>
      <c r="I151" s="2">
        <v>2262.8200000000002</v>
      </c>
      <c r="J151">
        <v>1994.62</v>
      </c>
      <c r="K151" s="2">
        <v>751.66</v>
      </c>
      <c r="L151" s="2">
        <v>1879.85</v>
      </c>
      <c r="M151" s="2"/>
      <c r="N151" s="2">
        <v>80281.45</v>
      </c>
      <c r="O151" s="2">
        <v>24246</v>
      </c>
      <c r="P151" s="2">
        <v>0</v>
      </c>
      <c r="Q151" s="2">
        <f t="shared" si="5"/>
        <v>3512205.87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635625.72</v>
      </c>
      <c r="E152" s="2">
        <v>198009.54</v>
      </c>
      <c r="F152" s="2">
        <v>247120.39</v>
      </c>
      <c r="G152">
        <v>2874896.73</v>
      </c>
      <c r="H152" s="2"/>
      <c r="I152" s="2">
        <v>2022.61</v>
      </c>
      <c r="J152">
        <v>2086.8200000000002</v>
      </c>
      <c r="K152" s="2">
        <v>645.04999999999995</v>
      </c>
      <c r="L152" s="2">
        <v>1440.14</v>
      </c>
      <c r="M152" s="2"/>
      <c r="N152" s="2">
        <v>62401.05</v>
      </c>
      <c r="O152" s="2">
        <v>20482</v>
      </c>
      <c r="P152" s="2">
        <v>0</v>
      </c>
      <c r="Q152" s="2">
        <f t="shared" si="5"/>
        <v>4044730.0499999993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575840.44999999995</v>
      </c>
      <c r="E153" s="2">
        <v>201951.84</v>
      </c>
      <c r="F153" s="2">
        <v>237142.35</v>
      </c>
      <c r="G153">
        <v>2634244.17</v>
      </c>
      <c r="H153" s="2"/>
      <c r="I153" s="2">
        <v>2083.11</v>
      </c>
      <c r="J153">
        <v>2091.1</v>
      </c>
      <c r="K153" s="2">
        <v>694.55</v>
      </c>
      <c r="L153" s="2">
        <v>1739.04</v>
      </c>
      <c r="M153" s="2"/>
      <c r="N153" s="2">
        <v>62454.94</v>
      </c>
      <c r="O153" s="2">
        <v>21773</v>
      </c>
      <c r="P153" s="2">
        <v>0</v>
      </c>
      <c r="Q153" s="2">
        <f t="shared" si="5"/>
        <v>3740014.5499999993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406608.21</v>
      </c>
      <c r="E154" s="2">
        <v>203468.97</v>
      </c>
      <c r="F154" s="2">
        <v>182446.45</v>
      </c>
      <c r="G154">
        <v>2099745.88</v>
      </c>
      <c r="H154" s="2"/>
      <c r="I154" s="2">
        <v>2203.1</v>
      </c>
      <c r="J154">
        <v>1971.3</v>
      </c>
      <c r="K154" s="2">
        <v>627.84</v>
      </c>
      <c r="L154" s="2">
        <v>1963.76</v>
      </c>
      <c r="M154" s="2"/>
      <c r="N154" s="2">
        <v>62074</v>
      </c>
      <c r="O154" s="2">
        <v>20410</v>
      </c>
      <c r="P154" s="2">
        <v>0</v>
      </c>
      <c r="Q154" s="2">
        <f t="shared" si="5"/>
        <v>2981519.5099999993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274388.84999999998</v>
      </c>
      <c r="E155" s="2">
        <v>231762.75</v>
      </c>
      <c r="F155" s="2">
        <v>206694.18</v>
      </c>
      <c r="G155">
        <v>1972502.27</v>
      </c>
      <c r="H155" s="2"/>
      <c r="I155" s="2">
        <v>2726.28</v>
      </c>
      <c r="J155">
        <v>2075.58</v>
      </c>
      <c r="K155" s="2">
        <v>545.14</v>
      </c>
      <c r="L155" s="2">
        <v>1790.22</v>
      </c>
      <c r="M155" s="2"/>
      <c r="N155" s="2">
        <v>71700.87</v>
      </c>
      <c r="O155" s="2">
        <v>17278</v>
      </c>
      <c r="P155" s="2">
        <v>0</v>
      </c>
      <c r="Q155" s="2">
        <f t="shared" si="5"/>
        <v>2781464.14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326522.32</v>
      </c>
      <c r="E156" s="2">
        <v>231681.09</v>
      </c>
      <c r="F156" s="2">
        <v>141780.66</v>
      </c>
      <c r="G156">
        <v>1777001.39</v>
      </c>
      <c r="H156" s="2"/>
      <c r="I156" s="2">
        <v>1950.48</v>
      </c>
      <c r="J156">
        <v>2103.35</v>
      </c>
      <c r="K156" s="2">
        <v>648.57000000000005</v>
      </c>
      <c r="L156" s="2">
        <v>1882</v>
      </c>
      <c r="M156" s="2"/>
      <c r="N156" s="2">
        <v>48984.94</v>
      </c>
      <c r="O156" s="2">
        <v>24372</v>
      </c>
      <c r="P156" s="2">
        <v>0</v>
      </c>
      <c r="Q156" s="2">
        <f t="shared" si="5"/>
        <v>2556926.7999999998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506470.52</v>
      </c>
      <c r="E157" s="2">
        <v>248035.19</v>
      </c>
      <c r="F157" s="2">
        <v>160210.72</v>
      </c>
      <c r="G157">
        <v>2068964.92</v>
      </c>
      <c r="H157" s="2"/>
      <c r="I157" s="2">
        <v>2724.98</v>
      </c>
      <c r="J157">
        <v>2189.85</v>
      </c>
      <c r="K157" s="2">
        <v>546.75</v>
      </c>
      <c r="L157" s="2">
        <v>1733.28</v>
      </c>
      <c r="M157" s="2"/>
      <c r="N157" s="2">
        <v>48488.94</v>
      </c>
      <c r="O157" s="2">
        <v>13935</v>
      </c>
      <c r="P157" s="2">
        <v>0</v>
      </c>
      <c r="Q157" s="2">
        <f t="shared" si="5"/>
        <v>3053300.1499999994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669761.66</v>
      </c>
      <c r="E158" s="2">
        <v>271349.49</v>
      </c>
      <c r="F158" s="2">
        <v>172080.34</v>
      </c>
      <c r="G158">
        <v>1572755.21</v>
      </c>
      <c r="H158" s="2"/>
      <c r="I158" s="2">
        <v>1946.58</v>
      </c>
      <c r="J158">
        <v>1963.77</v>
      </c>
      <c r="K158" s="2">
        <v>560.11</v>
      </c>
      <c r="L158" s="2">
        <v>499.5</v>
      </c>
      <c r="M158" s="2"/>
      <c r="N158" s="2">
        <v>51628.08</v>
      </c>
      <c r="O158" s="2">
        <v>14924</v>
      </c>
      <c r="P158" s="2">
        <v>0</v>
      </c>
      <c r="Q158" s="2">
        <f t="shared" si="5"/>
        <v>2757468.74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724263.11</v>
      </c>
      <c r="E159" s="2">
        <v>241435.16</v>
      </c>
      <c r="F159" s="2">
        <v>199985.42</v>
      </c>
      <c r="G159">
        <v>1396253.28</v>
      </c>
      <c r="H159" s="2"/>
      <c r="I159" s="2">
        <v>1749.02</v>
      </c>
      <c r="J159">
        <v>1690.95</v>
      </c>
      <c r="K159" s="2">
        <v>515.29</v>
      </c>
      <c r="L159" s="2">
        <v>638.22</v>
      </c>
      <c r="M159" s="2"/>
      <c r="N159" s="2">
        <v>54169.03</v>
      </c>
      <c r="O159" s="2">
        <v>25071</v>
      </c>
      <c r="P159" s="2">
        <v>0</v>
      </c>
      <c r="Q159" s="2">
        <f t="shared" si="5"/>
        <v>2645770.48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546291.48</v>
      </c>
      <c r="E160" s="2">
        <v>263355.18</v>
      </c>
      <c r="F160" s="2">
        <v>288268.67</v>
      </c>
      <c r="G160">
        <v>1240657.44</v>
      </c>
      <c r="H160" s="2"/>
      <c r="I160" s="2">
        <v>2047.71</v>
      </c>
      <c r="J160">
        <v>2133.35</v>
      </c>
      <c r="K160" s="2">
        <v>0.59</v>
      </c>
      <c r="L160" s="2">
        <v>1348.11</v>
      </c>
      <c r="M160" s="2"/>
      <c r="N160" s="2">
        <v>78185.399999999994</v>
      </c>
      <c r="O160" s="2">
        <v>32023</v>
      </c>
      <c r="P160" s="2">
        <v>0</v>
      </c>
      <c r="Q160" s="2">
        <f t="shared" si="5"/>
        <v>2454310.9299999992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473634.72</v>
      </c>
      <c r="E161" s="2">
        <v>250751.75</v>
      </c>
      <c r="F161" s="2">
        <v>287556.95</v>
      </c>
      <c r="G161">
        <v>1495426.34</v>
      </c>
      <c r="H161" s="2"/>
      <c r="I161" s="2">
        <v>1926.59</v>
      </c>
      <c r="J161">
        <v>2074.4299999999998</v>
      </c>
      <c r="K161" s="2">
        <v>249.53</v>
      </c>
      <c r="L161" s="2">
        <v>1430.29</v>
      </c>
      <c r="M161" s="2"/>
      <c r="N161" s="2">
        <v>83415.350000000006</v>
      </c>
      <c r="O161" s="2">
        <v>26420</v>
      </c>
      <c r="P161" s="2">
        <v>0</v>
      </c>
      <c r="Q161" s="2">
        <f t="shared" si="5"/>
        <v>2622885.9499999997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540747.99</v>
      </c>
      <c r="E162" s="2">
        <v>249838.76</v>
      </c>
      <c r="F162" s="2">
        <v>296668.84000000003</v>
      </c>
      <c r="G162">
        <v>1648832.33</v>
      </c>
      <c r="H162" s="2"/>
      <c r="I162" s="2">
        <v>2002.05</v>
      </c>
      <c r="J162">
        <v>2062.25</v>
      </c>
      <c r="K162" s="2">
        <v>584.71</v>
      </c>
      <c r="L162" s="2">
        <v>1196.3699999999999</v>
      </c>
      <c r="M162" s="2"/>
      <c r="N162" s="2">
        <v>97266.6</v>
      </c>
      <c r="O162" s="2">
        <v>31132</v>
      </c>
      <c r="P162" s="2"/>
      <c r="Q162" s="2">
        <f t="shared" si="5"/>
        <v>2870331.9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643264.12</v>
      </c>
      <c r="E163" s="2">
        <v>235640.15</v>
      </c>
      <c r="F163" s="2">
        <v>236014.48</v>
      </c>
      <c r="G163">
        <v>1916603.27</v>
      </c>
      <c r="H163" s="2"/>
      <c r="I163" s="2">
        <v>1891.69</v>
      </c>
      <c r="J163">
        <v>2068.91</v>
      </c>
      <c r="K163" s="2">
        <v>416.07</v>
      </c>
      <c r="L163" s="2">
        <v>1573.3</v>
      </c>
      <c r="M163" s="2"/>
      <c r="N163" s="2">
        <v>109594.23</v>
      </c>
      <c r="O163" s="2">
        <v>23510</v>
      </c>
      <c r="P163" s="2"/>
      <c r="Q163" s="2">
        <f t="shared" si="5"/>
        <v>3170576.2199999997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759606.5</v>
      </c>
      <c r="E164" s="2">
        <v>231012.45</v>
      </c>
      <c r="F164" s="2">
        <v>207785.16</v>
      </c>
      <c r="G164">
        <v>2641749.67</v>
      </c>
      <c r="H164" s="2"/>
      <c r="I164" s="2">
        <v>2023.88</v>
      </c>
      <c r="J164">
        <v>2162.23</v>
      </c>
      <c r="K164" s="2">
        <v>535.36</v>
      </c>
      <c r="L164" s="2">
        <v>1571.05</v>
      </c>
      <c r="M164" s="2"/>
      <c r="N164" s="2">
        <v>96519.05</v>
      </c>
      <c r="O164" s="2">
        <v>24606</v>
      </c>
      <c r="P164" s="2"/>
      <c r="Q164" s="2">
        <f t="shared" si="5"/>
        <v>3967571.3499999992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606352.18999999994</v>
      </c>
      <c r="E165" s="2">
        <v>240031.65</v>
      </c>
      <c r="F165" s="2">
        <v>166952.38</v>
      </c>
      <c r="G165">
        <v>2555483.4500000002</v>
      </c>
      <c r="H165" s="2"/>
      <c r="I165" s="2">
        <v>2238.62</v>
      </c>
      <c r="J165">
        <v>2199.69</v>
      </c>
      <c r="K165" s="2">
        <v>493.06</v>
      </c>
      <c r="L165" s="2">
        <v>1428.46</v>
      </c>
      <c r="M165" s="2"/>
      <c r="N165" s="2">
        <v>103011.93</v>
      </c>
      <c r="O165" s="2">
        <v>18893</v>
      </c>
      <c r="P165" s="2"/>
      <c r="Q165" s="2">
        <f t="shared" si="5"/>
        <v>3697084.43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439298.87</v>
      </c>
      <c r="E166" s="2">
        <v>240063.62</v>
      </c>
      <c r="F166" s="2">
        <v>169116.3</v>
      </c>
      <c r="G166">
        <v>2455772.81</v>
      </c>
      <c r="H166" s="2"/>
      <c r="I166" s="2">
        <v>2149.81</v>
      </c>
      <c r="J166">
        <v>2071.6799999999998</v>
      </c>
      <c r="K166" s="2">
        <v>610.74</v>
      </c>
      <c r="L166" s="2">
        <v>1906.68</v>
      </c>
      <c r="M166" s="2"/>
      <c r="N166" s="2">
        <v>104281.64</v>
      </c>
      <c r="O166" s="2">
        <v>21415</v>
      </c>
      <c r="P166" s="2"/>
      <c r="Q166" s="2">
        <f t="shared" si="5"/>
        <v>3436687.1500000008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430093.11</v>
      </c>
      <c r="E167" s="2">
        <v>243860.58</v>
      </c>
      <c r="F167" s="2">
        <v>104577.12</v>
      </c>
      <c r="G167">
        <v>2215893.61</v>
      </c>
      <c r="H167" s="2"/>
      <c r="I167" s="2">
        <v>2242.6</v>
      </c>
      <c r="J167">
        <v>2050.12</v>
      </c>
      <c r="K167" s="2">
        <v>528.71</v>
      </c>
      <c r="L167" s="2">
        <v>1711.57</v>
      </c>
      <c r="M167" s="2"/>
      <c r="N167" s="2">
        <v>104259.14</v>
      </c>
      <c r="O167" s="2">
        <v>21711</v>
      </c>
      <c r="P167" s="2"/>
      <c r="Q167" s="2">
        <f t="shared" si="5"/>
        <v>3126927.56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400543.43</v>
      </c>
      <c r="E168" s="2">
        <v>265109.36</v>
      </c>
      <c r="F168" s="2">
        <v>156597.1</v>
      </c>
      <c r="G168">
        <v>1784330.94</v>
      </c>
      <c r="H168" s="2"/>
      <c r="I168" s="2">
        <v>1990.23</v>
      </c>
      <c r="J168">
        <v>2073.6799999999998</v>
      </c>
      <c r="K168" s="2">
        <v>441.65</v>
      </c>
      <c r="L168" s="2">
        <v>1317.97</v>
      </c>
      <c r="M168" s="2"/>
      <c r="N168" s="2">
        <v>85791.28</v>
      </c>
      <c r="O168" s="2">
        <v>24508</v>
      </c>
      <c r="P168" s="2"/>
      <c r="Q168" s="2">
        <f t="shared" si="5"/>
        <v>2722703.64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314006.40999999997</v>
      </c>
      <c r="E169" s="2">
        <v>273264.14</v>
      </c>
      <c r="F169" s="2">
        <v>123631.6</v>
      </c>
      <c r="G169">
        <v>1908834.45</v>
      </c>
      <c r="H169" s="2"/>
      <c r="I169" s="2">
        <v>2208.33</v>
      </c>
      <c r="J169">
        <v>2014</v>
      </c>
      <c r="K169" s="2">
        <v>215.56</v>
      </c>
      <c r="L169" s="2">
        <v>725.14</v>
      </c>
      <c r="M169" s="2"/>
      <c r="N169" s="2">
        <v>59499.89</v>
      </c>
      <c r="O169" s="2">
        <v>35921</v>
      </c>
      <c r="P169" s="2"/>
      <c r="Q169" s="2">
        <f t="shared" si="5"/>
        <v>2720320.5200000005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211408</v>
      </c>
      <c r="E170" s="2">
        <v>233328</v>
      </c>
      <c r="F170" s="2">
        <v>265385</v>
      </c>
      <c r="G170">
        <v>1864166</v>
      </c>
      <c r="H170" s="2"/>
      <c r="I170" s="2">
        <v>71</v>
      </c>
      <c r="J170">
        <v>2122</v>
      </c>
      <c r="K170" s="2">
        <v>282</v>
      </c>
      <c r="L170" s="2">
        <v>2015</v>
      </c>
      <c r="M170" s="2"/>
      <c r="N170" s="2">
        <v>82070</v>
      </c>
      <c r="O170" s="2">
        <v>25064</v>
      </c>
      <c r="P170" s="2"/>
      <c r="Q170" s="2">
        <f t="shared" si="5"/>
        <v>2685911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159073</v>
      </c>
      <c r="E171" s="2">
        <v>237557</v>
      </c>
      <c r="F171" s="2">
        <v>197852</v>
      </c>
      <c r="G171">
        <v>1891779</v>
      </c>
      <c r="H171" s="2"/>
      <c r="I171" s="2">
        <v>66</v>
      </c>
      <c r="J171">
        <v>1841</v>
      </c>
      <c r="K171" s="2">
        <v>323</v>
      </c>
      <c r="L171" s="2">
        <v>1544</v>
      </c>
      <c r="M171" s="2"/>
      <c r="N171" s="2">
        <v>115628</v>
      </c>
      <c r="O171" s="2">
        <v>26592</v>
      </c>
      <c r="P171" s="2"/>
      <c r="Q171" s="2">
        <f t="shared" si="5"/>
        <v>2632255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166945</v>
      </c>
      <c r="E172" s="2">
        <v>269190</v>
      </c>
      <c r="F172" s="2">
        <v>221629</v>
      </c>
      <c r="G172">
        <v>1902032</v>
      </c>
      <c r="H172" s="2"/>
      <c r="I172" s="2">
        <v>79</v>
      </c>
      <c r="J172">
        <v>2036</v>
      </c>
      <c r="K172" s="2">
        <v>83</v>
      </c>
      <c r="L172" s="2">
        <v>769</v>
      </c>
      <c r="M172" s="2"/>
      <c r="N172" s="2">
        <v>149565</v>
      </c>
      <c r="O172" s="2">
        <v>20704</v>
      </c>
      <c r="P172" s="2"/>
      <c r="Q172" s="2">
        <f t="shared" si="5"/>
        <v>2733032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104212</v>
      </c>
      <c r="E173" s="2">
        <v>260968</v>
      </c>
      <c r="F173" s="2">
        <v>258092</v>
      </c>
      <c r="G173">
        <v>2265872</v>
      </c>
      <c r="H173" s="2"/>
      <c r="I173" s="2">
        <v>62</v>
      </c>
      <c r="J173">
        <v>2029</v>
      </c>
      <c r="K173" s="2">
        <v>511</v>
      </c>
      <c r="L173" s="2">
        <v>716</v>
      </c>
      <c r="M173" s="2"/>
      <c r="N173" s="2">
        <v>168250</v>
      </c>
      <c r="O173" s="2">
        <v>33806</v>
      </c>
      <c r="P173" s="2"/>
      <c r="Q173" s="2">
        <f t="shared" si="5"/>
        <v>3094518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71057</v>
      </c>
      <c r="E174" s="2">
        <v>261150</v>
      </c>
      <c r="F174" s="2">
        <v>195928</v>
      </c>
      <c r="G174">
        <v>2160616</v>
      </c>
      <c r="H174" s="2"/>
      <c r="I174" s="2">
        <v>62</v>
      </c>
      <c r="J174">
        <v>2095</v>
      </c>
      <c r="K174" s="2">
        <v>356</v>
      </c>
      <c r="L174" s="2">
        <v>405</v>
      </c>
      <c r="M174" s="2"/>
      <c r="N174" s="2">
        <v>156742</v>
      </c>
      <c r="O174" s="2">
        <v>24816</v>
      </c>
      <c r="P174" s="2"/>
      <c r="Q174" s="2">
        <f t="shared" si="5"/>
        <v>2873227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235426</v>
      </c>
      <c r="E175" s="2">
        <v>213772</v>
      </c>
      <c r="F175" s="2">
        <v>196274</v>
      </c>
      <c r="G175">
        <v>2855828</v>
      </c>
      <c r="H175" s="2"/>
      <c r="I175" s="2">
        <v>83</v>
      </c>
      <c r="J175">
        <v>2098</v>
      </c>
      <c r="K175" s="2">
        <v>849</v>
      </c>
      <c r="L175" s="2">
        <v>2715</v>
      </c>
      <c r="M175" s="2"/>
      <c r="N175" s="2">
        <v>171830</v>
      </c>
      <c r="O175" s="2">
        <v>18419</v>
      </c>
      <c r="P175" s="2"/>
      <c r="Q175" s="2">
        <f t="shared" si="5"/>
        <v>3697294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399889</v>
      </c>
      <c r="E176" s="2">
        <v>238642</v>
      </c>
      <c r="F176" s="2">
        <v>164922</v>
      </c>
      <c r="G176">
        <v>2848073</v>
      </c>
      <c r="H176" s="2"/>
      <c r="I176" s="2">
        <v>97</v>
      </c>
      <c r="J176">
        <v>2322</v>
      </c>
      <c r="K176" s="2">
        <v>536</v>
      </c>
      <c r="L176" s="2">
        <v>1609</v>
      </c>
      <c r="M176" s="2"/>
      <c r="N176" s="2">
        <v>159353</v>
      </c>
      <c r="O176" s="2">
        <v>27053</v>
      </c>
      <c r="P176" s="2"/>
      <c r="Q176" s="2">
        <f t="shared" si="5"/>
        <v>3842496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457271</v>
      </c>
      <c r="E177" s="2">
        <v>229532</v>
      </c>
      <c r="F177" s="2">
        <v>161474</v>
      </c>
      <c r="G177">
        <v>3148491</v>
      </c>
      <c r="H177" s="2"/>
      <c r="I177" s="2">
        <v>103</v>
      </c>
      <c r="J177">
        <v>2295</v>
      </c>
      <c r="K177" s="2">
        <v>764</v>
      </c>
      <c r="L177" s="2">
        <v>1888</v>
      </c>
      <c r="M177" s="2"/>
      <c r="N177" s="2">
        <v>156679</v>
      </c>
      <c r="O177" s="2">
        <v>23119</v>
      </c>
      <c r="P177" s="2"/>
      <c r="Q177" s="2">
        <f t="shared" si="5"/>
        <v>4181616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285549</v>
      </c>
      <c r="E178" s="2">
        <v>253148</v>
      </c>
      <c r="F178" s="2">
        <v>142326</v>
      </c>
      <c r="G178">
        <v>2786048</v>
      </c>
      <c r="H178" s="2"/>
      <c r="I178" s="2">
        <v>102</v>
      </c>
      <c r="J178">
        <v>2123</v>
      </c>
      <c r="K178" s="2">
        <v>825</v>
      </c>
      <c r="L178" s="2">
        <v>732</v>
      </c>
      <c r="M178" s="2"/>
      <c r="N178" s="2">
        <v>144764</v>
      </c>
      <c r="O178" s="2">
        <v>29993</v>
      </c>
      <c r="P178" s="2"/>
      <c r="Q178" s="2">
        <f t="shared" si="5"/>
        <v>3645610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219432</v>
      </c>
      <c r="E179" s="2">
        <v>268147</v>
      </c>
      <c r="F179" s="2">
        <v>135510</v>
      </c>
      <c r="G179">
        <v>2535611</v>
      </c>
      <c r="H179" s="2"/>
      <c r="I179" s="2">
        <v>113</v>
      </c>
      <c r="J179">
        <v>2204</v>
      </c>
      <c r="K179" s="2">
        <v>591</v>
      </c>
      <c r="L179" s="2">
        <v>1476</v>
      </c>
      <c r="M179" s="2"/>
      <c r="N179" s="2">
        <v>127820</v>
      </c>
      <c r="O179" s="2">
        <v>17905</v>
      </c>
      <c r="P179" s="2"/>
      <c r="Q179" s="2">
        <f t="shared" si="5"/>
        <v>3308809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164954</v>
      </c>
      <c r="E180" s="2">
        <v>318923</v>
      </c>
      <c r="F180" s="2">
        <v>162150</v>
      </c>
      <c r="G180">
        <v>2170377</v>
      </c>
      <c r="H180" s="2"/>
      <c r="I180" s="2">
        <v>85</v>
      </c>
      <c r="J180">
        <v>2220</v>
      </c>
      <c r="K180" s="2">
        <v>263</v>
      </c>
      <c r="L180" s="2">
        <v>1111</v>
      </c>
      <c r="M180" s="2"/>
      <c r="N180" s="2">
        <v>123345</v>
      </c>
      <c r="O180" s="2">
        <v>29659</v>
      </c>
      <c r="P180" s="2"/>
      <c r="Q180" s="2">
        <f t="shared" si="5"/>
        <v>2973087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182072</v>
      </c>
      <c r="E181" s="2">
        <v>326148</v>
      </c>
      <c r="F181" s="2">
        <v>162594</v>
      </c>
      <c r="G181">
        <v>2570621</v>
      </c>
      <c r="H181" s="2"/>
      <c r="I181" s="2">
        <v>89</v>
      </c>
      <c r="J181">
        <v>2309</v>
      </c>
      <c r="K181" s="2">
        <v>139</v>
      </c>
      <c r="L181" s="2">
        <v>1002</v>
      </c>
      <c r="M181" s="2"/>
      <c r="N181" s="2">
        <v>101361</v>
      </c>
      <c r="O181" s="2">
        <v>32594</v>
      </c>
      <c r="P181" s="2"/>
      <c r="Q181" s="2">
        <f t="shared" si="5"/>
        <v>3378929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153425</v>
      </c>
      <c r="E182" s="2">
        <v>349285</v>
      </c>
      <c r="F182" s="2">
        <v>97837</v>
      </c>
      <c r="G182">
        <v>2547244</v>
      </c>
      <c r="H182" s="2"/>
      <c r="I182" s="2">
        <v>96</v>
      </c>
      <c r="J182">
        <v>2221</v>
      </c>
      <c r="K182" s="2">
        <v>287</v>
      </c>
      <c r="L182" s="2">
        <v>1146</v>
      </c>
      <c r="M182" s="2"/>
      <c r="N182" s="2">
        <v>106621</v>
      </c>
      <c r="O182" s="2">
        <v>20992</v>
      </c>
      <c r="P182" s="2"/>
      <c r="Q182" s="2">
        <f t="shared" si="5"/>
        <v>3279154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154086</v>
      </c>
      <c r="E183" s="2">
        <v>320084</v>
      </c>
      <c r="F183" s="2">
        <v>88858</v>
      </c>
      <c r="G183">
        <v>2033691</v>
      </c>
      <c r="H183" s="2"/>
      <c r="I183" s="2">
        <v>112</v>
      </c>
      <c r="J183">
        <v>1937</v>
      </c>
      <c r="K183" s="2">
        <v>320</v>
      </c>
      <c r="L183" s="2">
        <v>383</v>
      </c>
      <c r="M183" s="2"/>
      <c r="N183" s="2">
        <v>173097</v>
      </c>
      <c r="O183" s="2">
        <v>15454</v>
      </c>
      <c r="P183" s="2"/>
      <c r="Q183" s="2">
        <f t="shared" si="5"/>
        <v>2788022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88948</v>
      </c>
      <c r="E184" s="2">
        <v>334869</v>
      </c>
      <c r="F184" s="2">
        <v>172906</v>
      </c>
      <c r="G184">
        <v>2108525</v>
      </c>
      <c r="H184" s="2"/>
      <c r="I184" s="2">
        <v>86</v>
      </c>
      <c r="J184">
        <v>2040</v>
      </c>
      <c r="K184" s="2">
        <v>135</v>
      </c>
      <c r="L184" s="2">
        <v>374</v>
      </c>
      <c r="M184" s="2"/>
      <c r="N184" s="2">
        <v>188654</v>
      </c>
      <c r="O184" s="2">
        <v>32895</v>
      </c>
      <c r="P184" s="2"/>
      <c r="Q184" s="2">
        <f t="shared" si="5"/>
        <v>2929432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71468</v>
      </c>
      <c r="E185" s="2">
        <v>313139</v>
      </c>
      <c r="F185" s="2">
        <v>228030</v>
      </c>
      <c r="G185">
        <v>2068763</v>
      </c>
      <c r="H185" s="2"/>
      <c r="I185" s="2">
        <v>92</v>
      </c>
      <c r="J185">
        <v>2104</v>
      </c>
      <c r="K185" s="2">
        <v>0</v>
      </c>
      <c r="L185" s="2">
        <v>1084</v>
      </c>
      <c r="M185" s="2"/>
      <c r="N185" s="2">
        <v>201441</v>
      </c>
      <c r="O185" s="2">
        <v>31329</v>
      </c>
      <c r="P185" s="2"/>
      <c r="Q185" s="2">
        <f t="shared" si="5"/>
        <v>2917450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67696</v>
      </c>
      <c r="E186" s="2">
        <v>327599</v>
      </c>
      <c r="F186" s="2">
        <v>194738</v>
      </c>
      <c r="G186">
        <v>2366862</v>
      </c>
      <c r="H186" s="2"/>
      <c r="I186" s="2">
        <v>0</v>
      </c>
      <c r="J186">
        <v>2243</v>
      </c>
      <c r="K186" s="2">
        <v>0</v>
      </c>
      <c r="L186" s="2">
        <v>90</v>
      </c>
      <c r="M186" s="2"/>
      <c r="N186" s="2">
        <v>259965</v>
      </c>
      <c r="O186" s="2">
        <v>25496</v>
      </c>
      <c r="P186" s="2"/>
      <c r="Q186" s="2">
        <f t="shared" si="5"/>
        <v>3244689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217366</v>
      </c>
      <c r="E187" s="2">
        <v>287480</v>
      </c>
      <c r="F187" s="2">
        <v>195244</v>
      </c>
      <c r="G187">
        <v>2855417</v>
      </c>
      <c r="H187" s="2"/>
      <c r="I187" s="2">
        <v>122</v>
      </c>
      <c r="J187">
        <v>2203</v>
      </c>
      <c r="K187" s="2">
        <v>0</v>
      </c>
      <c r="L187" s="2">
        <v>2670</v>
      </c>
      <c r="M187" s="2"/>
      <c r="N187" s="2">
        <v>253247</v>
      </c>
      <c r="O187" s="2">
        <v>30889</v>
      </c>
      <c r="P187" s="2"/>
      <c r="Q187" s="2">
        <f t="shared" si="5"/>
        <v>3844638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443914</v>
      </c>
      <c r="E188" s="2">
        <v>288421</v>
      </c>
      <c r="F188" s="2">
        <v>156206</v>
      </c>
      <c r="G188">
        <v>3025869</v>
      </c>
      <c r="H188" s="2"/>
      <c r="I188" s="2">
        <v>0</v>
      </c>
      <c r="J188">
        <v>2287</v>
      </c>
      <c r="K188" s="2">
        <v>0</v>
      </c>
      <c r="L188" s="2">
        <v>2309</v>
      </c>
      <c r="M188" s="2"/>
      <c r="N188" s="2">
        <v>282066</v>
      </c>
      <c r="O188" s="2">
        <v>30960</v>
      </c>
      <c r="P188" s="2"/>
      <c r="Q188" s="2">
        <f t="shared" si="5"/>
        <v>4232032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456984</v>
      </c>
      <c r="E189" s="2">
        <v>292170</v>
      </c>
      <c r="F189" s="2">
        <v>128748</v>
      </c>
      <c r="G189">
        <v>2954847</v>
      </c>
      <c r="H189" s="2"/>
      <c r="I189" s="2">
        <v>0</v>
      </c>
      <c r="J189">
        <v>2226</v>
      </c>
      <c r="K189" s="2">
        <v>0</v>
      </c>
      <c r="L189" s="2">
        <v>1179</v>
      </c>
      <c r="M189" s="2"/>
      <c r="N189" s="2">
        <v>270548</v>
      </c>
      <c r="O189" s="2">
        <v>25590</v>
      </c>
      <c r="P189" s="2"/>
      <c r="Q189" s="2">
        <f t="shared" si="5"/>
        <v>4132292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240570</v>
      </c>
      <c r="E190" s="2">
        <v>305960</v>
      </c>
      <c r="F190" s="2">
        <v>123033</v>
      </c>
      <c r="G190">
        <v>2364941</v>
      </c>
      <c r="H190" s="2"/>
      <c r="I190" s="2">
        <v>81</v>
      </c>
      <c r="J190">
        <v>2103</v>
      </c>
      <c r="K190" s="2">
        <v>0</v>
      </c>
      <c r="L190" s="2">
        <v>914</v>
      </c>
      <c r="M190" s="2"/>
      <c r="N190" s="2">
        <v>260607</v>
      </c>
      <c r="O190" s="2">
        <v>29815</v>
      </c>
      <c r="P190" s="2"/>
      <c r="Q190" s="2">
        <f t="shared" si="5"/>
        <v>3328024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134127</v>
      </c>
      <c r="E191" s="2">
        <v>324346</v>
      </c>
      <c r="F191" s="2">
        <v>112937</v>
      </c>
      <c r="G191">
        <v>2103947</v>
      </c>
      <c r="H191" s="2"/>
      <c r="I191" s="2">
        <v>0</v>
      </c>
      <c r="J191">
        <v>2105</v>
      </c>
      <c r="K191" s="2">
        <v>0</v>
      </c>
      <c r="L191" s="2">
        <v>526</v>
      </c>
      <c r="M191" s="2"/>
      <c r="N191" s="2">
        <v>210052</v>
      </c>
      <c r="O191" s="2">
        <v>41976</v>
      </c>
      <c r="P191" s="2"/>
      <c r="Q191" s="2">
        <f t="shared" si="5"/>
        <v>2930016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65498</v>
      </c>
      <c r="E192" s="2">
        <v>338897</v>
      </c>
      <c r="F192" s="2">
        <v>183711</v>
      </c>
      <c r="G192">
        <v>2175736</v>
      </c>
      <c r="H192" s="2"/>
      <c r="I192" s="2">
        <v>0</v>
      </c>
      <c r="J192">
        <v>2065</v>
      </c>
      <c r="K192" s="2">
        <v>0</v>
      </c>
      <c r="L192" s="2">
        <v>63</v>
      </c>
      <c r="M192" s="2"/>
      <c r="N192" s="2">
        <v>168191</v>
      </c>
      <c r="O192" s="2">
        <v>23214</v>
      </c>
      <c r="P192" s="2"/>
      <c r="Q192" s="2">
        <f t="shared" si="5"/>
        <v>2957375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72750</v>
      </c>
      <c r="E193" s="2">
        <v>365949</v>
      </c>
      <c r="F193" s="2">
        <v>84391</v>
      </c>
      <c r="G193">
        <v>2233456</v>
      </c>
      <c r="H193" s="2"/>
      <c r="I193" s="2">
        <v>0</v>
      </c>
      <c r="J193">
        <v>2336</v>
      </c>
      <c r="K193" s="2">
        <v>0</v>
      </c>
      <c r="L193" s="2">
        <v>250</v>
      </c>
      <c r="M193" s="2"/>
      <c r="N193" s="2">
        <v>171493</v>
      </c>
      <c r="O193" s="2">
        <v>35255</v>
      </c>
      <c r="P193" s="2"/>
      <c r="Q193" s="2">
        <f t="shared" si="5"/>
        <v>2965880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196122</v>
      </c>
      <c r="E194" s="2">
        <v>289393</v>
      </c>
      <c r="F194" s="2">
        <v>84502</v>
      </c>
      <c r="G194">
        <v>2243416</v>
      </c>
      <c r="H194" s="2"/>
      <c r="I194" s="2">
        <v>2974</v>
      </c>
      <c r="J194">
        <v>5309</v>
      </c>
      <c r="K194" s="2">
        <v>0</v>
      </c>
      <c r="L194" s="2">
        <v>249</v>
      </c>
      <c r="M194" s="2"/>
      <c r="N194" s="2">
        <v>162708</v>
      </c>
      <c r="O194" s="2">
        <v>34375</v>
      </c>
      <c r="P194" s="2"/>
      <c r="Q194" s="2">
        <f t="shared" si="5"/>
        <v>3019048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155631</v>
      </c>
      <c r="E195" s="2">
        <v>261395</v>
      </c>
      <c r="F195" s="2">
        <v>63188</v>
      </c>
      <c r="G195">
        <v>1819261</v>
      </c>
      <c r="H195" s="2"/>
      <c r="I195" s="2">
        <v>3010</v>
      </c>
      <c r="J195">
        <v>4785</v>
      </c>
      <c r="K195" s="2">
        <v>0</v>
      </c>
      <c r="L195" s="2">
        <v>135</v>
      </c>
      <c r="M195" s="2"/>
      <c r="N195" s="2">
        <v>182113</v>
      </c>
      <c r="O195" s="2">
        <v>31438</v>
      </c>
      <c r="P195" s="2"/>
      <c r="Q195" s="2">
        <f t="shared" ref="Q195:Q228" si="7">SUM(D195:P195)</f>
        <v>2520956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131402</v>
      </c>
      <c r="E196" s="2">
        <v>293464</v>
      </c>
      <c r="F196" s="2">
        <v>145591</v>
      </c>
      <c r="G196">
        <v>1737709</v>
      </c>
      <c r="H196" s="2"/>
      <c r="I196" s="2">
        <v>2511</v>
      </c>
      <c r="J196">
        <v>5136</v>
      </c>
      <c r="K196" s="2">
        <v>0</v>
      </c>
      <c r="L196" s="2">
        <v>398</v>
      </c>
      <c r="M196" s="2"/>
      <c r="N196" s="2">
        <v>322430</v>
      </c>
      <c r="O196" s="2">
        <v>37866</v>
      </c>
      <c r="P196" s="2"/>
      <c r="Q196" s="2">
        <f t="shared" si="7"/>
        <v>2676507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69617</v>
      </c>
      <c r="E197" s="2">
        <v>288454</v>
      </c>
      <c r="F197" s="2">
        <v>164902</v>
      </c>
      <c r="G197">
        <v>1597712</v>
      </c>
      <c r="H197" s="2"/>
      <c r="I197" s="2">
        <v>2448</v>
      </c>
      <c r="J197">
        <v>4789</v>
      </c>
      <c r="K197" s="2">
        <v>0</v>
      </c>
      <c r="L197" s="2">
        <v>227</v>
      </c>
      <c r="M197" s="2"/>
      <c r="N197" s="2">
        <v>351746</v>
      </c>
      <c r="O197" s="2">
        <v>38181</v>
      </c>
      <c r="P197" s="2"/>
      <c r="Q197" s="2">
        <f t="shared" si="7"/>
        <v>2518076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70184</v>
      </c>
      <c r="E198" s="2">
        <v>267266</v>
      </c>
      <c r="F198" s="2">
        <v>168565</v>
      </c>
      <c r="G198">
        <v>1905249</v>
      </c>
      <c r="H198" s="2"/>
      <c r="I198" s="2">
        <v>2474</v>
      </c>
      <c r="J198">
        <v>5026</v>
      </c>
      <c r="K198" s="2">
        <v>0</v>
      </c>
      <c r="L198" s="2">
        <v>577</v>
      </c>
      <c r="M198" s="2"/>
      <c r="N198" s="2">
        <v>402766</v>
      </c>
      <c r="O198" s="2">
        <v>36361</v>
      </c>
      <c r="P198" s="2"/>
      <c r="Q198" s="2">
        <f t="shared" si="7"/>
        <v>2858468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192845</v>
      </c>
      <c r="E199" s="2">
        <v>251490</v>
      </c>
      <c r="F199" s="2">
        <v>192077</v>
      </c>
      <c r="G199">
        <v>2550107</v>
      </c>
      <c r="H199" s="2"/>
      <c r="I199" s="2">
        <v>2374</v>
      </c>
      <c r="J199">
        <v>4951</v>
      </c>
      <c r="K199" s="2">
        <v>0</v>
      </c>
      <c r="L199" s="2">
        <v>2133</v>
      </c>
      <c r="M199" s="2"/>
      <c r="N199" s="2">
        <v>425236</v>
      </c>
      <c r="O199" s="2">
        <v>27492</v>
      </c>
      <c r="P199" s="2"/>
      <c r="Q199" s="2">
        <f t="shared" si="7"/>
        <v>3648705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321645</v>
      </c>
      <c r="E200" s="2">
        <v>283833</v>
      </c>
      <c r="F200" s="2">
        <v>189947</v>
      </c>
      <c r="G200">
        <v>3046101</v>
      </c>
      <c r="H200" s="2"/>
      <c r="I200" s="2">
        <v>1936</v>
      </c>
      <c r="J200">
        <v>5058</v>
      </c>
      <c r="K200" s="2">
        <v>0</v>
      </c>
      <c r="L200" s="2">
        <v>1614</v>
      </c>
      <c r="M200" s="2"/>
      <c r="N200" s="2">
        <v>372103</v>
      </c>
      <c r="O200" s="2">
        <v>24823</v>
      </c>
      <c r="P200" s="2"/>
      <c r="Q200" s="2">
        <f t="shared" si="7"/>
        <v>4247060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302617</v>
      </c>
      <c r="E201" s="2">
        <v>281419</v>
      </c>
      <c r="F201" s="2">
        <v>149901</v>
      </c>
      <c r="G201">
        <v>3007317</v>
      </c>
      <c r="H201" s="2"/>
      <c r="I201" s="2">
        <v>2453</v>
      </c>
      <c r="J201">
        <v>5199</v>
      </c>
      <c r="K201" s="2">
        <v>0</v>
      </c>
      <c r="L201" s="2">
        <v>1582</v>
      </c>
      <c r="M201" s="2"/>
      <c r="N201" s="2">
        <v>402632</v>
      </c>
      <c r="O201" s="2">
        <v>24623</v>
      </c>
      <c r="P201" s="2"/>
      <c r="Q201" s="2">
        <f t="shared" si="7"/>
        <v>4177743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205600</v>
      </c>
      <c r="E202" s="2">
        <v>273402</v>
      </c>
      <c r="F202" s="2">
        <v>113468</v>
      </c>
      <c r="G202">
        <v>2398731</v>
      </c>
      <c r="H202" s="2"/>
      <c r="I202" s="2">
        <v>2815</v>
      </c>
      <c r="J202">
        <v>4824</v>
      </c>
      <c r="K202" s="2">
        <v>0</v>
      </c>
      <c r="L202" s="2">
        <v>1140</v>
      </c>
      <c r="M202" s="2"/>
      <c r="N202" s="2">
        <v>377734</v>
      </c>
      <c r="O202" s="2">
        <v>24543</v>
      </c>
      <c r="P202" s="2"/>
      <c r="Q202" s="2">
        <f t="shared" si="7"/>
        <v>3402257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57272</v>
      </c>
      <c r="E203" s="2">
        <v>277782</v>
      </c>
      <c r="F203" s="2">
        <v>144492</v>
      </c>
      <c r="G203">
        <v>2347467</v>
      </c>
      <c r="H203" s="2"/>
      <c r="I203" s="2">
        <v>3137</v>
      </c>
      <c r="J203">
        <v>4815</v>
      </c>
      <c r="K203" s="2">
        <v>0</v>
      </c>
      <c r="L203" s="2">
        <v>350</v>
      </c>
      <c r="M203" s="2"/>
      <c r="N203" s="2">
        <v>373948</v>
      </c>
      <c r="O203" s="2">
        <v>30143</v>
      </c>
      <c r="P203" s="2"/>
      <c r="Q203" s="2">
        <f t="shared" si="7"/>
        <v>3239406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89089</v>
      </c>
      <c r="E204" s="2">
        <v>285559</v>
      </c>
      <c r="F204" s="2">
        <v>176546</v>
      </c>
      <c r="G204">
        <v>1937715</v>
      </c>
      <c r="H204" s="2"/>
      <c r="I204" s="2">
        <v>2528</v>
      </c>
      <c r="J204">
        <v>4900</v>
      </c>
      <c r="K204" s="2">
        <v>0</v>
      </c>
      <c r="L204" s="2">
        <v>89</v>
      </c>
      <c r="M204" s="2"/>
      <c r="N204" s="2">
        <v>237534</v>
      </c>
      <c r="O204" s="2">
        <v>27598</v>
      </c>
      <c r="P204" s="2"/>
      <c r="Q204" s="2">
        <f t="shared" si="7"/>
        <v>2761558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73566</v>
      </c>
      <c r="E205" s="2">
        <v>311234</v>
      </c>
      <c r="F205" s="2">
        <v>199935</v>
      </c>
      <c r="G205">
        <v>2056648</v>
      </c>
      <c r="H205" s="2"/>
      <c r="I205" s="2">
        <v>2906</v>
      </c>
      <c r="J205">
        <v>5116</v>
      </c>
      <c r="K205" s="2">
        <v>0</v>
      </c>
      <c r="L205" s="2">
        <v>253</v>
      </c>
      <c r="M205" s="2"/>
      <c r="N205" s="2">
        <v>224029</v>
      </c>
      <c r="O205" s="2">
        <v>23830</v>
      </c>
      <c r="P205" s="2"/>
      <c r="Q205" s="2">
        <f t="shared" si="7"/>
        <v>2897517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79644</v>
      </c>
      <c r="E206" s="2">
        <v>309300</v>
      </c>
      <c r="F206" s="2">
        <v>137975</v>
      </c>
      <c r="G206">
        <v>2034972</v>
      </c>
      <c r="H206" s="2"/>
      <c r="I206" s="2">
        <v>2908</v>
      </c>
      <c r="J206">
        <v>5857</v>
      </c>
      <c r="K206" s="2">
        <v>0</v>
      </c>
      <c r="L206" s="2">
        <v>181</v>
      </c>
      <c r="M206" s="2"/>
      <c r="N206" s="2">
        <v>233849</v>
      </c>
      <c r="O206" s="2">
        <v>31524</v>
      </c>
      <c r="P206" s="2"/>
      <c r="Q206" s="2">
        <f t="shared" si="7"/>
        <v>2836210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69799</v>
      </c>
      <c r="E207" s="2">
        <v>289156</v>
      </c>
      <c r="F207" s="2">
        <v>157807</v>
      </c>
      <c r="G207">
        <v>1788043</v>
      </c>
      <c r="H207" s="2"/>
      <c r="I207" s="2">
        <v>2656</v>
      </c>
      <c r="J207">
        <v>5658</v>
      </c>
      <c r="K207" s="2">
        <v>0</v>
      </c>
      <c r="L207" s="2">
        <v>190</v>
      </c>
      <c r="M207" s="2"/>
      <c r="N207" s="2">
        <v>293431</v>
      </c>
      <c r="O207" s="2">
        <v>29695</v>
      </c>
      <c r="P207" s="2"/>
      <c r="Q207" s="2">
        <f t="shared" si="7"/>
        <v>2636435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94673</v>
      </c>
      <c r="E208" s="2">
        <v>308427</v>
      </c>
      <c r="F208" s="2">
        <v>146652</v>
      </c>
      <c r="G208">
        <v>1867340</v>
      </c>
      <c r="H208" s="2"/>
      <c r="I208" s="2">
        <v>1655</v>
      </c>
      <c r="J208">
        <v>6005</v>
      </c>
      <c r="K208" s="2">
        <v>0</v>
      </c>
      <c r="L208" s="2">
        <v>7</v>
      </c>
      <c r="M208" s="2"/>
      <c r="N208" s="2">
        <v>369243</v>
      </c>
      <c r="O208" s="2">
        <v>37555</v>
      </c>
      <c r="P208" s="2"/>
      <c r="Q208" s="2">
        <f t="shared" si="7"/>
        <v>2831557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15088</v>
      </c>
      <c r="E209" s="2">
        <v>274897</v>
      </c>
      <c r="F209" s="2">
        <v>224462</v>
      </c>
      <c r="G209">
        <v>1779865</v>
      </c>
      <c r="H209" s="2"/>
      <c r="I209" s="2">
        <v>2446</v>
      </c>
      <c r="J209">
        <v>5688</v>
      </c>
      <c r="K209" s="2">
        <v>0</v>
      </c>
      <c r="L209" s="2">
        <v>277</v>
      </c>
      <c r="M209" s="2"/>
      <c r="N209" s="2">
        <v>448659</v>
      </c>
      <c r="O209" s="2">
        <v>39012</v>
      </c>
      <c r="P209" s="2"/>
      <c r="Q209" s="2">
        <f t="shared" si="7"/>
        <v>2790394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99985</v>
      </c>
      <c r="E210" s="2">
        <v>304014</v>
      </c>
      <c r="F210" s="2">
        <v>243894</v>
      </c>
      <c r="G210">
        <v>1905782</v>
      </c>
      <c r="H210" s="2"/>
      <c r="I210" s="2">
        <v>2284</v>
      </c>
      <c r="J210">
        <v>5546</v>
      </c>
      <c r="K210" s="2">
        <v>0</v>
      </c>
      <c r="L210" s="2">
        <v>1684</v>
      </c>
      <c r="M210" s="2"/>
      <c r="N210" s="2">
        <v>493228</v>
      </c>
      <c r="O210" s="2">
        <v>38204</v>
      </c>
      <c r="P210" s="2"/>
      <c r="Q210" s="2">
        <f t="shared" si="7"/>
        <v>3094621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251845</v>
      </c>
      <c r="E211" s="2">
        <v>281464</v>
      </c>
      <c r="F211" s="2">
        <v>210120</v>
      </c>
      <c r="G211">
        <v>2505975</v>
      </c>
      <c r="H211" s="2"/>
      <c r="I211" s="2">
        <v>2237</v>
      </c>
      <c r="J211">
        <v>5745</v>
      </c>
      <c r="K211" s="2">
        <v>0</v>
      </c>
      <c r="L211" s="2">
        <v>975</v>
      </c>
      <c r="M211" s="2"/>
      <c r="N211" s="2">
        <v>547983</v>
      </c>
      <c r="O211" s="2">
        <v>36365</v>
      </c>
      <c r="P211" s="2"/>
      <c r="Q211" s="2">
        <f t="shared" si="7"/>
        <v>3842709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398249</v>
      </c>
      <c r="E212" s="2">
        <v>302910</v>
      </c>
      <c r="F212" s="2">
        <v>166496</v>
      </c>
      <c r="G212">
        <v>3213793</v>
      </c>
      <c r="H212" s="2"/>
      <c r="I212" s="2">
        <v>2657</v>
      </c>
      <c r="J212">
        <v>5891</v>
      </c>
      <c r="K212" s="2">
        <v>0</v>
      </c>
      <c r="L212" s="2">
        <v>1350</v>
      </c>
      <c r="M212" s="2"/>
      <c r="N212" s="2">
        <v>477022</v>
      </c>
      <c r="O212" s="2">
        <v>23508</v>
      </c>
      <c r="P212" s="2"/>
      <c r="Q212" s="2">
        <f t="shared" si="7"/>
        <v>4591876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407354</v>
      </c>
      <c r="E213" s="2">
        <v>301770</v>
      </c>
      <c r="F213" s="2">
        <v>149541</v>
      </c>
      <c r="G213">
        <v>3139028</v>
      </c>
      <c r="H213" s="2"/>
      <c r="I213" s="2">
        <v>3166</v>
      </c>
      <c r="J213">
        <v>5899</v>
      </c>
      <c r="K213" s="2">
        <v>0</v>
      </c>
      <c r="L213" s="2">
        <v>2134</v>
      </c>
      <c r="M213" s="2"/>
      <c r="N213" s="2">
        <v>479087</v>
      </c>
      <c r="O213" s="2">
        <v>29672</v>
      </c>
      <c r="P213" s="2"/>
      <c r="Q213" s="2">
        <f t="shared" si="7"/>
        <v>4517651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229728</v>
      </c>
      <c r="E214" s="2">
        <v>295549</v>
      </c>
      <c r="F214" s="2">
        <v>153728</v>
      </c>
      <c r="G214">
        <v>2746704</v>
      </c>
      <c r="H214" s="2"/>
      <c r="I214" s="2">
        <v>2402</v>
      </c>
      <c r="J214">
        <v>5176</v>
      </c>
      <c r="K214" s="2">
        <v>0</v>
      </c>
      <c r="L214" s="2">
        <v>879</v>
      </c>
      <c r="M214" s="2"/>
      <c r="N214" s="2">
        <v>456487</v>
      </c>
      <c r="O214" s="2">
        <v>19745</v>
      </c>
      <c r="P214" s="2"/>
      <c r="Q214" s="2">
        <f t="shared" si="7"/>
        <v>3910398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157385</v>
      </c>
      <c r="E215" s="2">
        <v>292670</v>
      </c>
      <c r="F215" s="2">
        <v>112408</v>
      </c>
      <c r="G215">
        <v>2099333</v>
      </c>
      <c r="H215" s="2"/>
      <c r="I215" s="2">
        <v>1809</v>
      </c>
      <c r="J215">
        <v>5705</v>
      </c>
      <c r="K215" s="2">
        <v>0</v>
      </c>
      <c r="L215" s="2">
        <v>913</v>
      </c>
      <c r="M215" s="2"/>
      <c r="N215" s="2">
        <v>361690</v>
      </c>
      <c r="O215" s="2">
        <v>26888</v>
      </c>
      <c r="P215" s="2"/>
      <c r="Q215" s="2">
        <f t="shared" si="7"/>
        <v>3058801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260017</v>
      </c>
      <c r="E216" s="2">
        <v>305314</v>
      </c>
      <c r="F216" s="2">
        <v>112265</v>
      </c>
      <c r="G216">
        <v>1875419</v>
      </c>
      <c r="H216" s="2"/>
      <c r="I216" s="2">
        <v>2643</v>
      </c>
      <c r="J216">
        <v>5747</v>
      </c>
      <c r="K216" s="2">
        <v>0</v>
      </c>
      <c r="L216" s="2">
        <v>800</v>
      </c>
      <c r="M216" s="2"/>
      <c r="N216" s="2">
        <v>280841</v>
      </c>
      <c r="O216" s="2">
        <v>27590</v>
      </c>
      <c r="P216" s="2"/>
      <c r="Q216" s="2">
        <f t="shared" si="7"/>
        <v>2870636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421280</v>
      </c>
      <c r="E217" s="2">
        <v>364465</v>
      </c>
      <c r="F217" s="2">
        <v>72305</v>
      </c>
      <c r="G217">
        <v>1844041</v>
      </c>
      <c r="H217" s="2"/>
      <c r="I217" s="2">
        <v>1919</v>
      </c>
      <c r="J217">
        <v>5955</v>
      </c>
      <c r="K217" s="2">
        <v>0</v>
      </c>
      <c r="L217" s="2">
        <v>855</v>
      </c>
      <c r="M217" s="2"/>
      <c r="N217" s="2">
        <v>209151</v>
      </c>
      <c r="O217" s="2">
        <v>27834</v>
      </c>
      <c r="P217" s="2"/>
      <c r="Q217" s="2">
        <f t="shared" si="7"/>
        <v>2947805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380795</v>
      </c>
      <c r="E218" s="2">
        <v>335242</v>
      </c>
      <c r="F218" s="2">
        <v>151325</v>
      </c>
      <c r="G218">
        <v>1928332</v>
      </c>
      <c r="H218" s="2"/>
      <c r="I218" s="2">
        <v>14</v>
      </c>
      <c r="J218">
        <v>4188</v>
      </c>
      <c r="K218" s="2">
        <v>0</v>
      </c>
      <c r="L218" s="2">
        <v>915</v>
      </c>
      <c r="M218" s="2"/>
      <c r="N218" s="2">
        <v>242799</v>
      </c>
      <c r="O218" s="2">
        <v>22852</v>
      </c>
      <c r="P218" s="2"/>
      <c r="Q218" s="2">
        <f t="shared" si="7"/>
        <v>3066462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386195</v>
      </c>
      <c r="E219" s="2">
        <v>306597</v>
      </c>
      <c r="F219" s="2">
        <v>186154</v>
      </c>
      <c r="G219">
        <v>1742455</v>
      </c>
      <c r="H219" s="2"/>
      <c r="I219" s="2">
        <v>2424</v>
      </c>
      <c r="J219">
        <v>4016</v>
      </c>
      <c r="K219" s="2">
        <v>0</v>
      </c>
      <c r="L219" s="2">
        <v>1495</v>
      </c>
      <c r="M219" s="2"/>
      <c r="N219" s="2">
        <v>262458</v>
      </c>
      <c r="O219" s="2">
        <v>27794</v>
      </c>
      <c r="P219" s="2"/>
      <c r="Q219" s="2">
        <f t="shared" si="7"/>
        <v>2919588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136769</v>
      </c>
      <c r="E220" s="2">
        <v>334004</v>
      </c>
      <c r="F220" s="2">
        <v>225742</v>
      </c>
      <c r="G220">
        <v>1810004</v>
      </c>
      <c r="H220" s="2"/>
      <c r="I220" s="2">
        <v>2516</v>
      </c>
      <c r="J220">
        <v>4580</v>
      </c>
      <c r="K220" s="2">
        <v>0</v>
      </c>
      <c r="L220" s="2">
        <v>773</v>
      </c>
      <c r="M220" s="2"/>
      <c r="N220" s="2">
        <v>402004</v>
      </c>
      <c r="O220" s="2">
        <v>29652</v>
      </c>
      <c r="P220" s="2"/>
      <c r="Q220" s="2">
        <f t="shared" si="7"/>
        <v>2946044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85711</v>
      </c>
      <c r="E221" s="2">
        <v>273724</v>
      </c>
      <c r="F221" s="2">
        <v>289774</v>
      </c>
      <c r="G221">
        <v>1609876</v>
      </c>
      <c r="H221" s="2"/>
      <c r="I221" s="2">
        <v>1024</v>
      </c>
      <c r="J221">
        <v>4036</v>
      </c>
      <c r="K221" s="2">
        <v>0</v>
      </c>
      <c r="L221" s="2">
        <v>526</v>
      </c>
      <c r="M221" s="2"/>
      <c r="N221" s="2">
        <v>452625</v>
      </c>
      <c r="O221" s="2">
        <v>31899</v>
      </c>
      <c r="P221" s="2"/>
      <c r="Q221" s="2">
        <f t="shared" si="7"/>
        <v>2749195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97236</v>
      </c>
      <c r="E222" s="2">
        <v>310620</v>
      </c>
      <c r="F222" s="2">
        <v>274623</v>
      </c>
      <c r="G222">
        <v>1653959</v>
      </c>
      <c r="H222" s="2"/>
      <c r="I222" s="2">
        <v>1866</v>
      </c>
      <c r="J222">
        <v>4402</v>
      </c>
      <c r="K222" s="2">
        <v>0</v>
      </c>
      <c r="L222" s="2">
        <v>787</v>
      </c>
      <c r="M222" s="2"/>
      <c r="N222" s="2">
        <v>473201</v>
      </c>
      <c r="O222" s="2">
        <v>35472</v>
      </c>
      <c r="P222" s="2"/>
      <c r="Q222" s="2">
        <f t="shared" si="7"/>
        <v>2852166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188892</v>
      </c>
      <c r="E223" s="2">
        <v>307026</v>
      </c>
      <c r="F223" s="2">
        <v>194410</v>
      </c>
      <c r="G223">
        <v>2354040</v>
      </c>
      <c r="H223" s="2"/>
      <c r="I223" s="2">
        <v>2524</v>
      </c>
      <c r="J223">
        <v>4407</v>
      </c>
      <c r="K223" s="2">
        <v>0</v>
      </c>
      <c r="L223" s="2">
        <v>1529</v>
      </c>
      <c r="M223" s="2"/>
      <c r="N223" s="2">
        <v>525559</v>
      </c>
      <c r="O223" s="2">
        <v>24872</v>
      </c>
      <c r="P223" s="2"/>
      <c r="Q223" s="2">
        <f t="shared" si="7"/>
        <v>3603259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250005</v>
      </c>
      <c r="E224" s="2">
        <v>318264</v>
      </c>
      <c r="F224" s="2">
        <v>215724</v>
      </c>
      <c r="G224">
        <v>2903516</v>
      </c>
      <c r="H224" s="2"/>
      <c r="I224" s="2">
        <v>2070</v>
      </c>
      <c r="J224">
        <v>4513</v>
      </c>
      <c r="K224" s="2">
        <v>0</v>
      </c>
      <c r="L224" s="2">
        <v>2022</v>
      </c>
      <c r="M224" s="2"/>
      <c r="N224" s="2">
        <v>524534</v>
      </c>
      <c r="O224" s="2">
        <v>26776</v>
      </c>
      <c r="P224" s="2"/>
      <c r="Q224" s="2">
        <f t="shared" si="7"/>
        <v>4247424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308384</v>
      </c>
      <c r="E225" s="2">
        <v>310754</v>
      </c>
      <c r="F225" s="2">
        <v>177379</v>
      </c>
      <c r="G225">
        <v>3093738</v>
      </c>
      <c r="H225" s="2"/>
      <c r="I225" s="2">
        <v>2695</v>
      </c>
      <c r="J225">
        <v>4527</v>
      </c>
      <c r="K225" s="2">
        <v>0</v>
      </c>
      <c r="L225" s="2">
        <v>1156</v>
      </c>
      <c r="M225" s="2"/>
      <c r="N225" s="2">
        <v>510700</v>
      </c>
      <c r="O225" s="2">
        <v>24885</v>
      </c>
      <c r="P225" s="2"/>
      <c r="Q225" s="2">
        <f t="shared" si="7"/>
        <v>4434218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266829</v>
      </c>
      <c r="E226" s="2">
        <v>306072</v>
      </c>
      <c r="F226" s="2">
        <v>172976</v>
      </c>
      <c r="G226">
        <v>2431090</v>
      </c>
      <c r="H226" s="2"/>
      <c r="I226" s="2">
        <v>2139</v>
      </c>
      <c r="J226">
        <v>4326</v>
      </c>
      <c r="K226" s="2">
        <v>0</v>
      </c>
      <c r="L226" s="2">
        <v>861</v>
      </c>
      <c r="M226" s="2"/>
      <c r="N226" s="2">
        <v>481692</v>
      </c>
      <c r="O226" s="2">
        <v>25075</v>
      </c>
      <c r="P226" s="2"/>
      <c r="Q226" s="2">
        <f t="shared" si="7"/>
        <v>3691060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275144</v>
      </c>
      <c r="E227" s="2">
        <v>320618</v>
      </c>
      <c r="F227" s="2">
        <v>134076</v>
      </c>
      <c r="G227">
        <v>2006276</v>
      </c>
      <c r="H227" s="2"/>
      <c r="I227" s="2">
        <v>2634</v>
      </c>
      <c r="J227">
        <v>4481</v>
      </c>
      <c r="K227" s="2">
        <v>0</v>
      </c>
      <c r="L227" s="2">
        <v>986</v>
      </c>
      <c r="M227" s="2"/>
      <c r="N227" s="2">
        <v>454820</v>
      </c>
      <c r="O227" s="2">
        <v>26014</v>
      </c>
      <c r="P227" s="2"/>
      <c r="Q227" s="2">
        <f t="shared" si="7"/>
        <v>3225049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144906</v>
      </c>
      <c r="E228" s="2">
        <v>304599</v>
      </c>
      <c r="F228" s="2">
        <v>154399</v>
      </c>
      <c r="G228">
        <v>2026882</v>
      </c>
      <c r="H228" s="2"/>
      <c r="I228" s="2">
        <v>334</v>
      </c>
      <c r="J228">
        <v>4338</v>
      </c>
      <c r="K228" s="2">
        <v>0</v>
      </c>
      <c r="L228" s="2">
        <v>856</v>
      </c>
      <c r="M228" s="2"/>
      <c r="N228" s="2">
        <v>310994</v>
      </c>
      <c r="O228" s="2">
        <v>24616</v>
      </c>
      <c r="P228" s="2"/>
      <c r="Q228" s="2">
        <f t="shared" si="7"/>
        <v>2971924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214593</v>
      </c>
      <c r="E229" s="2">
        <v>340248</v>
      </c>
      <c r="F229" s="2">
        <v>56764</v>
      </c>
      <c r="G229">
        <v>2217494</v>
      </c>
      <c r="H229" s="2"/>
      <c r="I229" s="2">
        <v>1279</v>
      </c>
      <c r="J229">
        <v>4447</v>
      </c>
      <c r="K229" s="2">
        <v>0</v>
      </c>
      <c r="L229" s="2">
        <v>438</v>
      </c>
      <c r="M229" s="2"/>
      <c r="N229" s="2">
        <v>224690</v>
      </c>
      <c r="O229" s="2">
        <v>24047</v>
      </c>
      <c r="P229" s="2"/>
      <c r="Q229" s="2">
        <f>SUM(D229:P229)</f>
        <v>3084000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H230" s="2"/>
      <c r="I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H231" s="2"/>
      <c r="I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H232" s="2"/>
      <c r="I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H233" s="2"/>
      <c r="I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H234" s="2"/>
      <c r="I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H235" s="2"/>
      <c r="I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H236" s="2"/>
      <c r="I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H237" s="2"/>
      <c r="I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H238" s="2"/>
      <c r="I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F239" s="2"/>
      <c r="H239" s="2"/>
      <c r="I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F240" s="2"/>
      <c r="H240" s="2"/>
      <c r="I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F241" s="2"/>
      <c r="H241" s="2"/>
      <c r="I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5"/>
      <c r="F242" s="2"/>
      <c r="H242" s="2"/>
      <c r="I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2024.7682648401826</v>
      </c>
      <c r="E247" s="2">
        <f t="shared" ref="E247:Q262" si="8">SUMIF($B$2:$B$241,$B247,E$2:E$241)/$C247</f>
        <v>136.97180365296805</v>
      </c>
      <c r="F247" s="2">
        <f t="shared" si="8"/>
        <v>286.95456621004564</v>
      </c>
      <c r="G247" s="2">
        <f t="shared" si="8"/>
        <v>1314.3576484018265</v>
      </c>
      <c r="H247" s="2">
        <f t="shared" si="8"/>
        <v>0</v>
      </c>
      <c r="I247" s="2">
        <f t="shared" si="8"/>
        <v>0</v>
      </c>
      <c r="J247" s="2">
        <f t="shared" si="8"/>
        <v>0</v>
      </c>
      <c r="K247" s="2">
        <f t="shared" si="8"/>
        <v>0</v>
      </c>
      <c r="L247" s="2">
        <f t="shared" si="8"/>
        <v>104.06712328767124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3867.1194063926941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1873.63299086758</v>
      </c>
      <c r="E248" s="2">
        <f t="shared" si="8"/>
        <v>128.68527397260274</v>
      </c>
      <c r="F248" s="2">
        <f t="shared" si="8"/>
        <v>258.85707762557075</v>
      </c>
      <c r="G248" s="2">
        <f t="shared" si="8"/>
        <v>1393.9110730593607</v>
      </c>
      <c r="H248" s="2">
        <f t="shared" si="8"/>
        <v>0</v>
      </c>
      <c r="I248" s="2">
        <f t="shared" si="8"/>
        <v>0</v>
      </c>
      <c r="J248" s="2">
        <f t="shared" si="8"/>
        <v>0</v>
      </c>
      <c r="K248" s="2">
        <f t="shared" si="8"/>
        <v>5.1265981735159816</v>
      </c>
      <c r="L248" s="2">
        <f t="shared" si="8"/>
        <v>2.9077625570776258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3663.1207762557078</v>
      </c>
    </row>
    <row r="249" spans="1:17" x14ac:dyDescent="0.2">
      <c r="B249">
        <v>2003</v>
      </c>
      <c r="C249">
        <v>8760</v>
      </c>
      <c r="D249" s="2">
        <f t="shared" si="9"/>
        <v>1950.4519406392694</v>
      </c>
      <c r="E249" s="2">
        <f t="shared" si="8"/>
        <v>121.65650684931506</v>
      </c>
      <c r="F249" s="2">
        <f t="shared" si="8"/>
        <v>200.537100456621</v>
      </c>
      <c r="G249" s="2">
        <f t="shared" si="8"/>
        <v>1512.8743150684932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1.933904109589041</v>
      </c>
      <c r="L249" s="2">
        <f t="shared" si="8"/>
        <v>1.9170091324200913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3789.3707762557078</v>
      </c>
    </row>
    <row r="250" spans="1:17" x14ac:dyDescent="0.2">
      <c r="B250">
        <v>2004</v>
      </c>
      <c r="C250">
        <v>8784</v>
      </c>
      <c r="D250" s="2">
        <f t="shared" si="9"/>
        <v>2078.468237704918</v>
      </c>
      <c r="E250" s="2">
        <f t="shared" si="8"/>
        <v>147.71220400728598</v>
      </c>
      <c r="F250" s="2">
        <f t="shared" si="8"/>
        <v>183.87101548269581</v>
      </c>
      <c r="G250" s="2">
        <f t="shared" si="8"/>
        <v>1864.8386839708562</v>
      </c>
      <c r="H250" s="2">
        <f t="shared" si="8"/>
        <v>0</v>
      </c>
      <c r="I250" s="2">
        <f t="shared" si="8"/>
        <v>0</v>
      </c>
      <c r="J250" s="2">
        <f t="shared" si="8"/>
        <v>0</v>
      </c>
      <c r="K250" s="2">
        <f t="shared" si="8"/>
        <v>2.394467213114754</v>
      </c>
      <c r="L250" s="2">
        <f t="shared" si="8"/>
        <v>10.902777777777779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4288.1873861566482</v>
      </c>
    </row>
    <row r="251" spans="1:17" x14ac:dyDescent="0.2">
      <c r="B251">
        <v>2005</v>
      </c>
      <c r="C251">
        <v>8760</v>
      </c>
      <c r="D251" s="2">
        <f t="shared" si="9"/>
        <v>2098.6599315068493</v>
      </c>
      <c r="E251" s="2">
        <f t="shared" si="8"/>
        <v>144.14463470319635</v>
      </c>
      <c r="F251" s="2">
        <f t="shared" si="8"/>
        <v>194.33550228310503</v>
      </c>
      <c r="G251" s="2">
        <f t="shared" si="8"/>
        <v>2150.1850456621005</v>
      </c>
      <c r="H251" s="2">
        <f t="shared" si="8"/>
        <v>0</v>
      </c>
      <c r="I251" s="2">
        <f t="shared" si="8"/>
        <v>0</v>
      </c>
      <c r="J251" s="2">
        <f t="shared" si="8"/>
        <v>0</v>
      </c>
      <c r="K251" s="2">
        <f t="shared" si="8"/>
        <v>0.94509132420091324</v>
      </c>
      <c r="L251" s="2">
        <f t="shared" si="8"/>
        <v>2.3400684931506848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4590.610273972603</v>
      </c>
    </row>
    <row r="252" spans="1:17" x14ac:dyDescent="0.2">
      <c r="B252">
        <v>2006</v>
      </c>
      <c r="C252">
        <v>8760</v>
      </c>
      <c r="D252" s="2">
        <f t="shared" si="9"/>
        <v>828.02751141552517</v>
      </c>
      <c r="E252" s="2">
        <f t="shared" si="8"/>
        <v>153.39178082191782</v>
      </c>
      <c r="F252" s="2">
        <f t="shared" si="8"/>
        <v>234.88904109589041</v>
      </c>
      <c r="G252" s="2">
        <f t="shared" si="8"/>
        <v>2418.2800228310502</v>
      </c>
      <c r="H252" s="2">
        <f t="shared" si="8"/>
        <v>0</v>
      </c>
      <c r="I252" s="2">
        <f t="shared" si="8"/>
        <v>0</v>
      </c>
      <c r="J252" s="2">
        <f t="shared" si="8"/>
        <v>0</v>
      </c>
      <c r="K252" s="2">
        <f t="shared" si="8"/>
        <v>0.42031963470319633</v>
      </c>
      <c r="L252" s="2">
        <f t="shared" si="8"/>
        <v>1.9801369863013698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3636.9888127853883</v>
      </c>
    </row>
    <row r="253" spans="1:17" x14ac:dyDescent="0.2">
      <c r="B253">
        <v>2007</v>
      </c>
      <c r="C253">
        <v>8760</v>
      </c>
      <c r="D253" s="2">
        <f t="shared" si="9"/>
        <v>809.46472602739721</v>
      </c>
      <c r="E253" s="2">
        <f t="shared" si="8"/>
        <v>143.00125570776257</v>
      </c>
      <c r="F253" s="2">
        <f t="shared" si="8"/>
        <v>228.67488584474887</v>
      </c>
      <c r="G253" s="2">
        <f t="shared" si="8"/>
        <v>2541.4691780821918</v>
      </c>
      <c r="H253" s="2">
        <f t="shared" si="8"/>
        <v>0</v>
      </c>
      <c r="I253" s="2">
        <f t="shared" si="8"/>
        <v>0</v>
      </c>
      <c r="J253" s="2">
        <f t="shared" si="8"/>
        <v>0</v>
      </c>
      <c r="K253" s="2">
        <f t="shared" si="8"/>
        <v>0.48584474885844747</v>
      </c>
      <c r="L253" s="2">
        <f t="shared" si="8"/>
        <v>1.3069634703196347</v>
      </c>
      <c r="M253" s="2">
        <f t="shared" si="8"/>
        <v>0</v>
      </c>
      <c r="N253" s="2">
        <f t="shared" si="8"/>
        <v>5.0189497716894973</v>
      </c>
      <c r="O253" s="2">
        <f t="shared" si="8"/>
        <v>0</v>
      </c>
      <c r="P253" s="2">
        <f t="shared" si="8"/>
        <v>0</v>
      </c>
      <c r="Q253" s="2">
        <f t="shared" si="8"/>
        <v>3729.4218036529678</v>
      </c>
    </row>
    <row r="254" spans="1:17" x14ac:dyDescent="0.2">
      <c r="B254">
        <v>2008</v>
      </c>
      <c r="C254">
        <v>8784</v>
      </c>
      <c r="D254" s="2">
        <f t="shared" si="9"/>
        <v>889.38444899817853</v>
      </c>
      <c r="E254" s="2">
        <f t="shared" si="8"/>
        <v>157.42497723132968</v>
      </c>
      <c r="F254" s="2">
        <f t="shared" si="8"/>
        <v>199.29644808743168</v>
      </c>
      <c r="G254" s="2">
        <f t="shared" si="8"/>
        <v>2729.0426912568305</v>
      </c>
      <c r="H254" s="2">
        <f t="shared" si="8"/>
        <v>0</v>
      </c>
      <c r="I254" s="2">
        <f t="shared" si="8"/>
        <v>0</v>
      </c>
      <c r="J254" s="2">
        <f t="shared" si="8"/>
        <v>0</v>
      </c>
      <c r="K254" s="2">
        <f t="shared" si="8"/>
        <v>0.22620673952641165</v>
      </c>
      <c r="L254" s="2">
        <f t="shared" si="8"/>
        <v>1.6245446265938068</v>
      </c>
      <c r="M254" s="2">
        <f t="shared" si="8"/>
        <v>0</v>
      </c>
      <c r="N254" s="2">
        <f t="shared" si="8"/>
        <v>17.760928961748633</v>
      </c>
      <c r="O254" s="2">
        <f t="shared" si="8"/>
        <v>0</v>
      </c>
      <c r="P254" s="2">
        <f t="shared" si="8"/>
        <v>0</v>
      </c>
      <c r="Q254" s="2">
        <f t="shared" si="8"/>
        <v>3994.7602459016393</v>
      </c>
    </row>
    <row r="255" spans="1:17" x14ac:dyDescent="0.2">
      <c r="B255">
        <v>2009</v>
      </c>
      <c r="C255">
        <v>8760</v>
      </c>
      <c r="D255" s="2">
        <f t="shared" si="9"/>
        <v>860.72340182648406</v>
      </c>
      <c r="E255" s="2">
        <f t="shared" si="8"/>
        <v>186.43972602739726</v>
      </c>
      <c r="F255" s="2">
        <f t="shared" si="8"/>
        <v>280.88995433789955</v>
      </c>
      <c r="G255" s="2">
        <f t="shared" si="8"/>
        <v>2954.0663242009132</v>
      </c>
      <c r="H255" s="2">
        <f t="shared" si="8"/>
        <v>0</v>
      </c>
      <c r="I255" s="2">
        <f t="shared" si="8"/>
        <v>0</v>
      </c>
      <c r="J255" s="2">
        <f t="shared" si="8"/>
        <v>0</v>
      </c>
      <c r="K255" s="2">
        <f t="shared" si="8"/>
        <v>0.27237442922374427</v>
      </c>
      <c r="L255" s="2">
        <f t="shared" si="8"/>
        <v>1.8476027397260273</v>
      </c>
      <c r="M255" s="2">
        <f t="shared" si="8"/>
        <v>0</v>
      </c>
      <c r="N255" s="2">
        <f t="shared" si="8"/>
        <v>19.898287671232875</v>
      </c>
      <c r="O255" s="2">
        <f t="shared" si="8"/>
        <v>0</v>
      </c>
      <c r="P255" s="2">
        <f t="shared" si="8"/>
        <v>0</v>
      </c>
      <c r="Q255" s="2">
        <f t="shared" si="8"/>
        <v>4304.1376712328765</v>
      </c>
    </row>
    <row r="256" spans="1:17" x14ac:dyDescent="0.2">
      <c r="B256">
        <v>2010</v>
      </c>
      <c r="C256">
        <v>8760</v>
      </c>
      <c r="D256" s="2">
        <f t="shared" si="9"/>
        <v>798.77876712328771</v>
      </c>
      <c r="E256" s="2">
        <f t="shared" si="8"/>
        <v>236.27043378995432</v>
      </c>
      <c r="F256" s="2">
        <f t="shared" si="8"/>
        <v>246.26678082191782</v>
      </c>
      <c r="G256" s="2">
        <f t="shared" si="8"/>
        <v>2704.1316210045661</v>
      </c>
      <c r="H256" s="2">
        <f t="shared" si="8"/>
        <v>0</v>
      </c>
      <c r="I256" s="2">
        <f t="shared" si="8"/>
        <v>0</v>
      </c>
      <c r="J256" s="2">
        <f t="shared" si="8"/>
        <v>0</v>
      </c>
      <c r="K256" s="2">
        <f t="shared" si="8"/>
        <v>0.64543378995433787</v>
      </c>
      <c r="L256" s="2">
        <f t="shared" si="8"/>
        <v>1.2737442922374429</v>
      </c>
      <c r="M256" s="2">
        <f t="shared" si="8"/>
        <v>0</v>
      </c>
      <c r="N256" s="2">
        <f t="shared" si="8"/>
        <v>24.762100456621006</v>
      </c>
      <c r="O256" s="2">
        <f t="shared" si="8"/>
        <v>0</v>
      </c>
      <c r="P256" s="2">
        <f t="shared" si="8"/>
        <v>0.10148401826484019</v>
      </c>
      <c r="Q256" s="2">
        <f t="shared" si="8"/>
        <v>4012.2303652968035</v>
      </c>
    </row>
    <row r="257" spans="2:28" x14ac:dyDescent="0.2">
      <c r="B257">
        <v>2011</v>
      </c>
      <c r="C257">
        <v>8760</v>
      </c>
      <c r="D257" s="2">
        <f t="shared" si="9"/>
        <v>617.27218150684939</v>
      </c>
      <c r="E257" s="2">
        <f t="shared" si="8"/>
        <v>244.99075456621009</v>
      </c>
      <c r="F257" s="2">
        <f t="shared" si="8"/>
        <v>250.06655593607309</v>
      </c>
      <c r="G257" s="2">
        <f t="shared" si="8"/>
        <v>2493.3101084474883</v>
      </c>
      <c r="H257" s="2">
        <f t="shared" si="8"/>
        <v>0</v>
      </c>
      <c r="I257" s="2">
        <f t="shared" si="8"/>
        <v>4.3170102739726026</v>
      </c>
      <c r="J257" s="2">
        <f t="shared" si="8"/>
        <v>0</v>
      </c>
      <c r="K257" s="2">
        <f t="shared" si="8"/>
        <v>0.82886757990867577</v>
      </c>
      <c r="L257" s="2">
        <f t="shared" si="8"/>
        <v>1.6224509132420089</v>
      </c>
      <c r="M257" s="2">
        <f t="shared" si="8"/>
        <v>0</v>
      </c>
      <c r="N257" s="2">
        <f t="shared" si="8"/>
        <v>33.244807077625573</v>
      </c>
      <c r="O257" s="2">
        <f t="shared" si="8"/>
        <v>0</v>
      </c>
      <c r="P257" s="2">
        <f t="shared" si="8"/>
        <v>0</v>
      </c>
      <c r="Q257" s="2">
        <f t="shared" si="8"/>
        <v>3645.6527363013702</v>
      </c>
    </row>
    <row r="258" spans="2:28" x14ac:dyDescent="0.2">
      <c r="B258">
        <v>2012</v>
      </c>
      <c r="C258">
        <v>8784</v>
      </c>
      <c r="D258" s="2">
        <f t="shared" si="9"/>
        <v>464.41617030965392</v>
      </c>
      <c r="E258" s="2">
        <f t="shared" si="8"/>
        <v>267.24326047358829</v>
      </c>
      <c r="F258" s="2">
        <f t="shared" si="8"/>
        <v>277.82502504553736</v>
      </c>
      <c r="G258" s="2">
        <f t="shared" si="8"/>
        <v>2919.701534608379</v>
      </c>
      <c r="H258" s="2">
        <f t="shared" si="8"/>
        <v>0</v>
      </c>
      <c r="I258" s="2">
        <f t="shared" si="8"/>
        <v>1.3580384790528235</v>
      </c>
      <c r="J258" s="2">
        <f t="shared" si="8"/>
        <v>2.1585837887067396</v>
      </c>
      <c r="K258" s="2">
        <f t="shared" si="8"/>
        <v>0.8338183060109291</v>
      </c>
      <c r="L258" s="2">
        <f t="shared" si="8"/>
        <v>2.1487602459016393</v>
      </c>
      <c r="M258" s="2">
        <f t="shared" si="8"/>
        <v>0</v>
      </c>
      <c r="N258" s="2">
        <f t="shared" si="8"/>
        <v>53.895325591985433</v>
      </c>
      <c r="O258" s="2">
        <f t="shared" si="8"/>
        <v>14.661657559198543</v>
      </c>
      <c r="P258" s="2">
        <f t="shared" si="8"/>
        <v>0</v>
      </c>
      <c r="Q258" s="2">
        <f t="shared" si="8"/>
        <v>4004.2421744080152</v>
      </c>
    </row>
    <row r="259" spans="2:28" x14ac:dyDescent="0.2">
      <c r="B259">
        <v>2013</v>
      </c>
      <c r="C259">
        <v>8760</v>
      </c>
      <c r="D259" s="2">
        <f t="shared" si="9"/>
        <v>599.83484703196348</v>
      </c>
      <c r="E259" s="2">
        <f t="shared" si="8"/>
        <v>304.78916666666669</v>
      </c>
      <c r="F259" s="2">
        <f t="shared" si="8"/>
        <v>306.15787785388136</v>
      </c>
      <c r="G259" s="2">
        <f t="shared" si="8"/>
        <v>2827.2412305936073</v>
      </c>
      <c r="H259" s="2">
        <f t="shared" si="8"/>
        <v>0</v>
      </c>
      <c r="I259" s="2">
        <f t="shared" si="8"/>
        <v>2.8982454337899539</v>
      </c>
      <c r="J259" s="2">
        <f t="shared" si="8"/>
        <v>2.7713470319634701</v>
      </c>
      <c r="K259" s="2">
        <f t="shared" si="8"/>
        <v>0.71965182648401838</v>
      </c>
      <c r="L259" s="2">
        <f t="shared" si="8"/>
        <v>2.1564280821917805</v>
      </c>
      <c r="M259" s="2">
        <f t="shared" si="8"/>
        <v>0</v>
      </c>
      <c r="N259" s="2">
        <f t="shared" si="8"/>
        <v>85.089270547945205</v>
      </c>
      <c r="O259" s="2">
        <f t="shared" si="8"/>
        <v>28.601484018264841</v>
      </c>
      <c r="P259" s="2">
        <f t="shared" si="8"/>
        <v>0</v>
      </c>
      <c r="Q259" s="2">
        <f t="shared" si="8"/>
        <v>4160.2595490867579</v>
      </c>
    </row>
    <row r="260" spans="2:28" x14ac:dyDescent="0.2">
      <c r="B260">
        <v>2014</v>
      </c>
      <c r="C260">
        <v>8760</v>
      </c>
      <c r="D260" s="2">
        <f t="shared" si="9"/>
        <v>747.4730125570776</v>
      </c>
      <c r="E260" s="2">
        <f t="shared" si="8"/>
        <v>343.11784132420092</v>
      </c>
      <c r="F260" s="2">
        <f t="shared" si="8"/>
        <v>275.0267534246575</v>
      </c>
      <c r="G260" s="2">
        <f t="shared" si="8"/>
        <v>2606.4603652968035</v>
      </c>
      <c r="H260" s="2">
        <f t="shared" si="8"/>
        <v>0</v>
      </c>
      <c r="I260" s="2">
        <f t="shared" si="8"/>
        <v>2.7873413242009133</v>
      </c>
      <c r="J260" s="2">
        <f t="shared" si="8"/>
        <v>2.8042305936073055</v>
      </c>
      <c r="K260" s="2">
        <f t="shared" si="8"/>
        <v>0.5880570776255708</v>
      </c>
      <c r="L260" s="2">
        <f t="shared" si="8"/>
        <v>1.751901826484018</v>
      </c>
      <c r="M260" s="2">
        <f t="shared" si="8"/>
        <v>0</v>
      </c>
      <c r="N260" s="2">
        <f t="shared" si="8"/>
        <v>117.30840410958903</v>
      </c>
      <c r="O260" s="2">
        <f t="shared" si="8"/>
        <v>34.261872146118719</v>
      </c>
      <c r="P260" s="2">
        <f t="shared" si="8"/>
        <v>0</v>
      </c>
      <c r="Q260" s="2">
        <f t="shared" si="8"/>
        <v>4131.5797796803654</v>
      </c>
    </row>
    <row r="261" spans="2:28" x14ac:dyDescent="0.2">
      <c r="B261">
        <v>2015</v>
      </c>
      <c r="C261">
        <v>8760</v>
      </c>
      <c r="D261" s="2">
        <f t="shared" si="9"/>
        <v>303.3433789954338</v>
      </c>
      <c r="E261" s="2">
        <f t="shared" si="8"/>
        <v>355.08047945205482</v>
      </c>
      <c r="F261" s="2">
        <f t="shared" si="8"/>
        <v>258.46301369863016</v>
      </c>
      <c r="G261" s="2">
        <f t="shared" si="8"/>
        <v>3310.4468036529679</v>
      </c>
      <c r="H261" s="2">
        <f t="shared" si="8"/>
        <v>0</v>
      </c>
      <c r="I261" s="2">
        <f t="shared" si="8"/>
        <v>0.11552511415525114</v>
      </c>
      <c r="J261" s="2">
        <f t="shared" si="8"/>
        <v>2.9331050228310502</v>
      </c>
      <c r="K261" s="2">
        <f t="shared" si="8"/>
        <v>0.63036529680365294</v>
      </c>
      <c r="L261" s="2">
        <f t="shared" si="8"/>
        <v>1.8244292237442923</v>
      </c>
      <c r="M261" s="2">
        <f t="shared" si="8"/>
        <v>0</v>
      </c>
      <c r="N261" s="2">
        <f t="shared" si="8"/>
        <v>189.20171232876712</v>
      </c>
      <c r="O261" s="2">
        <f t="shared" si="8"/>
        <v>35.356621004566207</v>
      </c>
      <c r="P261" s="2">
        <f t="shared" si="8"/>
        <v>0</v>
      </c>
      <c r="Q261" s="2">
        <f t="shared" si="8"/>
        <v>4457.395433789954</v>
      </c>
    </row>
    <row r="262" spans="2:28" x14ac:dyDescent="0.2">
      <c r="B262">
        <v>2016</v>
      </c>
      <c r="C262">
        <v>8784</v>
      </c>
      <c r="D262" s="2">
        <f t="shared" si="9"/>
        <v>246.67941712204006</v>
      </c>
      <c r="E262" s="2">
        <f t="shared" si="8"/>
        <v>438.09187158469945</v>
      </c>
      <c r="F262" s="2">
        <f t="shared" si="8"/>
        <v>201.12010473588342</v>
      </c>
      <c r="G262" s="2">
        <f t="shared" si="8"/>
        <v>3283.162340619308</v>
      </c>
      <c r="H262" s="2">
        <f t="shared" si="8"/>
        <v>0</v>
      </c>
      <c r="I262" s="2">
        <f t="shared" si="8"/>
        <v>6.7053734061930784E-2</v>
      </c>
      <c r="J262" s="2">
        <f t="shared" si="8"/>
        <v>2.9451275045537342</v>
      </c>
      <c r="K262" s="2">
        <f t="shared" si="8"/>
        <v>8.4471766848816035E-2</v>
      </c>
      <c r="L262" s="2">
        <f t="shared" si="8"/>
        <v>1.2509107468123861</v>
      </c>
      <c r="M262" s="2">
        <f t="shared" si="8"/>
        <v>0</v>
      </c>
      <c r="N262" s="2">
        <f t="shared" si="8"/>
        <v>289.84312386156648</v>
      </c>
      <c r="O262" s="2">
        <f t="shared" si="8"/>
        <v>39.146744080145723</v>
      </c>
      <c r="P262" s="2">
        <f t="shared" si="8"/>
        <v>0</v>
      </c>
      <c r="Q262" s="2">
        <f t="shared" si="8"/>
        <v>4502.3911657559202</v>
      </c>
    </row>
    <row r="263" spans="2:28" x14ac:dyDescent="0.2">
      <c r="B263">
        <v>2017</v>
      </c>
      <c r="C263">
        <v>8760</v>
      </c>
      <c r="D263" s="2">
        <f t="shared" si="9"/>
        <v>212.96689497716895</v>
      </c>
      <c r="E263" s="2">
        <f t="shared" si="9"/>
        <v>384.09714611872147</v>
      </c>
      <c r="F263" s="2">
        <f t="shared" si="9"/>
        <v>204.69337899543379</v>
      </c>
      <c r="G263" s="2">
        <f t="shared" si="9"/>
        <v>3041.944406392694</v>
      </c>
      <c r="H263" s="2">
        <f t="shared" si="9"/>
        <v>0</v>
      </c>
      <c r="I263" s="2">
        <f t="shared" si="9"/>
        <v>3.6034246575342466</v>
      </c>
      <c r="J263" s="2">
        <f t="shared" si="9"/>
        <v>6.8388127853881278</v>
      </c>
      <c r="K263" s="2">
        <f t="shared" si="9"/>
        <v>0</v>
      </c>
      <c r="L263" s="2">
        <f t="shared" si="9"/>
        <v>0.99851598173515976</v>
      </c>
      <c r="M263" s="2">
        <f t="shared" si="9"/>
        <v>0</v>
      </c>
      <c r="N263" s="2">
        <f t="shared" si="9"/>
        <v>437.78299086757988</v>
      </c>
      <c r="O263" s="2">
        <f t="shared" si="9"/>
        <v>41.2412100456621</v>
      </c>
      <c r="P263" s="2">
        <f t="shared" si="9"/>
        <v>0</v>
      </c>
      <c r="Q263" s="2">
        <f t="shared" si="9"/>
        <v>4334.1667808219181</v>
      </c>
    </row>
    <row r="264" spans="2:28" x14ac:dyDescent="0.2">
      <c r="B264">
        <v>2018</v>
      </c>
      <c r="C264">
        <v>8760</v>
      </c>
      <c r="D264" s="2">
        <f t="shared" ref="D264:Q265" si="10">SUMIF($B$2:$B$241,$B264,D$2:D$241)/$C264</f>
        <v>283.68116438356162</v>
      </c>
      <c r="E264" s="2">
        <f t="shared" si="10"/>
        <v>414.37625570776254</v>
      </c>
      <c r="F264" s="2">
        <f t="shared" si="10"/>
        <v>215.48550228310503</v>
      </c>
      <c r="G264" s="2">
        <f t="shared" si="10"/>
        <v>3059.3944063926942</v>
      </c>
      <c r="H264" s="2">
        <f t="shared" si="10"/>
        <v>0</v>
      </c>
      <c r="I264" s="2">
        <f t="shared" si="10"/>
        <v>3.2856164383561643</v>
      </c>
      <c r="J264" s="2">
        <f t="shared" si="10"/>
        <v>7.8621004566210049</v>
      </c>
      <c r="K264" s="2">
        <f t="shared" si="10"/>
        <v>0</v>
      </c>
      <c r="L264" s="2">
        <f t="shared" si="10"/>
        <v>1.1695205479452055</v>
      </c>
      <c r="M264" s="2">
        <f t="shared" si="10"/>
        <v>0</v>
      </c>
      <c r="N264" s="2">
        <f t="shared" si="10"/>
        <v>530.89851598173516</v>
      </c>
      <c r="O264" s="2">
        <f t="shared" si="10"/>
        <v>41.962557077625569</v>
      </c>
      <c r="P264" s="2">
        <f t="shared" si="10"/>
        <v>0</v>
      </c>
      <c r="Q264" s="2">
        <f t="shared" si="10"/>
        <v>4558.1156392694065</v>
      </c>
    </row>
    <row r="265" spans="2:28" x14ac:dyDescent="0.2">
      <c r="B265">
        <v>2019</v>
      </c>
      <c r="C265">
        <v>8760</v>
      </c>
      <c r="D265" s="2">
        <f t="shared" si="10"/>
        <v>312.26700913242007</v>
      </c>
      <c r="E265" s="2">
        <f t="shared" si="10"/>
        <v>430.11050228310501</v>
      </c>
      <c r="F265" s="2">
        <f t="shared" si="10"/>
        <v>254.94817351598172</v>
      </c>
      <c r="G265" s="2">
        <f t="shared" si="10"/>
        <v>2942.6554794520548</v>
      </c>
      <c r="H265" s="2">
        <f t="shared" si="10"/>
        <v>0</v>
      </c>
      <c r="I265" s="2">
        <f t="shared" si="10"/>
        <v>2.4565068493150686</v>
      </c>
      <c r="J265" s="2">
        <f t="shared" si="10"/>
        <v>5.965867579908676</v>
      </c>
      <c r="K265" s="2">
        <f t="shared" si="10"/>
        <v>0</v>
      </c>
      <c r="L265" s="2">
        <f t="shared" si="10"/>
        <v>1.4091324200913242</v>
      </c>
      <c r="M265" s="2">
        <f t="shared" si="10"/>
        <v>0</v>
      </c>
      <c r="N265" s="2">
        <f t="shared" si="10"/>
        <v>555.48812785388122</v>
      </c>
      <c r="O265" s="2">
        <f t="shared" si="10"/>
        <v>36.981050228310501</v>
      </c>
      <c r="P265" s="2">
        <f t="shared" si="10"/>
        <v>0</v>
      </c>
      <c r="Q265" s="2">
        <f t="shared" si="10"/>
        <v>4542.2818493150689</v>
      </c>
    </row>
    <row r="266" spans="2:28" s="13" customFormat="1" x14ac:dyDescent="0.2">
      <c r="B266" s="13">
        <v>2020</v>
      </c>
      <c r="C266" s="11">
        <v>8784</v>
      </c>
      <c r="S266" s="14" t="s">
        <v>201</v>
      </c>
      <c r="T266" s="14" t="s">
        <v>202</v>
      </c>
      <c r="U266" s="14" t="s">
        <v>203</v>
      </c>
      <c r="V266" s="14" t="s">
        <v>204</v>
      </c>
      <c r="W266" s="14" t="s">
        <v>205</v>
      </c>
      <c r="X266" s="14" t="s">
        <v>206</v>
      </c>
      <c r="Y266" s="14" t="s">
        <v>207</v>
      </c>
      <c r="Z266" s="14" t="s">
        <v>208</v>
      </c>
      <c r="AA266" s="14" t="s">
        <v>209</v>
      </c>
      <c r="AB266" s="14" t="s">
        <v>210</v>
      </c>
    </row>
    <row r="267" spans="2:28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28" x14ac:dyDescent="0.2">
      <c r="B268">
        <v>2022</v>
      </c>
      <c r="C268">
        <v>2022</v>
      </c>
      <c r="D268" s="2">
        <f t="shared" ref="D268:D290" si="11">X268</f>
        <v>375.36799999999999</v>
      </c>
      <c r="E268" s="2">
        <f t="shared" ref="E268:E290" si="12">Y268</f>
        <v>608.55759999999998</v>
      </c>
      <c r="F268" s="2">
        <f t="shared" ref="F268:F290" si="13">T268</f>
        <v>244.60120000000001</v>
      </c>
      <c r="G268" s="2">
        <f t="shared" ref="G268:G290" si="14">S268+W268+Z268</f>
        <v>1559.3630079</v>
      </c>
      <c r="H268" s="2"/>
      <c r="I268" s="2"/>
      <c r="J268" s="2"/>
      <c r="K268" s="2"/>
      <c r="L268" s="2"/>
      <c r="M268" s="2"/>
      <c r="N268" s="2">
        <f t="shared" ref="N268:N291" si="15">U268+V268+AA268</f>
        <v>1111.06539</v>
      </c>
      <c r="O268" s="2">
        <f t="shared" ref="O268:O290" si="16">AB268</f>
        <v>257.59160000000003</v>
      </c>
      <c r="P268" s="2"/>
      <c r="Q268" s="2">
        <f t="shared" ref="Q268:Q291" si="17">SUM(D268:P268)</f>
        <v>4156.5467978999995</v>
      </c>
      <c r="S268" s="2">
        <f>VLOOKUP(S$266,AURORA!$C$3:$AC$460,$B268-2020,FALSE)</f>
        <v>1554.7739999999999</v>
      </c>
      <c r="T268" s="2">
        <f>VLOOKUP(T$266,AURORA!$C$3:$AC$460,$B268-2020,FALSE)</f>
        <v>244.60120000000001</v>
      </c>
      <c r="U268" s="2">
        <f>VLOOKUP(U$266,AURORA!$C$3:$AC$460,$B268-2020,FALSE)</f>
        <v>431.39870000000002</v>
      </c>
      <c r="V268" s="2">
        <f>VLOOKUP(V$266,AURORA!$C$3:$AC$460,$B268-2020,FALSE)</f>
        <v>617.51819999999998</v>
      </c>
      <c r="W268" s="2">
        <f>VLOOKUP(W$266,AURORA!$C$3:$AC$460,$B268-2020,FALSE)</f>
        <v>0.46786489999999997</v>
      </c>
      <c r="X268" s="2">
        <f>VLOOKUP(X$266,AURORA!$C$3:$AC$460,$B268-2020,FALSE)</f>
        <v>375.36799999999999</v>
      </c>
      <c r="Y268" s="2">
        <f>VLOOKUP(Y$266,AURORA!$C$3:$AC$460,$B268-2020,FALSE)</f>
        <v>608.55759999999998</v>
      </c>
      <c r="Z268" s="2">
        <f>VLOOKUP(Z$266,AURORA!$C$3:$AC$460,$B268-2020,FALSE)</f>
        <v>4.121143</v>
      </c>
      <c r="AA268" s="2">
        <f>VLOOKUP(AA$266,AURORA!$C$3:$AC$460,$B268-2020,FALSE)</f>
        <v>62.148490000000002</v>
      </c>
      <c r="AB268" s="2">
        <f>VLOOKUP(AB$266,AURORA!$C$3:$AC$460,$B268-2020,FALSE)</f>
        <v>257.59160000000003</v>
      </c>
    </row>
    <row r="269" spans="2:28" x14ac:dyDescent="0.2">
      <c r="B269">
        <v>2023</v>
      </c>
      <c r="C269">
        <v>2023</v>
      </c>
      <c r="D269" s="2">
        <f t="shared" si="11"/>
        <v>209.07</v>
      </c>
      <c r="E269" s="2">
        <f t="shared" si="12"/>
        <v>608.42529999999999</v>
      </c>
      <c r="F269" s="2">
        <f t="shared" si="13"/>
        <v>244.60120000000001</v>
      </c>
      <c r="G269" s="2">
        <f t="shared" si="14"/>
        <v>1630.8430304000001</v>
      </c>
      <c r="H269" s="2"/>
      <c r="I269" s="2"/>
      <c r="J269" s="2"/>
      <c r="K269" s="2"/>
      <c r="L269" s="2"/>
      <c r="M269" s="2"/>
      <c r="N269" s="2">
        <f t="shared" si="15"/>
        <v>1248.3574100000001</v>
      </c>
      <c r="O269" s="2">
        <f t="shared" si="16"/>
        <v>292.10939999999999</v>
      </c>
      <c r="P269" s="2"/>
      <c r="Q269" s="2">
        <f t="shared" si="17"/>
        <v>4233.4063403999999</v>
      </c>
      <c r="S269" s="2">
        <f>VLOOKUP(S$266,AURORA!$C$3:$AC$460,$B269-2020,FALSE)</f>
        <v>1626.7249999999999</v>
      </c>
      <c r="T269" s="2">
        <f>VLOOKUP(T$266,AURORA!$C$3:$AC$460,$B269-2020,FALSE)</f>
        <v>244.60120000000001</v>
      </c>
      <c r="U269" s="2">
        <f>VLOOKUP(U$266,AURORA!$C$3:$AC$460,$B269-2020,FALSE)</f>
        <v>568.08339999999998</v>
      </c>
      <c r="V269" s="2">
        <f>VLOOKUP(V$266,AURORA!$C$3:$AC$460,$B269-2020,FALSE)</f>
        <v>618.16030000000001</v>
      </c>
      <c r="W269" s="2">
        <f>VLOOKUP(W$266,AURORA!$C$3:$AC$460,$B269-2020,FALSE)</f>
        <v>0.12766540000000001</v>
      </c>
      <c r="X269" s="2">
        <f>VLOOKUP(X$266,AURORA!$C$3:$AC$460,$B269-2020,FALSE)</f>
        <v>209.07</v>
      </c>
      <c r="Y269" s="2">
        <f>VLOOKUP(Y$266,AURORA!$C$3:$AC$460,$B269-2020,FALSE)</f>
        <v>608.42529999999999</v>
      </c>
      <c r="Z269" s="2">
        <f>VLOOKUP(Z$266,AURORA!$C$3:$AC$460,$B269-2020,FALSE)</f>
        <v>3.9903650000000002</v>
      </c>
      <c r="AA269" s="2">
        <f>VLOOKUP(AA$266,AURORA!$C$3:$AC$460,$B269-2020,FALSE)</f>
        <v>62.113709999999998</v>
      </c>
      <c r="AB269" s="2">
        <f>VLOOKUP(AB$266,AURORA!$C$3:$AC$460,$B269-2020,FALSE)</f>
        <v>292.10939999999999</v>
      </c>
    </row>
    <row r="270" spans="2:28" x14ac:dyDescent="0.2">
      <c r="B270">
        <v>2024</v>
      </c>
      <c r="C270">
        <v>2024</v>
      </c>
      <c r="D270" s="2">
        <f t="shared" si="11"/>
        <v>207.6003</v>
      </c>
      <c r="E270" s="2">
        <f t="shared" si="12"/>
        <v>616.15899999999999</v>
      </c>
      <c r="F270" s="2">
        <f t="shared" si="13"/>
        <v>244.50059999999999</v>
      </c>
      <c r="G270" s="2">
        <f t="shared" si="14"/>
        <v>1547.7419600000001</v>
      </c>
      <c r="H270" s="2"/>
      <c r="I270" s="2"/>
      <c r="J270" s="2"/>
      <c r="K270" s="2"/>
      <c r="L270" s="2"/>
      <c r="M270" s="2"/>
      <c r="N270" s="2">
        <f t="shared" si="15"/>
        <v>1366.37185</v>
      </c>
      <c r="O270" s="2">
        <f t="shared" si="16"/>
        <v>334.245</v>
      </c>
      <c r="P270" s="2"/>
      <c r="Q270" s="2">
        <f t="shared" si="17"/>
        <v>4316.6187100000006</v>
      </c>
      <c r="S270" s="2">
        <f>VLOOKUP(S$266,AURORA!$C$3:$AC$460,$B270-2020,FALSE)</f>
        <v>1534.7460000000001</v>
      </c>
      <c r="T270" s="2">
        <f>VLOOKUP(T$266,AURORA!$C$3:$AC$460,$B270-2020,FALSE)</f>
        <v>244.50059999999999</v>
      </c>
      <c r="U270" s="2">
        <f>VLOOKUP(U$266,AURORA!$C$3:$AC$460,$B270-2020,FALSE)</f>
        <v>687.02430000000004</v>
      </c>
      <c r="V270" s="2">
        <f>VLOOKUP(V$266,AURORA!$C$3:$AC$460,$B270-2020,FALSE)</f>
        <v>617.70209999999997</v>
      </c>
      <c r="W270" s="2">
        <f>VLOOKUP(W$266,AURORA!$C$3:$AC$460,$B270-2020,FALSE)</f>
        <v>4.9345460000000001</v>
      </c>
      <c r="X270" s="2">
        <f>VLOOKUP(X$266,AURORA!$C$3:$AC$460,$B270-2020,FALSE)</f>
        <v>207.6003</v>
      </c>
      <c r="Y270" s="2">
        <f>VLOOKUP(Y$266,AURORA!$C$3:$AC$460,$B270-2020,FALSE)</f>
        <v>616.15899999999999</v>
      </c>
      <c r="Z270" s="2">
        <f>VLOOKUP(Z$266,AURORA!$C$3:$AC$460,$B270-2020,FALSE)</f>
        <v>8.0614139999999992</v>
      </c>
      <c r="AA270" s="2">
        <f>VLOOKUP(AA$266,AURORA!$C$3:$AC$460,$B270-2020,FALSE)</f>
        <v>61.645449999999997</v>
      </c>
      <c r="AB270" s="2">
        <f>VLOOKUP(AB$266,AURORA!$C$3:$AC$460,$B270-2020,FALSE)</f>
        <v>334.245</v>
      </c>
    </row>
    <row r="271" spans="2:28" x14ac:dyDescent="0.2">
      <c r="B271">
        <v>2025</v>
      </c>
      <c r="C271">
        <v>2025</v>
      </c>
      <c r="D271" s="2">
        <f t="shared" si="11"/>
        <v>180.42769999999999</v>
      </c>
      <c r="E271" s="2">
        <f t="shared" si="12"/>
        <v>636.27499999999998</v>
      </c>
      <c r="F271" s="2">
        <f t="shared" si="13"/>
        <v>244.60120000000001</v>
      </c>
      <c r="G271" s="2">
        <f t="shared" si="14"/>
        <v>1566.9850529999999</v>
      </c>
      <c r="H271" s="2"/>
      <c r="I271" s="2"/>
      <c r="J271" s="2"/>
      <c r="K271" s="2"/>
      <c r="L271" s="2"/>
      <c r="M271" s="2"/>
      <c r="N271" s="2">
        <f t="shared" si="15"/>
        <v>1465.6618799999999</v>
      </c>
      <c r="O271" s="2">
        <f t="shared" si="16"/>
        <v>345.33940000000001</v>
      </c>
      <c r="P271" s="2"/>
      <c r="Q271" s="2">
        <f t="shared" si="17"/>
        <v>4439.2902329999997</v>
      </c>
      <c r="S271" s="2">
        <f>VLOOKUP(S$266,AURORA!$C$3:$AC$460,$B271-2020,FALSE)</f>
        <v>1551.6569999999999</v>
      </c>
      <c r="T271" s="2">
        <f>VLOOKUP(T$266,AURORA!$C$3:$AC$460,$B271-2020,FALSE)</f>
        <v>244.60120000000001</v>
      </c>
      <c r="U271" s="2">
        <f>VLOOKUP(U$266,AURORA!$C$3:$AC$460,$B271-2020,FALSE)</f>
        <v>788.34299999999996</v>
      </c>
      <c r="V271" s="2">
        <f>VLOOKUP(V$266,AURORA!$C$3:$AC$460,$B271-2020,FALSE)</f>
        <v>615.63869999999997</v>
      </c>
      <c r="W271" s="2">
        <f>VLOOKUP(W$266,AURORA!$C$3:$AC$460,$B271-2020,FALSE)</f>
        <v>7.8103819999999997</v>
      </c>
      <c r="X271" s="2">
        <f>VLOOKUP(X$266,AURORA!$C$3:$AC$460,$B271-2020,FALSE)</f>
        <v>180.42769999999999</v>
      </c>
      <c r="Y271" s="2">
        <f>VLOOKUP(Y$266,AURORA!$C$3:$AC$460,$B271-2020,FALSE)</f>
        <v>636.27499999999998</v>
      </c>
      <c r="Z271" s="2">
        <f>VLOOKUP(Z$266,AURORA!$C$3:$AC$460,$B271-2020,FALSE)</f>
        <v>7.517671</v>
      </c>
      <c r="AA271" s="2">
        <f>VLOOKUP(AA$266,AURORA!$C$3:$AC$460,$B271-2020,FALSE)</f>
        <v>61.68018</v>
      </c>
      <c r="AB271" s="2">
        <f>VLOOKUP(AB$266,AURORA!$C$3:$AC$460,$B271-2020,FALSE)</f>
        <v>345.33940000000001</v>
      </c>
    </row>
    <row r="272" spans="2:28" x14ac:dyDescent="0.2">
      <c r="B272">
        <v>2026</v>
      </c>
      <c r="C272">
        <v>2026</v>
      </c>
      <c r="D272" s="2">
        <f t="shared" si="11"/>
        <v>0</v>
      </c>
      <c r="E272" s="2">
        <f t="shared" si="12"/>
        <v>645.04859999999996</v>
      </c>
      <c r="F272" s="2">
        <f t="shared" si="13"/>
        <v>244.60120000000001</v>
      </c>
      <c r="G272" s="2">
        <f t="shared" si="14"/>
        <v>1645.481421</v>
      </c>
      <c r="H272" s="2"/>
      <c r="I272" s="2"/>
      <c r="J272" s="2"/>
      <c r="K272" s="2"/>
      <c r="L272" s="2"/>
      <c r="M272" s="2"/>
      <c r="N272" s="2">
        <f t="shared" si="15"/>
        <v>1555.7016699999999</v>
      </c>
      <c r="O272" s="2">
        <f t="shared" si="16"/>
        <v>378.36349999999999</v>
      </c>
      <c r="P272" s="2"/>
      <c r="Q272" s="2">
        <f t="shared" si="17"/>
        <v>4469.1963909999995</v>
      </c>
      <c r="S272" s="2">
        <f>VLOOKUP(S$266,AURORA!$C$3:$AC$460,$B272-2020,FALSE)</f>
        <v>1628.82</v>
      </c>
      <c r="T272" s="2">
        <f>VLOOKUP(T$266,AURORA!$C$3:$AC$460,$B272-2020,FALSE)</f>
        <v>244.60120000000001</v>
      </c>
      <c r="U272" s="2">
        <f>VLOOKUP(U$266,AURORA!$C$3:$AC$460,$B272-2020,FALSE)</f>
        <v>877.77440000000001</v>
      </c>
      <c r="V272" s="2">
        <f>VLOOKUP(V$266,AURORA!$C$3:$AC$460,$B272-2020,FALSE)</f>
        <v>616.09069999999997</v>
      </c>
      <c r="W272" s="2">
        <f>VLOOKUP(W$266,AURORA!$C$3:$AC$460,$B272-2020,FALSE)</f>
        <v>13.15109</v>
      </c>
      <c r="X272" s="2">
        <f>VLOOKUP(X$266,AURORA!$C$3:$AC$460,$B272-2020,FALSE)</f>
        <v>0</v>
      </c>
      <c r="Y272" s="2">
        <f>VLOOKUP(Y$266,AURORA!$C$3:$AC$460,$B272-2020,FALSE)</f>
        <v>645.04859999999996</v>
      </c>
      <c r="Z272" s="2">
        <f>VLOOKUP(Z$266,AURORA!$C$3:$AC$460,$B272-2020,FALSE)</f>
        <v>3.5103309999999999</v>
      </c>
      <c r="AA272" s="2">
        <f>VLOOKUP(AA$266,AURORA!$C$3:$AC$460,$B272-2020,FALSE)</f>
        <v>61.836570000000002</v>
      </c>
      <c r="AB272" s="2">
        <f>VLOOKUP(AB$266,AURORA!$C$3:$AC$460,$B272-2020,FALSE)</f>
        <v>378.36349999999999</v>
      </c>
    </row>
    <row r="273" spans="2:28" x14ac:dyDescent="0.2">
      <c r="B273">
        <v>2027</v>
      </c>
      <c r="C273">
        <v>2027</v>
      </c>
      <c r="D273" s="2">
        <f t="shared" si="11"/>
        <v>0</v>
      </c>
      <c r="E273" s="2">
        <f t="shared" si="12"/>
        <v>664.68880000000001</v>
      </c>
      <c r="F273" s="2">
        <f t="shared" si="13"/>
        <v>244.60120000000001</v>
      </c>
      <c r="G273" s="2">
        <f t="shared" si="14"/>
        <v>1570.5291239999999</v>
      </c>
      <c r="H273" s="2"/>
      <c r="I273" s="2"/>
      <c r="J273" s="2"/>
      <c r="K273" s="2"/>
      <c r="L273" s="2"/>
      <c r="M273" s="2"/>
      <c r="N273" s="2">
        <f t="shared" si="15"/>
        <v>1653.1462300000001</v>
      </c>
      <c r="O273" s="2">
        <f t="shared" si="16"/>
        <v>436.84010000000001</v>
      </c>
      <c r="P273" s="2"/>
      <c r="Q273" s="2">
        <f t="shared" si="17"/>
        <v>4569.8054540000003</v>
      </c>
      <c r="S273" s="2">
        <f>VLOOKUP(S$266,AURORA!$C$3:$AC$460,$B273-2020,FALSE)</f>
        <v>1548.1220000000001</v>
      </c>
      <c r="T273" s="2">
        <f>VLOOKUP(T$266,AURORA!$C$3:$AC$460,$B273-2020,FALSE)</f>
        <v>244.60120000000001</v>
      </c>
      <c r="U273" s="2">
        <f>VLOOKUP(U$266,AURORA!$C$3:$AC$460,$B273-2020,FALSE)</f>
        <v>976.07590000000005</v>
      </c>
      <c r="V273" s="2">
        <f>VLOOKUP(V$266,AURORA!$C$3:$AC$460,$B273-2020,FALSE)</f>
        <v>615.20090000000005</v>
      </c>
      <c r="W273" s="2">
        <f>VLOOKUP(W$266,AURORA!$C$3:$AC$460,$B273-2020,FALSE)</f>
        <v>18.635750000000002</v>
      </c>
      <c r="X273" s="2">
        <f>VLOOKUP(X$266,AURORA!$C$3:$AC$460,$B273-2020,FALSE)</f>
        <v>0</v>
      </c>
      <c r="Y273" s="2">
        <f>VLOOKUP(Y$266,AURORA!$C$3:$AC$460,$B273-2020,FALSE)</f>
        <v>664.68880000000001</v>
      </c>
      <c r="Z273" s="2">
        <f>VLOOKUP(Z$266,AURORA!$C$3:$AC$460,$B273-2020,FALSE)</f>
        <v>3.7713739999999998</v>
      </c>
      <c r="AA273" s="2">
        <f>VLOOKUP(AA$266,AURORA!$C$3:$AC$460,$B273-2020,FALSE)</f>
        <v>61.869430000000001</v>
      </c>
      <c r="AB273" s="2">
        <f>VLOOKUP(AB$266,AURORA!$C$3:$AC$460,$B273-2020,FALSE)</f>
        <v>436.84010000000001</v>
      </c>
    </row>
    <row r="274" spans="2:28" x14ac:dyDescent="0.2">
      <c r="B274">
        <v>2028</v>
      </c>
      <c r="C274">
        <v>2028</v>
      </c>
      <c r="D274" s="2">
        <f t="shared" si="11"/>
        <v>0</v>
      </c>
      <c r="E274" s="2">
        <f t="shared" si="12"/>
        <v>672.58140000000003</v>
      </c>
      <c r="F274" s="2">
        <f t="shared" si="13"/>
        <v>244.50059999999999</v>
      </c>
      <c r="G274" s="2">
        <f t="shared" si="14"/>
        <v>1427.14957</v>
      </c>
      <c r="H274" s="2"/>
      <c r="I274" s="2"/>
      <c r="J274" s="2"/>
      <c r="K274" s="2"/>
      <c r="L274" s="2"/>
      <c r="M274" s="2"/>
      <c r="N274" s="2">
        <f t="shared" si="15"/>
        <v>1752.4122</v>
      </c>
      <c r="O274" s="2">
        <f t="shared" si="16"/>
        <v>495.9357</v>
      </c>
      <c r="P274" s="2"/>
      <c r="Q274" s="2">
        <f t="shared" si="17"/>
        <v>4592.5794699999997</v>
      </c>
      <c r="S274" s="2">
        <f>VLOOKUP(S$266,AURORA!$C$3:$AC$460,$B274-2020,FALSE)</f>
        <v>1409.3589999999999</v>
      </c>
      <c r="T274" s="2">
        <f>VLOOKUP(T$266,AURORA!$C$3:$AC$460,$B274-2020,FALSE)</f>
        <v>244.50059999999999</v>
      </c>
      <c r="U274" s="2">
        <f>VLOOKUP(U$266,AURORA!$C$3:$AC$460,$B274-2020,FALSE)</f>
        <v>1076.44</v>
      </c>
      <c r="V274" s="2">
        <f>VLOOKUP(V$266,AURORA!$C$3:$AC$460,$B274-2020,FALSE)</f>
        <v>614.24770000000001</v>
      </c>
      <c r="W274" s="2">
        <f>VLOOKUP(W$266,AURORA!$C$3:$AC$460,$B274-2020,FALSE)</f>
        <v>15.15244</v>
      </c>
      <c r="X274" s="2">
        <f>VLOOKUP(X$266,AURORA!$C$3:$AC$460,$B274-2020,FALSE)</f>
        <v>0</v>
      </c>
      <c r="Y274" s="2">
        <f>VLOOKUP(Y$266,AURORA!$C$3:$AC$460,$B274-2020,FALSE)</f>
        <v>672.58140000000003</v>
      </c>
      <c r="Z274" s="2">
        <f>VLOOKUP(Z$266,AURORA!$C$3:$AC$460,$B274-2020,FALSE)</f>
        <v>2.6381299999999999</v>
      </c>
      <c r="AA274" s="2">
        <f>VLOOKUP(AA$266,AURORA!$C$3:$AC$460,$B274-2020,FALSE)</f>
        <v>61.724499999999999</v>
      </c>
      <c r="AB274" s="2">
        <f>VLOOKUP(AB$266,AURORA!$C$3:$AC$460,$B274-2020,FALSE)</f>
        <v>495.9357</v>
      </c>
    </row>
    <row r="275" spans="2:28" x14ac:dyDescent="0.2">
      <c r="B275">
        <v>2029</v>
      </c>
      <c r="C275">
        <v>2029</v>
      </c>
      <c r="D275" s="2">
        <f t="shared" si="11"/>
        <v>0</v>
      </c>
      <c r="E275" s="2">
        <f t="shared" si="12"/>
        <v>692.12559999999996</v>
      </c>
      <c r="F275" s="2">
        <f t="shared" si="13"/>
        <v>244.60120000000001</v>
      </c>
      <c r="G275" s="2">
        <f t="shared" si="14"/>
        <v>1316.4294560000001</v>
      </c>
      <c r="H275" s="2"/>
      <c r="I275" s="2"/>
      <c r="J275" s="2"/>
      <c r="K275" s="2"/>
      <c r="L275" s="2"/>
      <c r="M275" s="2"/>
      <c r="N275" s="2">
        <f t="shared" si="15"/>
        <v>1850.1278</v>
      </c>
      <c r="O275" s="2">
        <f t="shared" si="16"/>
        <v>565.92520000000002</v>
      </c>
      <c r="P275" s="2"/>
      <c r="Q275" s="2">
        <f t="shared" si="17"/>
        <v>4669.2092560000001</v>
      </c>
      <c r="S275" s="2">
        <f>VLOOKUP(S$266,AURORA!$C$3:$AC$460,$B275-2020,FALSE)</f>
        <v>1303.9770000000001</v>
      </c>
      <c r="T275" s="2">
        <f>VLOOKUP(T$266,AURORA!$C$3:$AC$460,$B275-2020,FALSE)</f>
        <v>244.60120000000001</v>
      </c>
      <c r="U275" s="2">
        <f>VLOOKUP(U$266,AURORA!$C$3:$AC$460,$B275-2020,FALSE)</f>
        <v>1175.498</v>
      </c>
      <c r="V275" s="2">
        <f>VLOOKUP(V$266,AURORA!$C$3:$AC$460,$B275-2020,FALSE)</f>
        <v>613.17319999999995</v>
      </c>
      <c r="W275" s="2">
        <f>VLOOKUP(W$266,AURORA!$C$3:$AC$460,$B275-2020,FALSE)</f>
        <v>10.555400000000001</v>
      </c>
      <c r="X275" s="2">
        <f>VLOOKUP(X$266,AURORA!$C$3:$AC$460,$B275-2020,FALSE)</f>
        <v>0</v>
      </c>
      <c r="Y275" s="2">
        <f>VLOOKUP(Y$266,AURORA!$C$3:$AC$460,$B275-2020,FALSE)</f>
        <v>692.12559999999996</v>
      </c>
      <c r="Z275" s="2">
        <f>VLOOKUP(Z$266,AURORA!$C$3:$AC$460,$B275-2020,FALSE)</f>
        <v>1.8970560000000001</v>
      </c>
      <c r="AA275" s="2">
        <f>VLOOKUP(AA$266,AURORA!$C$3:$AC$460,$B275-2020,FALSE)</f>
        <v>61.456600000000002</v>
      </c>
      <c r="AB275" s="2">
        <f>VLOOKUP(AB$266,AURORA!$C$3:$AC$460,$B275-2020,FALSE)</f>
        <v>565.92520000000002</v>
      </c>
    </row>
    <row r="276" spans="2:28" x14ac:dyDescent="0.2">
      <c r="B276">
        <v>2030</v>
      </c>
      <c r="C276">
        <v>2030</v>
      </c>
      <c r="D276" s="2">
        <f t="shared" si="11"/>
        <v>0</v>
      </c>
      <c r="E276" s="2">
        <f t="shared" si="12"/>
        <v>691.30240000000003</v>
      </c>
      <c r="F276" s="2">
        <f t="shared" si="13"/>
        <v>244.60120000000001</v>
      </c>
      <c r="G276" s="2">
        <f t="shared" si="14"/>
        <v>1330.8418680000002</v>
      </c>
      <c r="H276" s="2"/>
      <c r="I276" s="2"/>
      <c r="J276" s="2"/>
      <c r="K276" s="2"/>
      <c r="L276" s="2"/>
      <c r="M276" s="2"/>
      <c r="N276" s="2">
        <f t="shared" si="15"/>
        <v>1917.6834699999999</v>
      </c>
      <c r="O276" s="2">
        <f t="shared" si="16"/>
        <v>635.38459999999998</v>
      </c>
      <c r="P276" s="2"/>
      <c r="Q276" s="2">
        <f t="shared" si="17"/>
        <v>4819.8135380000003</v>
      </c>
      <c r="S276" s="2">
        <f>VLOOKUP(S$266,AURORA!$C$3:$AC$460,$B276-2020,FALSE)</f>
        <v>1314.97</v>
      </c>
      <c r="T276" s="2">
        <f>VLOOKUP(T$266,AURORA!$C$3:$AC$460,$B276-2020,FALSE)</f>
        <v>244.60120000000001</v>
      </c>
      <c r="U276" s="2">
        <f>VLOOKUP(U$266,AURORA!$C$3:$AC$460,$B276-2020,FALSE)</f>
        <v>1250.471</v>
      </c>
      <c r="V276" s="2">
        <f>VLOOKUP(V$266,AURORA!$C$3:$AC$460,$B276-2020,FALSE)</f>
        <v>606.23469999999998</v>
      </c>
      <c r="W276" s="2">
        <f>VLOOKUP(W$266,AURORA!$C$3:$AC$460,$B276-2020,FALSE)</f>
        <v>13.626670000000001</v>
      </c>
      <c r="X276" s="2">
        <f>VLOOKUP(X$266,AURORA!$C$3:$AC$460,$B276-2020,FALSE)</f>
        <v>0</v>
      </c>
      <c r="Y276" s="2">
        <f>VLOOKUP(Y$266,AURORA!$C$3:$AC$460,$B276-2020,FALSE)</f>
        <v>691.30240000000003</v>
      </c>
      <c r="Z276" s="2">
        <f>VLOOKUP(Z$266,AURORA!$C$3:$AC$460,$B276-2020,FALSE)</f>
        <v>2.2451979999999998</v>
      </c>
      <c r="AA276" s="2">
        <f>VLOOKUP(AA$266,AURORA!$C$3:$AC$460,$B276-2020,FALSE)</f>
        <v>60.97777</v>
      </c>
      <c r="AB276" s="2">
        <f>VLOOKUP(AB$266,AURORA!$C$3:$AC$460,$B276-2020,FALSE)</f>
        <v>635.38459999999998</v>
      </c>
    </row>
    <row r="277" spans="2:28" x14ac:dyDescent="0.2">
      <c r="B277">
        <v>2031</v>
      </c>
      <c r="C277">
        <v>2031</v>
      </c>
      <c r="D277" s="2">
        <f t="shared" si="11"/>
        <v>0</v>
      </c>
      <c r="E277" s="2">
        <f t="shared" si="12"/>
        <v>707.41800000000001</v>
      </c>
      <c r="F277" s="2">
        <f t="shared" si="13"/>
        <v>244.60120000000001</v>
      </c>
      <c r="G277" s="2">
        <f t="shared" si="14"/>
        <v>1204.3737950000002</v>
      </c>
      <c r="H277" s="2"/>
      <c r="I277" s="2"/>
      <c r="J277" s="2"/>
      <c r="K277" s="2"/>
      <c r="L277" s="2"/>
      <c r="M277" s="2"/>
      <c r="N277" s="2">
        <f t="shared" si="15"/>
        <v>1997.3637799999997</v>
      </c>
      <c r="O277" s="2">
        <f t="shared" si="16"/>
        <v>694.29920000000004</v>
      </c>
      <c r="P277" s="2"/>
      <c r="Q277" s="2">
        <f t="shared" si="17"/>
        <v>4848.0559750000002</v>
      </c>
      <c r="S277" s="2">
        <f>VLOOKUP(S$266,AURORA!$C$3:$AC$460,$B277-2020,FALSE)</f>
        <v>1195.1990000000001</v>
      </c>
      <c r="T277" s="2">
        <f>VLOOKUP(T$266,AURORA!$C$3:$AC$460,$B277-2020,FALSE)</f>
        <v>244.60120000000001</v>
      </c>
      <c r="U277" s="2">
        <f>VLOOKUP(U$266,AURORA!$C$3:$AC$460,$B277-2020,FALSE)</f>
        <v>1330.0809999999999</v>
      </c>
      <c r="V277" s="2">
        <f>VLOOKUP(V$266,AURORA!$C$3:$AC$460,$B277-2020,FALSE)</f>
        <v>606.22329999999999</v>
      </c>
      <c r="W277" s="2">
        <f>VLOOKUP(W$266,AURORA!$C$3:$AC$460,$B277-2020,FALSE)</f>
        <v>7.5690189999999999</v>
      </c>
      <c r="X277" s="2">
        <f>VLOOKUP(X$266,AURORA!$C$3:$AC$460,$B277-2020,FALSE)</f>
        <v>0</v>
      </c>
      <c r="Y277" s="2">
        <f>VLOOKUP(Y$266,AURORA!$C$3:$AC$460,$B277-2020,FALSE)</f>
        <v>707.41800000000001</v>
      </c>
      <c r="Z277" s="2">
        <f>VLOOKUP(Z$266,AURORA!$C$3:$AC$460,$B277-2020,FALSE)</f>
        <v>1.6057760000000001</v>
      </c>
      <c r="AA277" s="2">
        <f>VLOOKUP(AA$266,AURORA!$C$3:$AC$460,$B277-2020,FALSE)</f>
        <v>61.059480000000001</v>
      </c>
      <c r="AB277" s="2">
        <f>VLOOKUP(AB$266,AURORA!$C$3:$AC$460,$B277-2020,FALSE)</f>
        <v>694.29920000000004</v>
      </c>
    </row>
    <row r="278" spans="2:28" x14ac:dyDescent="0.2">
      <c r="B278">
        <v>2032</v>
      </c>
      <c r="C278">
        <v>2032</v>
      </c>
      <c r="D278" s="2">
        <f t="shared" si="11"/>
        <v>0</v>
      </c>
      <c r="E278" s="2">
        <f t="shared" si="12"/>
        <v>725.2405</v>
      </c>
      <c r="F278" s="2">
        <f t="shared" si="13"/>
        <v>244.50059999999999</v>
      </c>
      <c r="G278" s="2">
        <f t="shared" si="14"/>
        <v>1124.2383650000002</v>
      </c>
      <c r="H278" s="2"/>
      <c r="I278" s="2"/>
      <c r="J278" s="2"/>
      <c r="K278" s="2"/>
      <c r="L278" s="2"/>
      <c r="M278" s="2"/>
      <c r="N278" s="2">
        <f t="shared" si="15"/>
        <v>2103.89444</v>
      </c>
      <c r="O278" s="2">
        <f t="shared" si="16"/>
        <v>753.49810000000002</v>
      </c>
      <c r="P278" s="2"/>
      <c r="Q278" s="2">
        <f t="shared" si="17"/>
        <v>4951.3720050000002</v>
      </c>
      <c r="S278" s="2">
        <f>VLOOKUP(S$266,AURORA!$C$3:$AC$460,$B278-2020,FALSE)</f>
        <v>1109.308</v>
      </c>
      <c r="T278" s="2">
        <f>VLOOKUP(T$266,AURORA!$C$3:$AC$460,$B278-2020,FALSE)</f>
        <v>244.50059999999999</v>
      </c>
      <c r="U278" s="2">
        <f>VLOOKUP(U$266,AURORA!$C$3:$AC$460,$B278-2020,FALSE)</f>
        <v>1432.588</v>
      </c>
      <c r="V278" s="2">
        <f>VLOOKUP(V$266,AURORA!$C$3:$AC$460,$B278-2020,FALSE)</f>
        <v>609.99800000000005</v>
      </c>
      <c r="W278" s="2">
        <f>VLOOKUP(W$266,AURORA!$C$3:$AC$460,$B278-2020,FALSE)</f>
        <v>13.19746</v>
      </c>
      <c r="X278" s="2">
        <f>VLOOKUP(X$266,AURORA!$C$3:$AC$460,$B278-2020,FALSE)</f>
        <v>0</v>
      </c>
      <c r="Y278" s="2">
        <f>VLOOKUP(Y$266,AURORA!$C$3:$AC$460,$B278-2020,FALSE)</f>
        <v>725.2405</v>
      </c>
      <c r="Z278" s="2">
        <f>VLOOKUP(Z$266,AURORA!$C$3:$AC$460,$B278-2020,FALSE)</f>
        <v>1.7329049999999999</v>
      </c>
      <c r="AA278" s="2">
        <f>VLOOKUP(AA$266,AURORA!$C$3:$AC$460,$B278-2020,FALSE)</f>
        <v>61.308439999999997</v>
      </c>
      <c r="AB278" s="2">
        <f>VLOOKUP(AB$266,AURORA!$C$3:$AC$460,$B278-2020,FALSE)</f>
        <v>753.49810000000002</v>
      </c>
    </row>
    <row r="279" spans="2:28" x14ac:dyDescent="0.2">
      <c r="B279">
        <v>2033</v>
      </c>
      <c r="C279">
        <v>2033</v>
      </c>
      <c r="D279" s="2">
        <f t="shared" si="11"/>
        <v>0</v>
      </c>
      <c r="E279" s="2">
        <f t="shared" si="12"/>
        <v>736.04769999999996</v>
      </c>
      <c r="F279" s="2">
        <f t="shared" si="13"/>
        <v>244.60120000000001</v>
      </c>
      <c r="G279" s="2">
        <f t="shared" si="14"/>
        <v>1160.1805334000001</v>
      </c>
      <c r="H279" s="2"/>
      <c r="I279" s="2"/>
      <c r="J279" s="2"/>
      <c r="K279" s="2"/>
      <c r="L279" s="2"/>
      <c r="M279" s="2"/>
      <c r="N279" s="2">
        <f t="shared" si="15"/>
        <v>2156.4570100000001</v>
      </c>
      <c r="O279" s="2">
        <f t="shared" si="16"/>
        <v>788.58770000000004</v>
      </c>
      <c r="P279" s="2"/>
      <c r="Q279" s="2">
        <f t="shared" si="17"/>
        <v>5085.8741434000003</v>
      </c>
      <c r="S279" s="2">
        <f>VLOOKUP(S$266,AURORA!$C$3:$AC$460,$B279-2020,FALSE)</f>
        <v>1151.923</v>
      </c>
      <c r="T279" s="2">
        <f>VLOOKUP(T$266,AURORA!$C$3:$AC$460,$B279-2020,FALSE)</f>
        <v>244.60120000000001</v>
      </c>
      <c r="U279" s="2">
        <f>VLOOKUP(U$266,AURORA!$C$3:$AC$460,$B279-2020,FALSE)</f>
        <v>1488.223</v>
      </c>
      <c r="V279" s="2">
        <f>VLOOKUP(V$266,AURORA!$C$3:$AC$460,$B279-2020,FALSE)</f>
        <v>606.96429999999998</v>
      </c>
      <c r="W279" s="2">
        <f>VLOOKUP(W$266,AURORA!$C$3:$AC$460,$B279-2020,FALSE)</f>
        <v>7.5404450000000001</v>
      </c>
      <c r="X279" s="2">
        <f>VLOOKUP(X$266,AURORA!$C$3:$AC$460,$B279-2020,FALSE)</f>
        <v>0</v>
      </c>
      <c r="Y279" s="2">
        <f>VLOOKUP(Y$266,AURORA!$C$3:$AC$460,$B279-2020,FALSE)</f>
        <v>736.04769999999996</v>
      </c>
      <c r="Z279" s="2">
        <f>VLOOKUP(Z$266,AURORA!$C$3:$AC$460,$B279-2020,FALSE)</f>
        <v>0.71708839999999996</v>
      </c>
      <c r="AA279" s="2">
        <f>VLOOKUP(AA$266,AURORA!$C$3:$AC$460,$B279-2020,FALSE)</f>
        <v>61.269710000000003</v>
      </c>
      <c r="AB279" s="2">
        <f>VLOOKUP(AB$266,AURORA!$C$3:$AC$460,$B279-2020,FALSE)</f>
        <v>788.58770000000004</v>
      </c>
    </row>
    <row r="280" spans="2:28" x14ac:dyDescent="0.2">
      <c r="B280">
        <v>2034</v>
      </c>
      <c r="C280">
        <v>2034</v>
      </c>
      <c r="D280" s="2">
        <f t="shared" si="11"/>
        <v>0</v>
      </c>
      <c r="E280" s="2">
        <f t="shared" si="12"/>
        <v>744.68820000000005</v>
      </c>
      <c r="F280" s="2">
        <f t="shared" si="13"/>
        <v>244.60120000000001</v>
      </c>
      <c r="G280" s="2">
        <f t="shared" si="14"/>
        <v>1065.824627</v>
      </c>
      <c r="H280" s="2"/>
      <c r="I280" s="2"/>
      <c r="J280" s="2"/>
      <c r="K280" s="2"/>
      <c r="L280" s="2"/>
      <c r="M280" s="2"/>
      <c r="N280" s="2">
        <f t="shared" si="15"/>
        <v>2239.5530400000002</v>
      </c>
      <c r="O280" s="2">
        <f t="shared" si="16"/>
        <v>815.22969999999998</v>
      </c>
      <c r="P280" s="2"/>
      <c r="Q280" s="2">
        <f t="shared" si="17"/>
        <v>5109.8967670000002</v>
      </c>
      <c r="S280" s="2">
        <f>VLOOKUP(S$266,AURORA!$C$3:$AC$460,$B280-2020,FALSE)</f>
        <v>1057.3710000000001</v>
      </c>
      <c r="T280" s="2">
        <f>VLOOKUP(T$266,AURORA!$C$3:$AC$460,$B280-2020,FALSE)</f>
        <v>244.60120000000001</v>
      </c>
      <c r="U280" s="2">
        <f>VLOOKUP(U$266,AURORA!$C$3:$AC$460,$B280-2020,FALSE)</f>
        <v>1573.52</v>
      </c>
      <c r="V280" s="2">
        <f>VLOOKUP(V$266,AURORA!$C$3:$AC$460,$B280-2020,FALSE)</f>
        <v>604.93259999999998</v>
      </c>
      <c r="W280" s="2">
        <f>VLOOKUP(W$266,AURORA!$C$3:$AC$460,$B280-2020,FALSE)</f>
        <v>7.6690209999999999</v>
      </c>
      <c r="X280" s="2">
        <f>VLOOKUP(X$266,AURORA!$C$3:$AC$460,$B280-2020,FALSE)</f>
        <v>0</v>
      </c>
      <c r="Y280" s="2">
        <f>VLOOKUP(Y$266,AURORA!$C$3:$AC$460,$B280-2020,FALSE)</f>
        <v>744.68820000000005</v>
      </c>
      <c r="Z280" s="2">
        <f>VLOOKUP(Z$266,AURORA!$C$3:$AC$460,$B280-2020,FALSE)</f>
        <v>0.78460600000000003</v>
      </c>
      <c r="AA280" s="2">
        <f>VLOOKUP(AA$266,AURORA!$C$3:$AC$460,$B280-2020,FALSE)</f>
        <v>61.100439999999999</v>
      </c>
      <c r="AB280" s="2">
        <f>VLOOKUP(AB$266,AURORA!$C$3:$AC$460,$B280-2020,FALSE)</f>
        <v>815.22969999999998</v>
      </c>
    </row>
    <row r="281" spans="2:28" x14ac:dyDescent="0.2">
      <c r="B281">
        <v>2035</v>
      </c>
      <c r="C281">
        <v>2035</v>
      </c>
      <c r="D281" s="2">
        <f t="shared" si="11"/>
        <v>0</v>
      </c>
      <c r="E281" s="2">
        <f t="shared" si="12"/>
        <v>756.68970000000002</v>
      </c>
      <c r="F281" s="2">
        <f t="shared" si="13"/>
        <v>244.60120000000001</v>
      </c>
      <c r="G281" s="2">
        <f t="shared" si="14"/>
        <v>1067.4124498000001</v>
      </c>
      <c r="H281" s="2"/>
      <c r="I281" s="2"/>
      <c r="J281" s="2"/>
      <c r="K281" s="2"/>
      <c r="L281" s="2"/>
      <c r="M281" s="2"/>
      <c r="N281" s="2">
        <f t="shared" si="15"/>
        <v>2356.21722</v>
      </c>
      <c r="O281" s="2">
        <f t="shared" si="16"/>
        <v>843.49649999999997</v>
      </c>
      <c r="P281" s="2"/>
      <c r="Q281" s="2">
        <f t="shared" si="17"/>
        <v>5268.4170698000007</v>
      </c>
      <c r="S281" s="2">
        <f>VLOOKUP(S$266,AURORA!$C$3:$AC$460,$B281-2020,FALSE)</f>
        <v>1053.193</v>
      </c>
      <c r="T281" s="2">
        <f>VLOOKUP(T$266,AURORA!$C$3:$AC$460,$B281-2020,FALSE)</f>
        <v>244.60120000000001</v>
      </c>
      <c r="U281" s="2">
        <f>VLOOKUP(U$266,AURORA!$C$3:$AC$460,$B281-2020,FALSE)</f>
        <v>1688.1410000000001</v>
      </c>
      <c r="V281" s="2">
        <f>VLOOKUP(V$266,AURORA!$C$3:$AC$460,$B281-2020,FALSE)</f>
        <v>607.27030000000002</v>
      </c>
      <c r="W281" s="2">
        <f>VLOOKUP(W$266,AURORA!$C$3:$AC$460,$B281-2020,FALSE)</f>
        <v>13.691689999999999</v>
      </c>
      <c r="X281" s="2">
        <f>VLOOKUP(X$266,AURORA!$C$3:$AC$460,$B281-2020,FALSE)</f>
        <v>0</v>
      </c>
      <c r="Y281" s="2">
        <f>VLOOKUP(Y$266,AURORA!$C$3:$AC$460,$B281-2020,FALSE)</f>
        <v>756.68970000000002</v>
      </c>
      <c r="Z281" s="2">
        <f>VLOOKUP(Z$266,AURORA!$C$3:$AC$460,$B281-2020,FALSE)</f>
        <v>0.5277598</v>
      </c>
      <c r="AA281" s="2">
        <f>VLOOKUP(AA$266,AURORA!$C$3:$AC$460,$B281-2020,FALSE)</f>
        <v>60.80592</v>
      </c>
      <c r="AB281" s="2">
        <f>VLOOKUP(AB$266,AURORA!$C$3:$AC$460,$B281-2020,FALSE)</f>
        <v>843.49649999999997</v>
      </c>
    </row>
    <row r="282" spans="2:28" x14ac:dyDescent="0.2">
      <c r="B282">
        <v>2036</v>
      </c>
      <c r="C282">
        <v>2036</v>
      </c>
      <c r="D282" s="2">
        <f t="shared" si="11"/>
        <v>0</v>
      </c>
      <c r="E282" s="2">
        <f t="shared" si="12"/>
        <v>760.25360000000001</v>
      </c>
      <c r="F282" s="2">
        <f t="shared" si="13"/>
        <v>244.50059999999999</v>
      </c>
      <c r="G282" s="2">
        <f t="shared" si="14"/>
        <v>930.65658869999993</v>
      </c>
      <c r="H282" s="2"/>
      <c r="I282" s="2"/>
      <c r="J282" s="2"/>
      <c r="K282" s="2"/>
      <c r="L282" s="2"/>
      <c r="M282" s="2"/>
      <c r="N282" s="2">
        <f t="shared" si="15"/>
        <v>2364.6717500000004</v>
      </c>
      <c r="O282" s="2">
        <f t="shared" si="16"/>
        <v>856.73119999999994</v>
      </c>
      <c r="P282" s="2"/>
      <c r="Q282" s="2">
        <f t="shared" si="17"/>
        <v>5156.8137387000006</v>
      </c>
      <c r="S282" s="2">
        <f>VLOOKUP(S$266,AURORA!$C$3:$AC$460,$B282-2020,FALSE)</f>
        <v>921.67380000000003</v>
      </c>
      <c r="T282" s="2">
        <f>VLOOKUP(T$266,AURORA!$C$3:$AC$460,$B282-2020,FALSE)</f>
        <v>244.50059999999999</v>
      </c>
      <c r="U282" s="2">
        <f>VLOOKUP(U$266,AURORA!$C$3:$AC$460,$B282-2020,FALSE)</f>
        <v>1701.47</v>
      </c>
      <c r="V282" s="2">
        <f>VLOOKUP(V$266,AURORA!$C$3:$AC$460,$B282-2020,FALSE)</f>
        <v>602.66499999999996</v>
      </c>
      <c r="W282" s="2">
        <f>VLOOKUP(W$266,AURORA!$C$3:$AC$460,$B282-2020,FALSE)</f>
        <v>8.3766839999999991</v>
      </c>
      <c r="X282" s="2">
        <f>VLOOKUP(X$266,AURORA!$C$3:$AC$460,$B282-2020,FALSE)</f>
        <v>0</v>
      </c>
      <c r="Y282" s="2">
        <f>VLOOKUP(Y$266,AURORA!$C$3:$AC$460,$B282-2020,FALSE)</f>
        <v>760.25360000000001</v>
      </c>
      <c r="Z282" s="2">
        <f>VLOOKUP(Z$266,AURORA!$C$3:$AC$460,$B282-2020,FALSE)</f>
        <v>0.60610470000000005</v>
      </c>
      <c r="AA282" s="2">
        <f>VLOOKUP(AA$266,AURORA!$C$3:$AC$460,$B282-2020,FALSE)</f>
        <v>60.536749999999998</v>
      </c>
      <c r="AB282" s="2">
        <f>VLOOKUP(AB$266,AURORA!$C$3:$AC$460,$B282-2020,FALSE)</f>
        <v>856.73119999999994</v>
      </c>
    </row>
    <row r="283" spans="2:28" x14ac:dyDescent="0.2">
      <c r="B283">
        <v>2037</v>
      </c>
      <c r="C283">
        <v>2037</v>
      </c>
      <c r="D283" s="2">
        <f t="shared" si="11"/>
        <v>0</v>
      </c>
      <c r="E283" s="2">
        <f t="shared" si="12"/>
        <v>764.60429999999997</v>
      </c>
      <c r="F283" s="2">
        <f t="shared" si="13"/>
        <v>244.60069999999999</v>
      </c>
      <c r="G283" s="2">
        <f t="shared" si="14"/>
        <v>913.87396739999997</v>
      </c>
      <c r="H283" s="2"/>
      <c r="I283" s="2"/>
      <c r="J283" s="2"/>
      <c r="K283" s="2"/>
      <c r="L283" s="2"/>
      <c r="M283" s="2"/>
      <c r="N283" s="2">
        <f t="shared" si="15"/>
        <v>2401.77342</v>
      </c>
      <c r="O283" s="2">
        <f t="shared" si="16"/>
        <v>868.02779999999996</v>
      </c>
      <c r="P283" s="2"/>
      <c r="Q283" s="2">
        <f t="shared" si="17"/>
        <v>5192.8801874000001</v>
      </c>
      <c r="S283" s="2">
        <f>VLOOKUP(S$266,AURORA!$C$3:$AC$460,$B283-2020,FALSE)</f>
        <v>904.14059999999995</v>
      </c>
      <c r="T283" s="2">
        <f>VLOOKUP(T$266,AURORA!$C$3:$AC$460,$B283-2020,FALSE)</f>
        <v>244.60069999999999</v>
      </c>
      <c r="U283" s="2">
        <f>VLOOKUP(U$266,AURORA!$C$3:$AC$460,$B283-2020,FALSE)</f>
        <v>1740.922</v>
      </c>
      <c r="V283" s="2">
        <f>VLOOKUP(V$266,AURORA!$C$3:$AC$460,$B283-2020,FALSE)</f>
        <v>600.42290000000003</v>
      </c>
      <c r="W283" s="2">
        <f>VLOOKUP(W$266,AURORA!$C$3:$AC$460,$B283-2020,FALSE)</f>
        <v>9.3981670000000008</v>
      </c>
      <c r="X283" s="2">
        <f>VLOOKUP(X$266,AURORA!$C$3:$AC$460,$B283-2020,FALSE)</f>
        <v>0</v>
      </c>
      <c r="Y283" s="2">
        <f>VLOOKUP(Y$266,AURORA!$C$3:$AC$460,$B283-2020,FALSE)</f>
        <v>764.60429999999997</v>
      </c>
      <c r="Z283" s="2">
        <f>VLOOKUP(Z$266,AURORA!$C$3:$AC$460,$B283-2020,FALSE)</f>
        <v>0.33520040000000001</v>
      </c>
      <c r="AA283" s="2">
        <f>VLOOKUP(AA$266,AURORA!$C$3:$AC$460,$B283-2020,FALSE)</f>
        <v>60.428519999999999</v>
      </c>
      <c r="AB283" s="2">
        <f>VLOOKUP(AB$266,AURORA!$C$3:$AC$460,$B283-2020,FALSE)</f>
        <v>868.02779999999996</v>
      </c>
    </row>
    <row r="284" spans="2:28" x14ac:dyDescent="0.2">
      <c r="B284">
        <v>2038</v>
      </c>
      <c r="C284">
        <v>2038</v>
      </c>
      <c r="D284" s="2">
        <f t="shared" si="11"/>
        <v>0</v>
      </c>
      <c r="E284" s="2">
        <f t="shared" si="12"/>
        <v>776.28279999999995</v>
      </c>
      <c r="F284" s="2">
        <f t="shared" si="13"/>
        <v>244.5958</v>
      </c>
      <c r="G284" s="2">
        <f t="shared" si="14"/>
        <v>934.5267262000001</v>
      </c>
      <c r="H284" s="2"/>
      <c r="I284" s="2"/>
      <c r="J284" s="2"/>
      <c r="K284" s="2"/>
      <c r="L284" s="2"/>
      <c r="M284" s="2"/>
      <c r="N284" s="2">
        <f t="shared" si="15"/>
        <v>2453.9144100000003</v>
      </c>
      <c r="O284" s="2">
        <f t="shared" si="16"/>
        <v>877.39559999999994</v>
      </c>
      <c r="P284" s="2"/>
      <c r="Q284" s="2">
        <f t="shared" si="17"/>
        <v>5286.7153362000008</v>
      </c>
      <c r="S284" s="2">
        <f>VLOOKUP(S$266,AURORA!$C$3:$AC$460,$B284-2020,FALSE)</f>
        <v>921.21730000000002</v>
      </c>
      <c r="T284" s="2">
        <f>VLOOKUP(T$266,AURORA!$C$3:$AC$460,$B284-2020,FALSE)</f>
        <v>244.5958</v>
      </c>
      <c r="U284" s="2">
        <f>VLOOKUP(U$266,AURORA!$C$3:$AC$460,$B284-2020,FALSE)</f>
        <v>1796.49</v>
      </c>
      <c r="V284" s="2">
        <f>VLOOKUP(V$266,AURORA!$C$3:$AC$460,$B284-2020,FALSE)</f>
        <v>597.31020000000001</v>
      </c>
      <c r="W284" s="2">
        <f>VLOOKUP(W$266,AURORA!$C$3:$AC$460,$B284-2020,FALSE)</f>
        <v>13.166729999999999</v>
      </c>
      <c r="X284" s="2">
        <f>VLOOKUP(X$266,AURORA!$C$3:$AC$460,$B284-2020,FALSE)</f>
        <v>0</v>
      </c>
      <c r="Y284" s="2">
        <f>VLOOKUP(Y$266,AURORA!$C$3:$AC$460,$B284-2020,FALSE)</f>
        <v>776.28279999999995</v>
      </c>
      <c r="Z284" s="2">
        <f>VLOOKUP(Z$266,AURORA!$C$3:$AC$460,$B284-2020,FALSE)</f>
        <v>0.1426962</v>
      </c>
      <c r="AA284" s="2">
        <f>VLOOKUP(AA$266,AURORA!$C$3:$AC$460,$B284-2020,FALSE)</f>
        <v>60.11421</v>
      </c>
      <c r="AB284" s="2">
        <f>VLOOKUP(AB$266,AURORA!$C$3:$AC$460,$B284-2020,FALSE)</f>
        <v>877.39559999999994</v>
      </c>
    </row>
    <row r="285" spans="2:28" x14ac:dyDescent="0.2">
      <c r="B285">
        <v>2039</v>
      </c>
      <c r="C285">
        <v>2039</v>
      </c>
      <c r="D285" s="2">
        <f t="shared" si="11"/>
        <v>0</v>
      </c>
      <c r="E285" s="2">
        <f t="shared" si="12"/>
        <v>786.36980000000005</v>
      </c>
      <c r="F285" s="2">
        <f t="shared" si="13"/>
        <v>244.59010000000001</v>
      </c>
      <c r="G285" s="2">
        <f t="shared" si="14"/>
        <v>912.67739283000003</v>
      </c>
      <c r="H285" s="2"/>
      <c r="I285" s="2"/>
      <c r="J285" s="2"/>
      <c r="K285" s="2"/>
      <c r="L285" s="2"/>
      <c r="M285" s="2"/>
      <c r="N285" s="2">
        <f t="shared" si="15"/>
        <v>2458.9617200000002</v>
      </c>
      <c r="O285" s="2">
        <f t="shared" si="16"/>
        <v>890.72370000000001</v>
      </c>
      <c r="P285" s="2"/>
      <c r="Q285" s="2">
        <f t="shared" si="17"/>
        <v>5293.3227128300005</v>
      </c>
      <c r="S285" s="2">
        <f>VLOOKUP(S$266,AURORA!$C$3:$AC$460,$B285-2020,FALSE)</f>
        <v>901.64710000000002</v>
      </c>
      <c r="T285" s="2">
        <f>VLOOKUP(T$266,AURORA!$C$3:$AC$460,$B285-2020,FALSE)</f>
        <v>244.59010000000001</v>
      </c>
      <c r="U285" s="2">
        <f>VLOOKUP(U$266,AURORA!$C$3:$AC$460,$B285-2020,FALSE)</f>
        <v>1800.2170000000001</v>
      </c>
      <c r="V285" s="2">
        <f>VLOOKUP(V$266,AURORA!$C$3:$AC$460,$B285-2020,FALSE)</f>
        <v>598.7998</v>
      </c>
      <c r="W285" s="2">
        <f>VLOOKUP(W$266,AURORA!$C$3:$AC$460,$B285-2020,FALSE)</f>
        <v>10.96889</v>
      </c>
      <c r="X285" s="2">
        <f>VLOOKUP(X$266,AURORA!$C$3:$AC$460,$B285-2020,FALSE)</f>
        <v>0</v>
      </c>
      <c r="Y285" s="2">
        <f>VLOOKUP(Y$266,AURORA!$C$3:$AC$460,$B285-2020,FALSE)</f>
        <v>786.36980000000005</v>
      </c>
      <c r="Z285" s="2">
        <f>VLOOKUP(Z$266,AURORA!$C$3:$AC$460,$B285-2020,FALSE)</f>
        <v>6.1402829999999999E-2</v>
      </c>
      <c r="AA285" s="2">
        <f>VLOOKUP(AA$266,AURORA!$C$3:$AC$460,$B285-2020,FALSE)</f>
        <v>59.944920000000003</v>
      </c>
      <c r="AB285" s="2">
        <f>VLOOKUP(AB$266,AURORA!$C$3:$AC$460,$B285-2020,FALSE)</f>
        <v>890.72370000000001</v>
      </c>
    </row>
    <row r="286" spans="2:28" x14ac:dyDescent="0.2">
      <c r="B286">
        <v>2040</v>
      </c>
      <c r="C286">
        <v>2040</v>
      </c>
      <c r="D286" s="2">
        <f t="shared" si="11"/>
        <v>0</v>
      </c>
      <c r="E286" s="2">
        <f t="shared" si="12"/>
        <v>805.35419999999999</v>
      </c>
      <c r="F286" s="2">
        <f t="shared" si="13"/>
        <v>244.47219999999999</v>
      </c>
      <c r="G286" s="2">
        <f t="shared" si="14"/>
        <v>871.67594000000008</v>
      </c>
      <c r="H286" s="2"/>
      <c r="I286" s="2"/>
      <c r="J286" s="2"/>
      <c r="K286" s="2"/>
      <c r="L286" s="2"/>
      <c r="M286" s="2"/>
      <c r="N286" s="2">
        <f t="shared" si="15"/>
        <v>2480.6289499999998</v>
      </c>
      <c r="O286" s="2">
        <f t="shared" si="16"/>
        <v>901.70389999999998</v>
      </c>
      <c r="P286" s="2"/>
      <c r="Q286" s="2">
        <f t="shared" si="17"/>
        <v>5303.8351899999998</v>
      </c>
      <c r="S286" s="2">
        <f>VLOOKUP(S$266,AURORA!$C$3:$AC$460,$B286-2020,FALSE)</f>
        <v>856.68420000000003</v>
      </c>
      <c r="T286" s="2">
        <f>VLOOKUP(T$266,AURORA!$C$3:$AC$460,$B286-2020,FALSE)</f>
        <v>244.47219999999999</v>
      </c>
      <c r="U286" s="2">
        <f>VLOOKUP(U$266,AURORA!$C$3:$AC$460,$B286-2020,FALSE)</f>
        <v>1821.336</v>
      </c>
      <c r="V286" s="2">
        <f>VLOOKUP(V$266,AURORA!$C$3:$AC$460,$B286-2020,FALSE)</f>
        <v>600.02589999999998</v>
      </c>
      <c r="W286" s="2">
        <f>VLOOKUP(W$266,AURORA!$C$3:$AC$460,$B286-2020,FALSE)</f>
        <v>14.99174</v>
      </c>
      <c r="X286" s="2">
        <f>VLOOKUP(X$266,AURORA!$C$3:$AC$460,$B286-2020,FALSE)</f>
        <v>0</v>
      </c>
      <c r="Y286" s="2">
        <f>VLOOKUP(Y$266,AURORA!$C$3:$AC$460,$B286-2020,FALSE)</f>
        <v>805.35419999999999</v>
      </c>
      <c r="Z286" s="2">
        <f>VLOOKUP(Z$266,AURORA!$C$3:$AC$460,$B286-2020,FALSE)</f>
        <v>0</v>
      </c>
      <c r="AA286" s="2">
        <f>VLOOKUP(AA$266,AURORA!$C$3:$AC$460,$B286-2020,FALSE)</f>
        <v>59.267049999999998</v>
      </c>
      <c r="AB286" s="2">
        <f>VLOOKUP(AB$266,AURORA!$C$3:$AC$460,$B286-2020,FALSE)</f>
        <v>901.70389999999998</v>
      </c>
    </row>
    <row r="287" spans="2:28" x14ac:dyDescent="0.2">
      <c r="B287">
        <v>2041</v>
      </c>
      <c r="C287">
        <v>2041</v>
      </c>
      <c r="D287" s="2">
        <f t="shared" si="11"/>
        <v>0</v>
      </c>
      <c r="E287" s="2">
        <f t="shared" si="12"/>
        <v>817.88760000000002</v>
      </c>
      <c r="F287" s="2">
        <f t="shared" si="13"/>
        <v>244.56569999999999</v>
      </c>
      <c r="G287" s="2">
        <f t="shared" si="14"/>
        <v>758.49791000000005</v>
      </c>
      <c r="H287" s="2"/>
      <c r="I287" s="2"/>
      <c r="J287" s="2"/>
      <c r="K287" s="2"/>
      <c r="L287" s="2"/>
      <c r="M287" s="2"/>
      <c r="N287" s="2">
        <f t="shared" si="15"/>
        <v>2627.2038899999998</v>
      </c>
      <c r="O287" s="2">
        <f t="shared" si="16"/>
        <v>913.38379999999995</v>
      </c>
      <c r="P287" s="2"/>
      <c r="Q287" s="2">
        <f t="shared" si="17"/>
        <v>5361.5388999999996</v>
      </c>
      <c r="S287" s="2">
        <f>VLOOKUP(S$266,AURORA!$C$3:$AC$460,$B287-2020,FALSE)</f>
        <v>747.20050000000003</v>
      </c>
      <c r="T287" s="2">
        <f>VLOOKUP(T$266,AURORA!$C$3:$AC$460,$B287-2020,FALSE)</f>
        <v>244.56569999999999</v>
      </c>
      <c r="U287" s="2">
        <f>VLOOKUP(U$266,AURORA!$C$3:$AC$460,$B287-2020,FALSE)</f>
        <v>1971.9929999999999</v>
      </c>
      <c r="V287" s="2">
        <f>VLOOKUP(V$266,AURORA!$C$3:$AC$460,$B287-2020,FALSE)</f>
        <v>596.54809999999998</v>
      </c>
      <c r="W287" s="2">
        <f>VLOOKUP(W$266,AURORA!$C$3:$AC$460,$B287-2020,FALSE)</f>
        <v>11.297409999999999</v>
      </c>
      <c r="X287" s="2">
        <f>VLOOKUP(X$266,AURORA!$C$3:$AC$460,$B287-2020,FALSE)</f>
        <v>0</v>
      </c>
      <c r="Y287" s="2">
        <f>VLOOKUP(Y$266,AURORA!$C$3:$AC$460,$B287-2020,FALSE)</f>
        <v>817.88760000000002</v>
      </c>
      <c r="Z287" s="2">
        <f>VLOOKUP(Z$266,AURORA!$C$3:$AC$460,$B287-2020,FALSE)</f>
        <v>0</v>
      </c>
      <c r="AA287" s="2">
        <f>VLOOKUP(AA$266,AURORA!$C$3:$AC$460,$B287-2020,FALSE)</f>
        <v>58.662790000000001</v>
      </c>
      <c r="AB287" s="2">
        <f>VLOOKUP(AB$266,AURORA!$C$3:$AC$460,$B287-2020,FALSE)</f>
        <v>913.38379999999995</v>
      </c>
    </row>
    <row r="288" spans="2:28" x14ac:dyDescent="0.2">
      <c r="B288">
        <v>2042</v>
      </c>
      <c r="C288">
        <v>2042</v>
      </c>
      <c r="D288" s="2">
        <f t="shared" si="11"/>
        <v>0</v>
      </c>
      <c r="E288" s="2">
        <f t="shared" si="12"/>
        <v>823.99149999999997</v>
      </c>
      <c r="F288" s="2">
        <f t="shared" si="13"/>
        <v>244.55539999999999</v>
      </c>
      <c r="G288" s="2">
        <f t="shared" si="14"/>
        <v>764.86394999999993</v>
      </c>
      <c r="H288" s="2"/>
      <c r="I288" s="2"/>
      <c r="J288" s="2"/>
      <c r="K288" s="2"/>
      <c r="L288" s="2"/>
      <c r="M288" s="2"/>
      <c r="N288" s="2">
        <f t="shared" si="15"/>
        <v>2629.5330100000001</v>
      </c>
      <c r="O288" s="2">
        <f t="shared" si="16"/>
        <v>916.09580000000005</v>
      </c>
      <c r="P288" s="2"/>
      <c r="Q288" s="2">
        <f t="shared" si="17"/>
        <v>5379.0396600000004</v>
      </c>
      <c r="S288" s="2">
        <f>VLOOKUP(S$266,AURORA!$C$3:$AC$460,$B288-2020,FALSE)</f>
        <v>753.79539999999997</v>
      </c>
      <c r="T288" s="2">
        <f>VLOOKUP(T$266,AURORA!$C$3:$AC$460,$B288-2020,FALSE)</f>
        <v>244.55539999999999</v>
      </c>
      <c r="U288" s="2">
        <f>VLOOKUP(U$266,AURORA!$C$3:$AC$460,$B288-2020,FALSE)</f>
        <v>1976.1479999999999</v>
      </c>
      <c r="V288" s="2">
        <f>VLOOKUP(V$266,AURORA!$C$3:$AC$460,$B288-2020,FALSE)</f>
        <v>594.86749999999995</v>
      </c>
      <c r="W288" s="2">
        <f>VLOOKUP(W$266,AURORA!$C$3:$AC$460,$B288-2020,FALSE)</f>
        <v>11.06855</v>
      </c>
      <c r="X288" s="2">
        <f>VLOOKUP(X$266,AURORA!$C$3:$AC$460,$B288-2020,FALSE)</f>
        <v>0</v>
      </c>
      <c r="Y288" s="2">
        <f>VLOOKUP(Y$266,AURORA!$C$3:$AC$460,$B288-2020,FALSE)</f>
        <v>823.99149999999997</v>
      </c>
      <c r="Z288" s="2">
        <f>VLOOKUP(Z$266,AURORA!$C$3:$AC$460,$B288-2020,FALSE)</f>
        <v>0</v>
      </c>
      <c r="AA288" s="2">
        <f>VLOOKUP(AA$266,AURORA!$C$3:$AC$460,$B288-2020,FALSE)</f>
        <v>58.517510000000001</v>
      </c>
      <c r="AB288" s="2">
        <f>VLOOKUP(AB$266,AURORA!$C$3:$AC$460,$B288-2020,FALSE)</f>
        <v>916.09580000000005</v>
      </c>
    </row>
    <row r="289" spans="2:28" x14ac:dyDescent="0.2">
      <c r="B289">
        <v>2043</v>
      </c>
      <c r="C289">
        <v>2043</v>
      </c>
      <c r="D289" s="2">
        <f t="shared" si="11"/>
        <v>0</v>
      </c>
      <c r="E289" s="2">
        <f t="shared" si="12"/>
        <v>828.30849999999998</v>
      </c>
      <c r="F289" s="2">
        <f t="shared" si="13"/>
        <v>244.5515</v>
      </c>
      <c r="G289" s="2">
        <f t="shared" si="14"/>
        <v>687.76652999999999</v>
      </c>
      <c r="H289" s="2"/>
      <c r="I289" s="2"/>
      <c r="J289" s="2"/>
      <c r="K289" s="2"/>
      <c r="L289" s="2"/>
      <c r="M289" s="2"/>
      <c r="N289" s="2">
        <f t="shared" si="15"/>
        <v>2614.1665699999999</v>
      </c>
      <c r="O289" s="2">
        <f t="shared" si="16"/>
        <v>911.18200000000002</v>
      </c>
      <c r="P289" s="2"/>
      <c r="Q289" s="2">
        <f t="shared" si="17"/>
        <v>5285.9750999999997</v>
      </c>
      <c r="S289" s="2">
        <f>VLOOKUP(S$266,AURORA!$C$3:$AC$460,$B289-2020,FALSE)</f>
        <v>672.34140000000002</v>
      </c>
      <c r="T289" s="2">
        <f>VLOOKUP(T$266,AURORA!$C$3:$AC$460,$B289-2020,FALSE)</f>
        <v>244.5515</v>
      </c>
      <c r="U289" s="2">
        <f>VLOOKUP(U$266,AURORA!$C$3:$AC$460,$B289-2020,FALSE)</f>
        <v>1963.8119999999999</v>
      </c>
      <c r="V289" s="2">
        <f>VLOOKUP(V$266,AURORA!$C$3:$AC$460,$B289-2020,FALSE)</f>
        <v>591.93010000000004</v>
      </c>
      <c r="W289" s="2">
        <f>VLOOKUP(W$266,AURORA!$C$3:$AC$460,$B289-2020,FALSE)</f>
        <v>15.425129999999999</v>
      </c>
      <c r="X289" s="2">
        <f>VLOOKUP(X$266,AURORA!$C$3:$AC$460,$B289-2020,FALSE)</f>
        <v>0</v>
      </c>
      <c r="Y289" s="2">
        <f>VLOOKUP(Y$266,AURORA!$C$3:$AC$460,$B289-2020,FALSE)</f>
        <v>828.30849999999998</v>
      </c>
      <c r="Z289" s="2">
        <f>VLOOKUP(Z$266,AURORA!$C$3:$AC$460,$B289-2020,FALSE)</f>
        <v>0</v>
      </c>
      <c r="AA289" s="2">
        <f>VLOOKUP(AA$266,AURORA!$C$3:$AC$460,$B289-2020,FALSE)</f>
        <v>58.424469999999999</v>
      </c>
      <c r="AB289" s="2">
        <f>VLOOKUP(AB$266,AURORA!$C$3:$AC$460,$B289-2020,FALSE)</f>
        <v>911.18200000000002</v>
      </c>
    </row>
    <row r="290" spans="2:28" x14ac:dyDescent="0.2">
      <c r="B290">
        <v>2044</v>
      </c>
      <c r="C290">
        <v>2044</v>
      </c>
      <c r="D290" s="2">
        <f t="shared" si="11"/>
        <v>0</v>
      </c>
      <c r="E290" s="2">
        <f t="shared" si="12"/>
        <v>845.45680000000004</v>
      </c>
      <c r="F290" s="2">
        <f t="shared" si="13"/>
        <v>244.4666</v>
      </c>
      <c r="G290" s="2">
        <f t="shared" si="14"/>
        <v>639.53870999999992</v>
      </c>
      <c r="H290" s="2"/>
      <c r="I290" s="2"/>
      <c r="J290" s="2"/>
      <c r="K290" s="2"/>
      <c r="L290" s="2"/>
      <c r="M290" s="2"/>
      <c r="N290" s="2">
        <f t="shared" si="15"/>
        <v>2688.9143099999997</v>
      </c>
      <c r="O290" s="2">
        <f t="shared" si="16"/>
        <v>928.38620000000003</v>
      </c>
      <c r="P290" s="2"/>
      <c r="Q290" s="2">
        <f t="shared" si="17"/>
        <v>5346.7626199999995</v>
      </c>
      <c r="S290" s="2">
        <f>VLOOKUP(S$266,AURORA!$C$3:$AC$460,$B290-2020,FALSE)</f>
        <v>624.72889999999995</v>
      </c>
      <c r="T290" s="2">
        <f>VLOOKUP(T$266,AURORA!$C$3:$AC$460,$B290-2020,FALSE)</f>
        <v>244.4666</v>
      </c>
      <c r="U290" s="2">
        <f>VLOOKUP(U$266,AURORA!$C$3:$AC$460,$B290-2020,FALSE)</f>
        <v>2038.3710000000001</v>
      </c>
      <c r="V290" s="2">
        <f>VLOOKUP(V$266,AURORA!$C$3:$AC$460,$B290-2020,FALSE)</f>
        <v>591.58259999999996</v>
      </c>
      <c r="W290" s="2">
        <f>VLOOKUP(W$266,AURORA!$C$3:$AC$460,$B290-2020,FALSE)</f>
        <v>14.809810000000001</v>
      </c>
      <c r="X290" s="2">
        <f>VLOOKUP(X$266,AURORA!$C$3:$AC$460,$B290-2020,FALSE)</f>
        <v>0</v>
      </c>
      <c r="Y290" s="2">
        <f>VLOOKUP(Y$266,AURORA!$C$3:$AC$460,$B290-2020,FALSE)</f>
        <v>845.45680000000004</v>
      </c>
      <c r="Z290" s="2">
        <f>VLOOKUP(Z$266,AURORA!$C$3:$AC$460,$B290-2020,FALSE)</f>
        <v>0</v>
      </c>
      <c r="AA290" s="2">
        <f>VLOOKUP(AA$266,AURORA!$C$3:$AC$460,$B290-2020,FALSE)</f>
        <v>58.960709999999999</v>
      </c>
      <c r="AB290" s="2">
        <f>VLOOKUP(AB$266,AURORA!$C$3:$AC$460,$B290-2020,FALSE)</f>
        <v>928.38620000000003</v>
      </c>
    </row>
    <row r="291" spans="2:28" x14ac:dyDescent="0.2">
      <c r="B291">
        <v>2045</v>
      </c>
      <c r="C291">
        <v>2045</v>
      </c>
      <c r="D291" s="2">
        <f>X291</f>
        <v>0</v>
      </c>
      <c r="E291" s="2">
        <f>Y291</f>
        <v>854.32060000000001</v>
      </c>
      <c r="F291" s="2">
        <f>T291</f>
        <v>244.5496</v>
      </c>
      <c r="G291" s="2">
        <f>S291+W291+Z291</f>
        <v>640.81556</v>
      </c>
      <c r="H291" s="2"/>
      <c r="I291" s="2"/>
      <c r="J291" s="2"/>
      <c r="K291" s="2"/>
      <c r="L291" s="2"/>
      <c r="M291" s="2"/>
      <c r="N291" s="2">
        <f t="shared" si="15"/>
        <v>2735.7548100000004</v>
      </c>
      <c r="O291" s="2">
        <f>AB291</f>
        <v>960.4</v>
      </c>
      <c r="P291" s="2"/>
      <c r="Q291" s="2">
        <f t="shared" si="17"/>
        <v>5435.8405700000003</v>
      </c>
      <c r="S291" s="2">
        <f>VLOOKUP(S$266,AURORA!$C$3:$AC$460,$B291-2020,FALSE)</f>
        <v>627.38850000000002</v>
      </c>
      <c r="T291" s="2">
        <f>VLOOKUP(T$266,AURORA!$C$3:$AC$460,$B291-2020,FALSE)</f>
        <v>244.5496</v>
      </c>
      <c r="U291" s="2">
        <f>VLOOKUP(U$266,AURORA!$C$3:$AC$460,$B291-2020,FALSE)</f>
        <v>2083.8470000000002</v>
      </c>
      <c r="V291" s="2">
        <f>VLOOKUP(V$266,AURORA!$C$3:$AC$460,$B291-2020,FALSE)</f>
        <v>593.31590000000006</v>
      </c>
      <c r="W291" s="2">
        <f>VLOOKUP(W$266,AURORA!$C$3:$AC$460,$B291-2020,FALSE)</f>
        <v>13.427060000000001</v>
      </c>
      <c r="X291" s="2">
        <f>VLOOKUP(X$266,AURORA!$C$3:$AC$460,$B291-2020,FALSE)</f>
        <v>0</v>
      </c>
      <c r="Y291" s="2">
        <f>VLOOKUP(Y$266,AURORA!$C$3:$AC$460,$B291-2020,FALSE)</f>
        <v>854.32060000000001</v>
      </c>
      <c r="Z291" s="2">
        <f>VLOOKUP(Z$266,AURORA!$C$3:$AC$460,$B291-2020,FALSE)</f>
        <v>0</v>
      </c>
      <c r="AA291" s="2">
        <f>VLOOKUP(AA$266,AURORA!$C$3:$AC$460,$B291-2020,FALSE)</f>
        <v>58.591909999999999</v>
      </c>
      <c r="AB291" s="2">
        <f>VLOOKUP(AB$266,AURORA!$C$3:$AC$460,$B291-2020,FALSE)</f>
        <v>960.4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workbookViewId="0">
      <pane xSplit="3" ySplit="1" topLeftCell="D256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1" sqref="C281:D281"/>
    </sheetView>
  </sheetViews>
  <sheetFormatPr defaultRowHeight="12.75" x14ac:dyDescent="0.2"/>
  <cols>
    <col min="2" max="2" width="5" bestFit="1" customWidth="1"/>
    <col min="3" max="3" width="11.28515625" bestFit="1" customWidth="1"/>
    <col min="4" max="23" width="11.28515625" customWidth="1"/>
  </cols>
  <sheetData>
    <row r="1" spans="1:23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23" x14ac:dyDescent="0.2">
      <c r="A2" s="5">
        <f>DATE(B2,C2,1)</f>
        <v>36892</v>
      </c>
      <c r="B2">
        <v>2001</v>
      </c>
      <c r="C2">
        <v>1</v>
      </c>
      <c r="D2" s="2">
        <v>389103</v>
      </c>
      <c r="E2" s="2"/>
      <c r="F2" s="2">
        <v>2804729</v>
      </c>
      <c r="G2" s="2">
        <v>845963</v>
      </c>
      <c r="H2" s="2"/>
      <c r="I2" s="2">
        <v>2980</v>
      </c>
      <c r="J2" s="2">
        <v>3951</v>
      </c>
      <c r="K2" s="2"/>
      <c r="L2" s="2">
        <v>56160</v>
      </c>
      <c r="M2" s="2"/>
      <c r="N2" s="2"/>
      <c r="O2" s="2">
        <v>3211</v>
      </c>
      <c r="P2" s="2">
        <v>44241</v>
      </c>
      <c r="Q2" s="2">
        <f>SUM(D2:P2)</f>
        <v>4150338</v>
      </c>
      <c r="R2" s="2"/>
      <c r="S2" s="2"/>
      <c r="T2" s="2"/>
      <c r="U2" s="2"/>
      <c r="V2" s="2"/>
      <c r="W2" s="2"/>
    </row>
    <row r="3" spans="1:23" x14ac:dyDescent="0.2">
      <c r="A3" s="5">
        <f t="shared" ref="A3:A66" si="0">DATE(B3,C3,1)</f>
        <v>36923</v>
      </c>
      <c r="B3">
        <v>2001</v>
      </c>
      <c r="C3">
        <v>2</v>
      </c>
      <c r="D3" s="2">
        <v>368807</v>
      </c>
      <c r="E3" s="2"/>
      <c r="F3" s="2">
        <v>2493914</v>
      </c>
      <c r="G3" s="2">
        <v>775320</v>
      </c>
      <c r="H3" s="2"/>
      <c r="I3" s="2">
        <v>2993</v>
      </c>
      <c r="J3" s="2">
        <v>3967</v>
      </c>
      <c r="K3" s="2"/>
      <c r="L3" s="2">
        <v>36584</v>
      </c>
      <c r="M3" s="2"/>
      <c r="N3" s="2"/>
      <c r="O3" s="2">
        <v>2894</v>
      </c>
      <c r="P3" s="2">
        <v>33336</v>
      </c>
      <c r="Q3" s="2">
        <f t="shared" ref="Q3:Q66" si="1">SUM(D3:P3)</f>
        <v>3717815</v>
      </c>
      <c r="R3" s="2"/>
      <c r="S3" s="2"/>
      <c r="T3" s="2"/>
      <c r="U3" s="2"/>
      <c r="V3" s="2"/>
      <c r="W3" s="2"/>
    </row>
    <row r="4" spans="1:23" x14ac:dyDescent="0.2">
      <c r="A4" s="5">
        <f t="shared" si="0"/>
        <v>36951</v>
      </c>
      <c r="B4">
        <v>2001</v>
      </c>
      <c r="C4">
        <v>3</v>
      </c>
      <c r="D4" s="2">
        <v>417957</v>
      </c>
      <c r="E4" s="2"/>
      <c r="F4" s="2">
        <v>2823249</v>
      </c>
      <c r="G4" s="2">
        <v>875884</v>
      </c>
      <c r="H4" s="2"/>
      <c r="I4" s="2">
        <v>2942</v>
      </c>
      <c r="J4" s="2">
        <v>3899</v>
      </c>
      <c r="K4" s="2"/>
      <c r="L4" s="2">
        <v>1247</v>
      </c>
      <c r="M4" s="2"/>
      <c r="N4" s="2"/>
      <c r="O4" s="2">
        <v>7693</v>
      </c>
      <c r="P4" s="2">
        <v>75667</v>
      </c>
      <c r="Q4" s="2">
        <f t="shared" si="1"/>
        <v>4208538</v>
      </c>
      <c r="R4" s="2"/>
      <c r="S4" s="2"/>
      <c r="T4" s="2"/>
      <c r="U4" s="2"/>
      <c r="V4" s="2"/>
      <c r="W4" s="2"/>
    </row>
    <row r="5" spans="1:23" x14ac:dyDescent="0.2">
      <c r="A5" s="5">
        <f t="shared" si="0"/>
        <v>36982</v>
      </c>
      <c r="B5">
        <v>2001</v>
      </c>
      <c r="C5">
        <v>4</v>
      </c>
      <c r="D5" s="2">
        <v>402652</v>
      </c>
      <c r="E5" s="2"/>
      <c r="F5" s="2">
        <v>2521355</v>
      </c>
      <c r="G5" s="2">
        <v>781745</v>
      </c>
      <c r="H5" s="2"/>
      <c r="I5" s="2">
        <v>3323</v>
      </c>
      <c r="J5" s="2">
        <v>4405</v>
      </c>
      <c r="K5" s="2"/>
      <c r="L5" s="2">
        <v>496</v>
      </c>
      <c r="M5" s="2"/>
      <c r="N5" s="2"/>
      <c r="O5" s="2">
        <v>6128</v>
      </c>
      <c r="P5" s="2">
        <v>64330</v>
      </c>
      <c r="Q5" s="2">
        <f t="shared" si="1"/>
        <v>3784434</v>
      </c>
      <c r="R5" s="2"/>
      <c r="S5" s="2"/>
      <c r="T5" s="2"/>
      <c r="U5" s="2"/>
      <c r="V5" s="2"/>
      <c r="W5" s="2"/>
    </row>
    <row r="6" spans="1:23" x14ac:dyDescent="0.2">
      <c r="A6" s="5">
        <f t="shared" si="0"/>
        <v>37012</v>
      </c>
      <c r="B6">
        <v>2001</v>
      </c>
      <c r="C6">
        <v>5</v>
      </c>
      <c r="D6" s="2">
        <v>233404</v>
      </c>
      <c r="E6" s="2"/>
      <c r="F6" s="2">
        <v>2865149</v>
      </c>
      <c r="G6" s="2">
        <v>763549</v>
      </c>
      <c r="H6" s="2"/>
      <c r="I6" s="2">
        <v>3393</v>
      </c>
      <c r="J6" s="2">
        <v>4498</v>
      </c>
      <c r="K6" s="2"/>
      <c r="L6" s="2">
        <v>170</v>
      </c>
      <c r="M6" s="2"/>
      <c r="N6" s="2"/>
      <c r="O6" s="2">
        <v>5782</v>
      </c>
      <c r="P6" s="2">
        <v>51880</v>
      </c>
      <c r="Q6" s="2">
        <f t="shared" si="1"/>
        <v>3927825</v>
      </c>
      <c r="R6" s="2"/>
      <c r="S6" s="2"/>
      <c r="T6" s="2"/>
      <c r="U6" s="2"/>
      <c r="V6" s="2"/>
      <c r="W6" s="2"/>
    </row>
    <row r="7" spans="1:23" x14ac:dyDescent="0.2">
      <c r="A7" s="5">
        <f t="shared" si="0"/>
        <v>37043</v>
      </c>
      <c r="B7">
        <v>2001</v>
      </c>
      <c r="C7">
        <v>6</v>
      </c>
      <c r="D7" s="2">
        <v>259335</v>
      </c>
      <c r="E7" s="2"/>
      <c r="F7" s="2">
        <v>2439752</v>
      </c>
      <c r="G7" s="2">
        <v>861762</v>
      </c>
      <c r="H7" s="2"/>
      <c r="I7" s="2">
        <v>3323</v>
      </c>
      <c r="J7" s="2">
        <v>4406</v>
      </c>
      <c r="K7" s="2"/>
      <c r="L7" s="2">
        <v>990</v>
      </c>
      <c r="M7" s="2"/>
      <c r="N7" s="2"/>
      <c r="O7" s="2">
        <v>6447</v>
      </c>
      <c r="P7" s="2">
        <v>58456</v>
      </c>
      <c r="Q7" s="2">
        <f t="shared" si="1"/>
        <v>3634471</v>
      </c>
      <c r="R7" s="2"/>
      <c r="S7" s="2"/>
      <c r="T7" s="2"/>
      <c r="U7" s="2"/>
      <c r="V7" s="2"/>
      <c r="W7" s="2"/>
    </row>
    <row r="8" spans="1:23" x14ac:dyDescent="0.2">
      <c r="A8" s="5">
        <f t="shared" si="0"/>
        <v>37073</v>
      </c>
      <c r="B8">
        <v>2001</v>
      </c>
      <c r="C8">
        <v>7</v>
      </c>
      <c r="D8" s="2">
        <v>410171</v>
      </c>
      <c r="E8" s="2"/>
      <c r="F8" s="2">
        <v>1905896</v>
      </c>
      <c r="G8" s="2">
        <v>852123</v>
      </c>
      <c r="H8" s="2"/>
      <c r="I8" s="2">
        <v>2871</v>
      </c>
      <c r="J8" s="2">
        <v>3805</v>
      </c>
      <c r="K8" s="2"/>
      <c r="L8" s="2">
        <v>45</v>
      </c>
      <c r="M8" s="2"/>
      <c r="N8" s="2"/>
      <c r="O8" s="2">
        <v>7492</v>
      </c>
      <c r="P8" s="2">
        <v>61924</v>
      </c>
      <c r="Q8" s="2">
        <f t="shared" si="1"/>
        <v>3244327</v>
      </c>
      <c r="R8" s="2"/>
      <c r="S8" s="2"/>
      <c r="T8" s="2"/>
      <c r="U8" s="2"/>
      <c r="V8" s="2"/>
      <c r="W8" s="2"/>
    </row>
    <row r="9" spans="1:23" x14ac:dyDescent="0.2">
      <c r="A9" s="5">
        <f t="shared" si="0"/>
        <v>37104</v>
      </c>
      <c r="B9">
        <v>2001</v>
      </c>
      <c r="C9">
        <v>8</v>
      </c>
      <c r="D9" s="2">
        <v>389622</v>
      </c>
      <c r="E9" s="2"/>
      <c r="F9" s="2">
        <v>1875781</v>
      </c>
      <c r="G9" s="2">
        <v>1165271</v>
      </c>
      <c r="H9" s="2"/>
      <c r="I9" s="2">
        <v>3315</v>
      </c>
      <c r="J9" s="2">
        <v>4394</v>
      </c>
      <c r="K9" s="2"/>
      <c r="L9" s="2">
        <v>342</v>
      </c>
      <c r="M9" s="2"/>
      <c r="N9" s="2"/>
      <c r="O9" s="2">
        <v>4966</v>
      </c>
      <c r="P9" s="2">
        <v>67483</v>
      </c>
      <c r="Q9" s="2">
        <f t="shared" si="1"/>
        <v>3511174</v>
      </c>
      <c r="R9" s="2"/>
      <c r="S9" s="2"/>
      <c r="T9" s="2"/>
      <c r="U9" s="2"/>
      <c r="V9" s="2"/>
      <c r="W9" s="2"/>
    </row>
    <row r="10" spans="1:23" x14ac:dyDescent="0.2">
      <c r="A10" s="5">
        <f t="shared" si="0"/>
        <v>37135</v>
      </c>
      <c r="B10">
        <v>2001</v>
      </c>
      <c r="C10">
        <v>9</v>
      </c>
      <c r="D10" s="2">
        <v>391211</v>
      </c>
      <c r="E10" s="2"/>
      <c r="F10" s="2">
        <v>1809333</v>
      </c>
      <c r="G10" s="2">
        <v>1054386</v>
      </c>
      <c r="H10" s="2"/>
      <c r="I10" s="2">
        <v>2612</v>
      </c>
      <c r="J10" s="2">
        <v>3462</v>
      </c>
      <c r="K10" s="2"/>
      <c r="L10" s="2">
        <v>78</v>
      </c>
      <c r="M10" s="2"/>
      <c r="N10" s="2"/>
      <c r="O10" s="2">
        <v>4782</v>
      </c>
      <c r="P10" s="2">
        <v>62572</v>
      </c>
      <c r="Q10" s="2">
        <f t="shared" si="1"/>
        <v>3328436</v>
      </c>
      <c r="R10" s="2"/>
      <c r="S10" s="2"/>
      <c r="T10" s="2"/>
      <c r="U10" s="2"/>
      <c r="V10" s="2"/>
      <c r="W10" s="2"/>
    </row>
    <row r="11" spans="1:23" x14ac:dyDescent="0.2">
      <c r="A11" s="5">
        <f t="shared" si="0"/>
        <v>37165</v>
      </c>
      <c r="B11">
        <v>2001</v>
      </c>
      <c r="C11">
        <v>10</v>
      </c>
      <c r="D11" s="2">
        <v>415499</v>
      </c>
      <c r="E11" s="2"/>
      <c r="F11" s="2">
        <v>1902572</v>
      </c>
      <c r="G11" s="2">
        <v>1068248</v>
      </c>
      <c r="H11" s="2"/>
      <c r="I11" s="2">
        <v>3394</v>
      </c>
      <c r="J11" s="2">
        <v>4500</v>
      </c>
      <c r="K11" s="2"/>
      <c r="L11" s="2">
        <v>112</v>
      </c>
      <c r="M11" s="2"/>
      <c r="N11" s="2"/>
      <c r="O11" s="2">
        <v>7468</v>
      </c>
      <c r="P11" s="2">
        <v>68407</v>
      </c>
      <c r="Q11" s="2">
        <f t="shared" si="1"/>
        <v>3470200</v>
      </c>
      <c r="R11" s="2"/>
      <c r="S11" s="2"/>
      <c r="T11" s="2"/>
      <c r="U11" s="2"/>
      <c r="V11" s="2"/>
      <c r="W11" s="2"/>
    </row>
    <row r="12" spans="1:23" x14ac:dyDescent="0.2">
      <c r="A12" s="5">
        <f t="shared" si="0"/>
        <v>37196</v>
      </c>
      <c r="B12">
        <v>2001</v>
      </c>
      <c r="C12">
        <v>11</v>
      </c>
      <c r="D12" s="2">
        <v>351003</v>
      </c>
      <c r="E12" s="2"/>
      <c r="F12" s="2">
        <v>2314712</v>
      </c>
      <c r="G12" s="2">
        <v>908112</v>
      </c>
      <c r="H12" s="2"/>
      <c r="I12" s="2">
        <v>3238</v>
      </c>
      <c r="J12" s="2">
        <v>4292</v>
      </c>
      <c r="K12" s="2"/>
      <c r="L12" s="2">
        <v>5974</v>
      </c>
      <c r="M12" s="2"/>
      <c r="N12" s="2"/>
      <c r="O12" s="2">
        <v>6511</v>
      </c>
      <c r="P12" s="2">
        <v>60874</v>
      </c>
      <c r="Q12" s="2">
        <f t="shared" si="1"/>
        <v>3654716</v>
      </c>
      <c r="R12" s="2"/>
      <c r="S12" s="2"/>
      <c r="T12" s="2"/>
      <c r="U12" s="2"/>
      <c r="V12" s="2"/>
      <c r="W12" s="2"/>
    </row>
    <row r="13" spans="1:23" x14ac:dyDescent="0.2">
      <c r="A13" s="5">
        <f t="shared" si="0"/>
        <v>37226</v>
      </c>
      <c r="B13">
        <v>2001</v>
      </c>
      <c r="C13">
        <v>12</v>
      </c>
      <c r="D13" s="2">
        <v>416289</v>
      </c>
      <c r="E13" s="2"/>
      <c r="F13" s="2">
        <v>2888110</v>
      </c>
      <c r="G13" s="2">
        <v>1030602</v>
      </c>
      <c r="H13" s="2"/>
      <c r="I13" s="2">
        <v>3201</v>
      </c>
      <c r="J13" s="2">
        <v>4244</v>
      </c>
      <c r="K13" s="2"/>
      <c r="L13" s="2">
        <v>25</v>
      </c>
      <c r="M13" s="2"/>
      <c r="N13" s="2"/>
      <c r="O13" s="2">
        <v>25213</v>
      </c>
      <c r="P13" s="2">
        <v>51948</v>
      </c>
      <c r="Q13" s="2">
        <f t="shared" si="1"/>
        <v>4419632</v>
      </c>
      <c r="R13" s="2"/>
      <c r="S13" s="2"/>
      <c r="T13" s="2"/>
      <c r="U13" s="2"/>
      <c r="V13" s="2"/>
      <c r="W13" s="2"/>
    </row>
    <row r="14" spans="1:23" x14ac:dyDescent="0.2">
      <c r="A14" s="5">
        <f t="shared" si="0"/>
        <v>37257</v>
      </c>
      <c r="B14">
        <v>2002</v>
      </c>
      <c r="C14">
        <v>1</v>
      </c>
      <c r="D14" s="2">
        <v>397723</v>
      </c>
      <c r="E14" s="2"/>
      <c r="F14" s="2">
        <v>3337380</v>
      </c>
      <c r="G14" s="2">
        <v>937111</v>
      </c>
      <c r="H14" s="2"/>
      <c r="I14" s="2">
        <v>2870</v>
      </c>
      <c r="J14" s="2">
        <v>3655</v>
      </c>
      <c r="K14" s="2"/>
      <c r="L14" s="2">
        <v>655</v>
      </c>
      <c r="M14" s="2"/>
      <c r="N14" s="2"/>
      <c r="O14" s="2">
        <v>37164</v>
      </c>
      <c r="P14" s="2">
        <v>51281</v>
      </c>
      <c r="Q14" s="2">
        <f t="shared" si="1"/>
        <v>4767839</v>
      </c>
      <c r="R14" s="2"/>
      <c r="S14" s="2"/>
      <c r="T14" s="2"/>
      <c r="U14" s="2"/>
      <c r="V14" s="2"/>
      <c r="W14" s="2"/>
    </row>
    <row r="15" spans="1:23" x14ac:dyDescent="0.2">
      <c r="A15" s="5">
        <f t="shared" si="0"/>
        <v>37288</v>
      </c>
      <c r="B15">
        <v>2002</v>
      </c>
      <c r="C15">
        <v>2</v>
      </c>
      <c r="D15" s="2">
        <v>367608</v>
      </c>
      <c r="E15" s="2"/>
      <c r="F15" s="2">
        <v>2965055</v>
      </c>
      <c r="G15" s="2">
        <v>844119</v>
      </c>
      <c r="H15" s="2"/>
      <c r="I15" s="2">
        <v>2999</v>
      </c>
      <c r="J15" s="2">
        <v>3818</v>
      </c>
      <c r="K15" s="2"/>
      <c r="L15" s="2">
        <v>61</v>
      </c>
      <c r="M15" s="2"/>
      <c r="N15" s="2"/>
      <c r="O15" s="2">
        <v>21090</v>
      </c>
      <c r="P15" s="2">
        <v>48566</v>
      </c>
      <c r="Q15" s="2">
        <f t="shared" si="1"/>
        <v>4253316</v>
      </c>
      <c r="R15" s="2"/>
      <c r="S15" s="2"/>
      <c r="T15" s="2"/>
      <c r="U15" s="2"/>
      <c r="V15" s="2"/>
      <c r="W15" s="2"/>
    </row>
    <row r="16" spans="1:23" x14ac:dyDescent="0.2">
      <c r="A16" s="5">
        <f t="shared" si="0"/>
        <v>37316</v>
      </c>
      <c r="B16">
        <v>2002</v>
      </c>
      <c r="C16">
        <v>3</v>
      </c>
      <c r="D16" s="2">
        <v>365859</v>
      </c>
      <c r="E16" s="2"/>
      <c r="F16" s="2">
        <v>2891630</v>
      </c>
      <c r="G16" s="2">
        <v>834555</v>
      </c>
      <c r="H16" s="2"/>
      <c r="I16" s="2">
        <v>3321</v>
      </c>
      <c r="J16" s="2">
        <v>4229</v>
      </c>
      <c r="K16" s="2"/>
      <c r="L16" s="2">
        <v>1598</v>
      </c>
      <c r="M16" s="2"/>
      <c r="N16" s="2"/>
      <c r="O16" s="2">
        <v>44445</v>
      </c>
      <c r="P16" s="2">
        <v>52712</v>
      </c>
      <c r="Q16" s="2">
        <f t="shared" si="1"/>
        <v>4198349</v>
      </c>
      <c r="R16" s="2"/>
      <c r="S16" s="2"/>
      <c r="T16" s="2"/>
      <c r="U16" s="2"/>
      <c r="V16" s="2"/>
      <c r="W16" s="2"/>
    </row>
    <row r="17" spans="1:23" x14ac:dyDescent="0.2">
      <c r="A17" s="5">
        <f t="shared" si="0"/>
        <v>37347</v>
      </c>
      <c r="B17">
        <v>2002</v>
      </c>
      <c r="C17">
        <v>4</v>
      </c>
      <c r="D17" s="2">
        <v>203791</v>
      </c>
      <c r="E17" s="2"/>
      <c r="F17" s="2">
        <v>3280875</v>
      </c>
      <c r="G17" s="2">
        <v>323138</v>
      </c>
      <c r="H17" s="2"/>
      <c r="I17" s="2">
        <v>2938</v>
      </c>
      <c r="J17" s="2">
        <v>3742</v>
      </c>
      <c r="K17" s="2"/>
      <c r="L17" s="2">
        <v>1420</v>
      </c>
      <c r="M17" s="2"/>
      <c r="N17" s="2"/>
      <c r="O17" s="2">
        <v>33120</v>
      </c>
      <c r="P17" s="2">
        <v>46474</v>
      </c>
      <c r="Q17" s="2">
        <f t="shared" si="1"/>
        <v>3895498</v>
      </c>
      <c r="R17" s="2"/>
      <c r="S17" s="2"/>
      <c r="T17" s="2"/>
      <c r="U17" s="2"/>
      <c r="V17" s="2"/>
      <c r="W17" s="2"/>
    </row>
    <row r="18" spans="1:23" x14ac:dyDescent="0.2">
      <c r="A18" s="5">
        <f t="shared" si="0"/>
        <v>37377</v>
      </c>
      <c r="B18">
        <v>2002</v>
      </c>
      <c r="C18">
        <v>5</v>
      </c>
      <c r="D18" s="2">
        <v>319277</v>
      </c>
      <c r="E18" s="2"/>
      <c r="F18" s="2">
        <v>3298114</v>
      </c>
      <c r="G18" s="2">
        <v>306022</v>
      </c>
      <c r="H18" s="2"/>
      <c r="I18" s="2">
        <v>3428</v>
      </c>
      <c r="J18" s="2">
        <v>4366</v>
      </c>
      <c r="K18" s="2"/>
      <c r="L18" s="2">
        <v>745</v>
      </c>
      <c r="M18" s="2"/>
      <c r="N18" s="2"/>
      <c r="O18" s="2">
        <v>29943</v>
      </c>
      <c r="P18" s="2">
        <v>40716</v>
      </c>
      <c r="Q18" s="2">
        <f t="shared" si="1"/>
        <v>4002611</v>
      </c>
      <c r="R18" s="2"/>
      <c r="S18" s="2"/>
      <c r="T18" s="2"/>
      <c r="U18" s="2"/>
      <c r="V18" s="2"/>
      <c r="W18" s="2"/>
    </row>
    <row r="19" spans="1:23" x14ac:dyDescent="0.2">
      <c r="A19" s="5">
        <f t="shared" si="0"/>
        <v>37408</v>
      </c>
      <c r="B19">
        <v>2002</v>
      </c>
      <c r="C19">
        <v>6</v>
      </c>
      <c r="D19" s="2">
        <v>0</v>
      </c>
      <c r="E19" s="2"/>
      <c r="F19" s="2">
        <v>3700449</v>
      </c>
      <c r="G19" s="2">
        <v>456547</v>
      </c>
      <c r="H19" s="2"/>
      <c r="I19" s="2">
        <v>3227</v>
      </c>
      <c r="J19" s="2">
        <v>4109</v>
      </c>
      <c r="K19" s="2"/>
      <c r="L19" s="2">
        <v>10</v>
      </c>
      <c r="M19" s="2"/>
      <c r="N19" s="2"/>
      <c r="O19" s="2">
        <v>31494</v>
      </c>
      <c r="P19" s="2">
        <v>41147</v>
      </c>
      <c r="Q19" s="2">
        <f t="shared" si="1"/>
        <v>4236983</v>
      </c>
      <c r="R19" s="2"/>
      <c r="S19" s="2"/>
      <c r="T19" s="2"/>
      <c r="U19" s="2"/>
      <c r="V19" s="2"/>
      <c r="W19" s="2"/>
    </row>
    <row r="20" spans="1:23" x14ac:dyDescent="0.2">
      <c r="A20" s="5">
        <f t="shared" si="0"/>
        <v>37438</v>
      </c>
      <c r="B20">
        <v>2002</v>
      </c>
      <c r="C20">
        <v>7</v>
      </c>
      <c r="D20" s="2">
        <v>126671</v>
      </c>
      <c r="E20" s="2"/>
      <c r="F20" s="2">
        <v>2943513</v>
      </c>
      <c r="G20" s="2">
        <v>287530</v>
      </c>
      <c r="H20" s="2"/>
      <c r="I20" s="2">
        <v>2954</v>
      </c>
      <c r="J20" s="2">
        <v>3761</v>
      </c>
      <c r="K20" s="2"/>
      <c r="L20" s="2">
        <v>1849</v>
      </c>
      <c r="M20" s="2"/>
      <c r="N20" s="2"/>
      <c r="O20" s="2">
        <v>33565</v>
      </c>
      <c r="P20" s="2">
        <v>57208</v>
      </c>
      <c r="Q20" s="2">
        <f t="shared" si="1"/>
        <v>3457051</v>
      </c>
      <c r="R20" s="2"/>
      <c r="S20" s="2"/>
      <c r="T20" s="2"/>
      <c r="U20" s="2"/>
      <c r="V20" s="2"/>
      <c r="W20" s="2"/>
    </row>
    <row r="21" spans="1:23" x14ac:dyDescent="0.2">
      <c r="A21" s="5">
        <f t="shared" si="0"/>
        <v>37469</v>
      </c>
      <c r="B21">
        <v>2002</v>
      </c>
      <c r="C21">
        <v>8</v>
      </c>
      <c r="D21" s="2">
        <v>374359</v>
      </c>
      <c r="E21" s="2"/>
      <c r="F21" s="2">
        <v>2270910</v>
      </c>
      <c r="G21" s="2">
        <v>691612</v>
      </c>
      <c r="H21" s="2"/>
      <c r="I21" s="2">
        <v>3401</v>
      </c>
      <c r="J21" s="2">
        <v>4329</v>
      </c>
      <c r="K21" s="2"/>
      <c r="L21" s="2">
        <v>55</v>
      </c>
      <c r="M21" s="2"/>
      <c r="N21" s="2"/>
      <c r="O21" s="2">
        <v>26457</v>
      </c>
      <c r="P21" s="2">
        <v>66085</v>
      </c>
      <c r="Q21" s="2">
        <f t="shared" si="1"/>
        <v>3437208</v>
      </c>
      <c r="R21" s="2"/>
      <c r="S21" s="2"/>
      <c r="T21" s="2"/>
      <c r="U21" s="2"/>
      <c r="V21" s="2"/>
      <c r="W21" s="2"/>
    </row>
    <row r="22" spans="1:23" x14ac:dyDescent="0.2">
      <c r="A22" s="5">
        <f t="shared" si="0"/>
        <v>37500</v>
      </c>
      <c r="B22">
        <v>2002</v>
      </c>
      <c r="C22">
        <v>9</v>
      </c>
      <c r="D22" s="2">
        <v>391607</v>
      </c>
      <c r="E22" s="2"/>
      <c r="F22" s="2">
        <v>2236869</v>
      </c>
      <c r="G22" s="2">
        <v>778222</v>
      </c>
      <c r="H22" s="2"/>
      <c r="I22" s="2">
        <v>2823</v>
      </c>
      <c r="J22" s="2">
        <v>3594</v>
      </c>
      <c r="K22" s="2"/>
      <c r="L22" s="2">
        <v>63</v>
      </c>
      <c r="M22" s="2"/>
      <c r="N22" s="2"/>
      <c r="O22" s="2">
        <v>25427</v>
      </c>
      <c r="P22" s="2">
        <v>63392</v>
      </c>
      <c r="Q22" s="2">
        <f t="shared" si="1"/>
        <v>3501997</v>
      </c>
      <c r="R22" s="2"/>
      <c r="S22" s="2"/>
      <c r="T22" s="2"/>
      <c r="U22" s="2"/>
      <c r="V22" s="2"/>
      <c r="W22" s="2"/>
    </row>
    <row r="23" spans="1:23" x14ac:dyDescent="0.2">
      <c r="A23" s="5">
        <f t="shared" si="0"/>
        <v>37530</v>
      </c>
      <c r="B23">
        <v>2002</v>
      </c>
      <c r="C23">
        <v>10</v>
      </c>
      <c r="D23" s="2">
        <v>413631</v>
      </c>
      <c r="E23" s="2"/>
      <c r="F23" s="2">
        <v>2337231</v>
      </c>
      <c r="G23" s="2">
        <v>806148</v>
      </c>
      <c r="H23" s="2"/>
      <c r="I23" s="2">
        <v>3466</v>
      </c>
      <c r="J23" s="2">
        <v>4412</v>
      </c>
      <c r="K23" s="2"/>
      <c r="L23" s="2">
        <v>6</v>
      </c>
      <c r="M23" s="2"/>
      <c r="N23" s="2"/>
      <c r="O23" s="2">
        <v>23417</v>
      </c>
      <c r="P23" s="2">
        <v>65679</v>
      </c>
      <c r="Q23" s="2">
        <f t="shared" si="1"/>
        <v>3653990</v>
      </c>
      <c r="R23" s="2"/>
      <c r="S23" s="2"/>
      <c r="T23" s="2"/>
      <c r="U23" s="2"/>
      <c r="V23" s="2"/>
      <c r="W23" s="2"/>
    </row>
    <row r="24" spans="1:23" x14ac:dyDescent="0.2">
      <c r="A24" s="5">
        <f t="shared" si="0"/>
        <v>37561</v>
      </c>
      <c r="B24">
        <v>2002</v>
      </c>
      <c r="C24">
        <v>11</v>
      </c>
      <c r="D24" s="2">
        <v>402961</v>
      </c>
      <c r="E24" s="2"/>
      <c r="F24" s="2">
        <v>2558797</v>
      </c>
      <c r="G24" s="2">
        <v>753285</v>
      </c>
      <c r="H24" s="2"/>
      <c r="I24" s="2">
        <v>3355</v>
      </c>
      <c r="J24" s="2">
        <v>4270</v>
      </c>
      <c r="K24" s="2"/>
      <c r="L24" s="2">
        <v>79</v>
      </c>
      <c r="M24" s="2"/>
      <c r="N24" s="2"/>
      <c r="O24" s="2">
        <v>30273</v>
      </c>
      <c r="P24" s="2">
        <v>54240</v>
      </c>
      <c r="Q24" s="2">
        <f t="shared" si="1"/>
        <v>3807260</v>
      </c>
      <c r="R24" s="2"/>
      <c r="S24" s="2"/>
      <c r="T24" s="2"/>
      <c r="U24" s="2"/>
      <c r="V24" s="2"/>
      <c r="W24" s="2"/>
    </row>
    <row r="25" spans="1:23" x14ac:dyDescent="0.2">
      <c r="A25" s="5">
        <f t="shared" si="0"/>
        <v>37591</v>
      </c>
      <c r="B25">
        <v>2002</v>
      </c>
      <c r="C25">
        <v>12</v>
      </c>
      <c r="D25" s="2">
        <v>416197</v>
      </c>
      <c r="E25" s="2"/>
      <c r="F25" s="2">
        <v>2592343</v>
      </c>
      <c r="G25" s="2">
        <v>794604</v>
      </c>
      <c r="H25" s="2"/>
      <c r="I25" s="2">
        <v>3347</v>
      </c>
      <c r="J25" s="2">
        <v>4261</v>
      </c>
      <c r="K25" s="2"/>
      <c r="L25" s="2">
        <v>165</v>
      </c>
      <c r="M25" s="2"/>
      <c r="N25" s="2"/>
      <c r="O25" s="2">
        <v>39764</v>
      </c>
      <c r="P25" s="2">
        <v>36585</v>
      </c>
      <c r="Q25" s="2">
        <f t="shared" si="1"/>
        <v>3887266</v>
      </c>
      <c r="R25" s="2"/>
      <c r="S25" s="2"/>
      <c r="T25" s="2"/>
      <c r="U25" s="2"/>
      <c r="V25" s="2"/>
      <c r="W25" s="2"/>
    </row>
    <row r="26" spans="1:23" x14ac:dyDescent="0.2">
      <c r="A26" s="5">
        <f t="shared" si="0"/>
        <v>37622</v>
      </c>
      <c r="B26">
        <v>2003</v>
      </c>
      <c r="C26">
        <v>1</v>
      </c>
      <c r="D26" s="2">
        <v>365801</v>
      </c>
      <c r="E26" s="2"/>
      <c r="F26" s="2">
        <v>2846726</v>
      </c>
      <c r="G26" s="2">
        <v>1148852</v>
      </c>
      <c r="H26" s="2"/>
      <c r="I26" s="2">
        <v>1877</v>
      </c>
      <c r="J26" s="2">
        <v>5520</v>
      </c>
      <c r="K26" s="2"/>
      <c r="L26" s="2">
        <v>681</v>
      </c>
      <c r="M26" s="2"/>
      <c r="N26" s="2"/>
      <c r="O26" s="2">
        <v>27547</v>
      </c>
      <c r="P26" s="2">
        <v>57974</v>
      </c>
      <c r="Q26" s="2">
        <f t="shared" si="1"/>
        <v>4454978</v>
      </c>
      <c r="R26" s="2"/>
      <c r="S26" s="2"/>
      <c r="T26" s="2"/>
      <c r="U26" s="2"/>
      <c r="V26" s="2"/>
      <c r="W26" s="2"/>
    </row>
    <row r="27" spans="1:23" x14ac:dyDescent="0.2">
      <c r="A27" s="5">
        <f t="shared" si="0"/>
        <v>37653</v>
      </c>
      <c r="B27">
        <v>2003</v>
      </c>
      <c r="C27">
        <v>2</v>
      </c>
      <c r="D27" s="2">
        <v>364739</v>
      </c>
      <c r="E27" s="2"/>
      <c r="F27" s="2">
        <v>2757626</v>
      </c>
      <c r="G27" s="2">
        <v>787848</v>
      </c>
      <c r="H27" s="2"/>
      <c r="I27" s="2">
        <v>3088</v>
      </c>
      <c r="J27" s="2">
        <v>6685</v>
      </c>
      <c r="K27" s="2"/>
      <c r="L27" s="2">
        <v>16751</v>
      </c>
      <c r="M27" s="2"/>
      <c r="N27" s="2"/>
      <c r="O27" s="2">
        <v>36095</v>
      </c>
      <c r="P27" s="2">
        <v>47494</v>
      </c>
      <c r="Q27" s="2">
        <f t="shared" si="1"/>
        <v>4020326</v>
      </c>
      <c r="R27" s="2"/>
      <c r="S27" s="2"/>
      <c r="T27" s="2"/>
      <c r="U27" s="2"/>
      <c r="V27" s="2"/>
      <c r="W27" s="2"/>
    </row>
    <row r="28" spans="1:23" x14ac:dyDescent="0.2">
      <c r="A28" s="5">
        <f t="shared" si="0"/>
        <v>37681</v>
      </c>
      <c r="B28">
        <v>2003</v>
      </c>
      <c r="C28">
        <v>3</v>
      </c>
      <c r="D28" s="2">
        <v>408259</v>
      </c>
      <c r="E28" s="2"/>
      <c r="F28" s="2">
        <v>3403931</v>
      </c>
      <c r="G28" s="2">
        <v>548837</v>
      </c>
      <c r="H28" s="2"/>
      <c r="I28" s="2">
        <v>3416</v>
      </c>
      <c r="J28" s="2">
        <v>7442</v>
      </c>
      <c r="K28" s="2"/>
      <c r="L28" s="2">
        <v>12335</v>
      </c>
      <c r="M28" s="2"/>
      <c r="N28" s="2"/>
      <c r="O28" s="2">
        <v>67170</v>
      </c>
      <c r="P28" s="2">
        <v>57462</v>
      </c>
      <c r="Q28" s="2">
        <f t="shared" si="1"/>
        <v>4508852</v>
      </c>
      <c r="R28" s="2"/>
      <c r="S28" s="2"/>
      <c r="T28" s="2"/>
      <c r="U28" s="2"/>
      <c r="V28" s="2"/>
      <c r="W28" s="2"/>
    </row>
    <row r="29" spans="1:23" x14ac:dyDescent="0.2">
      <c r="A29" s="5">
        <f t="shared" si="0"/>
        <v>37712</v>
      </c>
      <c r="B29">
        <v>2003</v>
      </c>
      <c r="C29">
        <v>4</v>
      </c>
      <c r="D29" s="2">
        <v>399222</v>
      </c>
      <c r="E29" s="2"/>
      <c r="F29" s="2">
        <v>3371745</v>
      </c>
      <c r="G29" s="2">
        <v>221833</v>
      </c>
      <c r="H29" s="2"/>
      <c r="I29" s="2">
        <v>2873</v>
      </c>
      <c r="J29" s="2">
        <v>6459</v>
      </c>
      <c r="K29" s="2"/>
      <c r="L29" s="2">
        <v>50</v>
      </c>
      <c r="M29" s="2"/>
      <c r="N29" s="2"/>
      <c r="O29" s="2">
        <v>27160</v>
      </c>
      <c r="P29" s="2">
        <v>39382</v>
      </c>
      <c r="Q29" s="2">
        <f t="shared" si="1"/>
        <v>4068724</v>
      </c>
      <c r="R29" s="2"/>
      <c r="S29" s="2"/>
      <c r="T29" s="2"/>
      <c r="U29" s="2"/>
      <c r="V29" s="2"/>
      <c r="W29" s="2"/>
    </row>
    <row r="30" spans="1:23" x14ac:dyDescent="0.2">
      <c r="A30" s="5">
        <f t="shared" si="0"/>
        <v>37742</v>
      </c>
      <c r="B30">
        <v>2003</v>
      </c>
      <c r="C30">
        <v>5</v>
      </c>
      <c r="D30" s="2">
        <v>16514</v>
      </c>
      <c r="E30" s="2"/>
      <c r="F30" s="2">
        <v>3377396</v>
      </c>
      <c r="G30" s="2">
        <v>183499</v>
      </c>
      <c r="H30" s="2"/>
      <c r="I30" s="2">
        <v>4064</v>
      </c>
      <c r="J30" s="2">
        <v>7624</v>
      </c>
      <c r="K30" s="2"/>
      <c r="L30" s="2">
        <v>2036</v>
      </c>
      <c r="M30" s="2"/>
      <c r="N30" s="2"/>
      <c r="O30" s="2">
        <v>42649</v>
      </c>
      <c r="P30" s="2">
        <v>32823</v>
      </c>
      <c r="Q30" s="2">
        <f t="shared" si="1"/>
        <v>3666605</v>
      </c>
      <c r="R30" s="2"/>
      <c r="S30" s="2"/>
      <c r="T30" s="2"/>
      <c r="U30" s="2"/>
      <c r="V30" s="2"/>
      <c r="W30" s="2"/>
    </row>
    <row r="31" spans="1:23" x14ac:dyDescent="0.2">
      <c r="A31" s="5">
        <f t="shared" si="0"/>
        <v>37773</v>
      </c>
      <c r="B31">
        <v>2003</v>
      </c>
      <c r="C31">
        <v>6</v>
      </c>
      <c r="D31" s="2">
        <v>378809</v>
      </c>
      <c r="E31" s="2"/>
      <c r="F31" s="2">
        <v>3323368</v>
      </c>
      <c r="G31" s="2">
        <v>397735</v>
      </c>
      <c r="H31" s="2"/>
      <c r="I31" s="2">
        <v>3677</v>
      </c>
      <c r="J31" s="2">
        <v>7521</v>
      </c>
      <c r="K31" s="2"/>
      <c r="L31" s="2">
        <v>4051</v>
      </c>
      <c r="M31" s="2"/>
      <c r="N31" s="2"/>
      <c r="O31" s="2">
        <v>27985</v>
      </c>
      <c r="P31" s="2">
        <v>34629</v>
      </c>
      <c r="Q31" s="2">
        <f t="shared" si="1"/>
        <v>4177775</v>
      </c>
      <c r="R31" s="2"/>
      <c r="S31" s="2"/>
      <c r="T31" s="2"/>
      <c r="U31" s="2"/>
      <c r="V31" s="2"/>
      <c r="W31" s="2"/>
    </row>
    <row r="32" spans="1:23" x14ac:dyDescent="0.2">
      <c r="A32" s="5">
        <f t="shared" si="0"/>
        <v>37803</v>
      </c>
      <c r="B32">
        <v>2003</v>
      </c>
      <c r="C32">
        <v>7</v>
      </c>
      <c r="D32" s="2">
        <v>402551</v>
      </c>
      <c r="E32" s="2"/>
      <c r="F32" s="2">
        <v>2252930</v>
      </c>
      <c r="G32" s="2">
        <v>1252503</v>
      </c>
      <c r="H32" s="2"/>
      <c r="I32" s="2">
        <v>3405</v>
      </c>
      <c r="J32" s="2">
        <v>7055</v>
      </c>
      <c r="K32" s="2"/>
      <c r="L32" s="2">
        <v>2649</v>
      </c>
      <c r="M32" s="2"/>
      <c r="N32" s="2"/>
      <c r="O32" s="2">
        <v>25836</v>
      </c>
      <c r="P32" s="2">
        <v>43908</v>
      </c>
      <c r="Q32" s="2">
        <f t="shared" si="1"/>
        <v>3990837</v>
      </c>
      <c r="R32" s="2"/>
      <c r="S32" s="2"/>
      <c r="T32" s="2"/>
      <c r="U32" s="2"/>
      <c r="V32" s="2"/>
      <c r="W32" s="2"/>
    </row>
    <row r="33" spans="1:23" x14ac:dyDescent="0.2">
      <c r="A33" s="5">
        <f t="shared" si="0"/>
        <v>37834</v>
      </c>
      <c r="B33">
        <v>2003</v>
      </c>
      <c r="C33">
        <v>8</v>
      </c>
      <c r="D33" s="2">
        <v>405031</v>
      </c>
      <c r="E33" s="2"/>
      <c r="F33" s="2">
        <v>2077116</v>
      </c>
      <c r="G33" s="2">
        <v>1276214</v>
      </c>
      <c r="H33" s="2"/>
      <c r="I33" s="2">
        <v>3458</v>
      </c>
      <c r="J33" s="2">
        <v>7011</v>
      </c>
      <c r="K33" s="2"/>
      <c r="L33" s="2">
        <v>2584</v>
      </c>
      <c r="M33" s="2"/>
      <c r="N33" s="2"/>
      <c r="O33" s="2">
        <v>21675</v>
      </c>
      <c r="P33" s="2">
        <v>47164</v>
      </c>
      <c r="Q33" s="2">
        <f t="shared" si="1"/>
        <v>3840253</v>
      </c>
      <c r="R33" s="2"/>
      <c r="S33" s="2"/>
      <c r="T33" s="2"/>
      <c r="U33" s="2"/>
      <c r="V33" s="2"/>
      <c r="W33" s="2"/>
    </row>
    <row r="34" spans="1:23" x14ac:dyDescent="0.2">
      <c r="A34" s="5">
        <f t="shared" si="0"/>
        <v>37865</v>
      </c>
      <c r="B34">
        <v>2003</v>
      </c>
      <c r="C34">
        <v>9</v>
      </c>
      <c r="D34" s="2">
        <v>389173</v>
      </c>
      <c r="E34" s="2"/>
      <c r="F34" s="2">
        <v>2027210</v>
      </c>
      <c r="G34" s="2">
        <v>1300711</v>
      </c>
      <c r="H34" s="2"/>
      <c r="I34" s="2">
        <v>3736</v>
      </c>
      <c r="J34" s="2">
        <v>7330</v>
      </c>
      <c r="K34" s="2"/>
      <c r="L34" s="2">
        <v>2127</v>
      </c>
      <c r="M34" s="2"/>
      <c r="N34" s="2"/>
      <c r="O34" s="2">
        <v>35665</v>
      </c>
      <c r="P34" s="2">
        <v>45823</v>
      </c>
      <c r="Q34" s="2">
        <f t="shared" si="1"/>
        <v>3811775</v>
      </c>
      <c r="R34" s="2"/>
      <c r="S34" s="2"/>
      <c r="T34" s="2"/>
      <c r="U34" s="2"/>
      <c r="V34" s="2"/>
      <c r="W34" s="2"/>
    </row>
    <row r="35" spans="1:23" x14ac:dyDescent="0.2">
      <c r="A35" s="5">
        <f t="shared" si="0"/>
        <v>37895</v>
      </c>
      <c r="B35">
        <v>2003</v>
      </c>
      <c r="C35">
        <v>10</v>
      </c>
      <c r="D35" s="2">
        <v>409656</v>
      </c>
      <c r="E35" s="2"/>
      <c r="F35" s="2">
        <v>2244104</v>
      </c>
      <c r="G35" s="2">
        <v>1150563</v>
      </c>
      <c r="H35" s="2"/>
      <c r="I35" s="2">
        <v>3640</v>
      </c>
      <c r="J35" s="2">
        <v>7280</v>
      </c>
      <c r="K35" s="2"/>
      <c r="L35" s="2">
        <v>55</v>
      </c>
      <c r="M35" s="2"/>
      <c r="N35" s="2"/>
      <c r="O35" s="2">
        <v>44952</v>
      </c>
      <c r="P35" s="2">
        <v>51649</v>
      </c>
      <c r="Q35" s="2">
        <f t="shared" si="1"/>
        <v>3911899</v>
      </c>
      <c r="R35" s="2"/>
      <c r="S35" s="2"/>
      <c r="T35" s="2"/>
      <c r="U35" s="2"/>
      <c r="V35" s="2"/>
      <c r="W35" s="2"/>
    </row>
    <row r="36" spans="1:23" x14ac:dyDescent="0.2">
      <c r="A36" s="5">
        <f t="shared" si="0"/>
        <v>37926</v>
      </c>
      <c r="B36">
        <v>2003</v>
      </c>
      <c r="C36">
        <v>11</v>
      </c>
      <c r="D36" s="2">
        <v>399444</v>
      </c>
      <c r="E36" s="2"/>
      <c r="F36" s="2">
        <v>2475230</v>
      </c>
      <c r="G36" s="2">
        <v>1087539</v>
      </c>
      <c r="H36" s="2"/>
      <c r="I36" s="2">
        <v>3935</v>
      </c>
      <c r="J36" s="2">
        <v>7769</v>
      </c>
      <c r="K36" s="2"/>
      <c r="L36" s="2">
        <v>126</v>
      </c>
      <c r="M36" s="2"/>
      <c r="N36" s="2"/>
      <c r="O36" s="2">
        <v>53698</v>
      </c>
      <c r="P36" s="2">
        <v>56935</v>
      </c>
      <c r="Q36" s="2">
        <f t="shared" si="1"/>
        <v>4084676</v>
      </c>
      <c r="R36" s="2"/>
      <c r="S36" s="2"/>
      <c r="T36" s="2"/>
      <c r="U36" s="2"/>
      <c r="V36" s="2"/>
      <c r="W36" s="2"/>
    </row>
    <row r="37" spans="1:23" x14ac:dyDescent="0.2">
      <c r="A37" s="5">
        <f t="shared" si="0"/>
        <v>37956</v>
      </c>
      <c r="B37">
        <v>2003</v>
      </c>
      <c r="C37">
        <v>12</v>
      </c>
      <c r="D37" s="2">
        <v>365648</v>
      </c>
      <c r="E37" s="2"/>
      <c r="F37" s="2">
        <v>3092949</v>
      </c>
      <c r="G37" s="2">
        <v>887563</v>
      </c>
      <c r="H37" s="2"/>
      <c r="I37" s="2">
        <v>3402</v>
      </c>
      <c r="J37" s="2">
        <v>7368</v>
      </c>
      <c r="K37" s="2"/>
      <c r="L37" s="2">
        <v>653</v>
      </c>
      <c r="M37" s="2"/>
      <c r="N37" s="2"/>
      <c r="O37" s="2">
        <v>33187</v>
      </c>
      <c r="P37" s="2">
        <v>38673</v>
      </c>
      <c r="Q37" s="2">
        <f t="shared" si="1"/>
        <v>4429443</v>
      </c>
      <c r="R37" s="2"/>
      <c r="S37" s="2"/>
      <c r="T37" s="2"/>
      <c r="U37" s="2"/>
      <c r="V37" s="2"/>
      <c r="W37" s="2"/>
    </row>
    <row r="38" spans="1:23" x14ac:dyDescent="0.2">
      <c r="A38" s="5">
        <f t="shared" si="0"/>
        <v>37987</v>
      </c>
      <c r="B38">
        <v>2004</v>
      </c>
      <c r="C38">
        <v>1</v>
      </c>
      <c r="D38" s="2">
        <v>395010</v>
      </c>
      <c r="E38" s="2"/>
      <c r="F38" s="2">
        <v>3160305</v>
      </c>
      <c r="G38" s="2">
        <v>1233627</v>
      </c>
      <c r="H38" s="2"/>
      <c r="I38" s="2">
        <v>3465</v>
      </c>
      <c r="J38" s="2">
        <v>7178</v>
      </c>
      <c r="K38" s="2"/>
      <c r="L38" s="2">
        <v>38909</v>
      </c>
      <c r="M38" s="2"/>
      <c r="N38" s="2"/>
      <c r="O38" s="2">
        <v>50171</v>
      </c>
      <c r="P38" s="2">
        <v>36787</v>
      </c>
      <c r="Q38" s="2">
        <f t="shared" si="1"/>
        <v>4925452</v>
      </c>
      <c r="R38" s="2"/>
      <c r="S38" s="2"/>
      <c r="T38" s="2"/>
      <c r="U38" s="2"/>
      <c r="V38" s="2"/>
      <c r="W38" s="2"/>
    </row>
    <row r="39" spans="1:23" x14ac:dyDescent="0.2">
      <c r="A39" s="5">
        <f t="shared" si="0"/>
        <v>38018</v>
      </c>
      <c r="B39">
        <v>2004</v>
      </c>
      <c r="C39">
        <v>2</v>
      </c>
      <c r="D39" s="2">
        <v>382129</v>
      </c>
      <c r="E39" s="2"/>
      <c r="F39" s="2">
        <v>2859456</v>
      </c>
      <c r="G39" s="2">
        <v>1171173</v>
      </c>
      <c r="H39" s="2"/>
      <c r="I39" s="2">
        <v>3465</v>
      </c>
      <c r="J39" s="2">
        <v>7178</v>
      </c>
      <c r="K39" s="2"/>
      <c r="L39" s="2">
        <v>2713</v>
      </c>
      <c r="M39" s="2"/>
      <c r="N39" s="2"/>
      <c r="O39" s="2">
        <v>32347</v>
      </c>
      <c r="P39" s="2">
        <v>32283</v>
      </c>
      <c r="Q39" s="2">
        <f t="shared" si="1"/>
        <v>4490744</v>
      </c>
      <c r="R39" s="2"/>
      <c r="S39" s="2"/>
      <c r="T39" s="2"/>
      <c r="U39" s="2"/>
      <c r="V39" s="2"/>
      <c r="W39" s="2"/>
    </row>
    <row r="40" spans="1:23" x14ac:dyDescent="0.2">
      <c r="A40" s="5">
        <f t="shared" si="0"/>
        <v>38047</v>
      </c>
      <c r="B40">
        <v>2004</v>
      </c>
      <c r="C40">
        <v>3</v>
      </c>
      <c r="D40" s="2">
        <v>411596</v>
      </c>
      <c r="E40" s="2"/>
      <c r="F40" s="2">
        <v>3215177</v>
      </c>
      <c r="G40" s="2">
        <v>909305</v>
      </c>
      <c r="H40" s="2"/>
      <c r="I40" s="2">
        <v>3465</v>
      </c>
      <c r="J40" s="2">
        <v>7178</v>
      </c>
      <c r="K40" s="2"/>
      <c r="L40" s="2">
        <v>41</v>
      </c>
      <c r="M40" s="2"/>
      <c r="N40" s="2"/>
      <c r="O40" s="2">
        <v>79317</v>
      </c>
      <c r="P40" s="2">
        <v>35578</v>
      </c>
      <c r="Q40" s="2">
        <f t="shared" si="1"/>
        <v>4661657</v>
      </c>
      <c r="R40" s="2"/>
      <c r="S40" s="2"/>
      <c r="T40" s="2"/>
      <c r="U40" s="2"/>
      <c r="V40" s="2"/>
      <c r="W40" s="2"/>
    </row>
    <row r="41" spans="1:23" x14ac:dyDescent="0.2">
      <c r="A41" s="5">
        <f t="shared" si="0"/>
        <v>38078</v>
      </c>
      <c r="B41">
        <v>2004</v>
      </c>
      <c r="C41">
        <v>4</v>
      </c>
      <c r="D41" s="2">
        <v>377139</v>
      </c>
      <c r="E41" s="2"/>
      <c r="F41" s="2">
        <v>2686493</v>
      </c>
      <c r="G41" s="2">
        <v>889208</v>
      </c>
      <c r="H41" s="2"/>
      <c r="I41" s="2">
        <v>3465</v>
      </c>
      <c r="J41" s="2">
        <v>7178</v>
      </c>
      <c r="K41" s="2"/>
      <c r="L41" s="2">
        <v>1369</v>
      </c>
      <c r="M41" s="2"/>
      <c r="N41" s="2"/>
      <c r="O41" s="2">
        <v>43621</v>
      </c>
      <c r="P41" s="2">
        <v>33658</v>
      </c>
      <c r="Q41" s="2">
        <f t="shared" si="1"/>
        <v>4042131</v>
      </c>
      <c r="R41" s="2"/>
      <c r="S41" s="2"/>
      <c r="T41" s="2"/>
      <c r="U41" s="2"/>
      <c r="V41" s="2"/>
      <c r="W41" s="2"/>
    </row>
    <row r="42" spans="1:23" x14ac:dyDescent="0.2">
      <c r="A42" s="5">
        <f t="shared" si="0"/>
        <v>38108</v>
      </c>
      <c r="B42">
        <v>2004</v>
      </c>
      <c r="C42">
        <v>5</v>
      </c>
      <c r="D42" s="2">
        <v>-145</v>
      </c>
      <c r="E42" s="2"/>
      <c r="F42" s="2">
        <v>3083375</v>
      </c>
      <c r="G42" s="2">
        <v>757427</v>
      </c>
      <c r="H42" s="2"/>
      <c r="I42" s="2">
        <v>3465</v>
      </c>
      <c r="J42" s="2">
        <v>7178</v>
      </c>
      <c r="K42" s="2"/>
      <c r="L42" s="2">
        <v>0</v>
      </c>
      <c r="M42" s="2"/>
      <c r="N42" s="2"/>
      <c r="O42" s="2">
        <v>62793</v>
      </c>
      <c r="P42" s="2">
        <v>31728</v>
      </c>
      <c r="Q42" s="2">
        <f t="shared" si="1"/>
        <v>3945821</v>
      </c>
      <c r="R42" s="2"/>
      <c r="S42" s="2"/>
      <c r="T42" s="2"/>
      <c r="U42" s="2"/>
      <c r="V42" s="2"/>
      <c r="W42" s="2"/>
    </row>
    <row r="43" spans="1:23" x14ac:dyDescent="0.2">
      <c r="A43" s="5">
        <f t="shared" si="0"/>
        <v>38139</v>
      </c>
      <c r="B43">
        <v>2004</v>
      </c>
      <c r="C43">
        <v>6</v>
      </c>
      <c r="D43" s="2">
        <v>-791</v>
      </c>
      <c r="E43" s="2"/>
      <c r="F43" s="2">
        <v>3090983</v>
      </c>
      <c r="G43" s="2">
        <v>646472</v>
      </c>
      <c r="H43" s="2"/>
      <c r="I43" s="2">
        <v>3465</v>
      </c>
      <c r="J43" s="2">
        <v>7178</v>
      </c>
      <c r="K43" s="2"/>
      <c r="L43" s="2">
        <v>0</v>
      </c>
      <c r="M43" s="2"/>
      <c r="N43" s="2"/>
      <c r="O43" s="2">
        <v>51890</v>
      </c>
      <c r="P43" s="2">
        <v>32434</v>
      </c>
      <c r="Q43" s="2">
        <f t="shared" si="1"/>
        <v>3831631</v>
      </c>
      <c r="R43" s="2"/>
      <c r="S43" s="2"/>
      <c r="T43" s="2"/>
      <c r="U43" s="2"/>
      <c r="V43" s="2"/>
      <c r="W43" s="2"/>
    </row>
    <row r="44" spans="1:23" x14ac:dyDescent="0.2">
      <c r="A44" s="5">
        <f t="shared" si="0"/>
        <v>38169</v>
      </c>
      <c r="B44">
        <v>2004</v>
      </c>
      <c r="C44">
        <v>7</v>
      </c>
      <c r="D44" s="2">
        <v>19097</v>
      </c>
      <c r="E44" s="2"/>
      <c r="F44" s="2">
        <v>2312095</v>
      </c>
      <c r="G44" s="2">
        <v>1294706</v>
      </c>
      <c r="H44" s="2"/>
      <c r="I44" s="2">
        <v>3465</v>
      </c>
      <c r="J44" s="2">
        <v>7178</v>
      </c>
      <c r="K44" s="2"/>
      <c r="L44" s="2">
        <v>6394</v>
      </c>
      <c r="M44" s="2"/>
      <c r="N44" s="2"/>
      <c r="O44" s="2">
        <v>51783</v>
      </c>
      <c r="P44" s="2">
        <v>32280</v>
      </c>
      <c r="Q44" s="2">
        <f t="shared" si="1"/>
        <v>3726998</v>
      </c>
      <c r="R44" s="2"/>
      <c r="S44" s="2"/>
      <c r="T44" s="2"/>
      <c r="U44" s="2"/>
      <c r="V44" s="2"/>
      <c r="W44" s="2"/>
    </row>
    <row r="45" spans="1:23" x14ac:dyDescent="0.2">
      <c r="A45" s="5">
        <f t="shared" si="0"/>
        <v>38200</v>
      </c>
      <c r="B45">
        <v>2004</v>
      </c>
      <c r="C45">
        <v>8</v>
      </c>
      <c r="D45" s="2">
        <v>342550</v>
      </c>
      <c r="E45" s="2"/>
      <c r="F45" s="2">
        <v>1956336</v>
      </c>
      <c r="G45" s="2">
        <v>1384203</v>
      </c>
      <c r="H45" s="2"/>
      <c r="I45" s="2">
        <v>3465</v>
      </c>
      <c r="J45" s="2">
        <v>7178</v>
      </c>
      <c r="K45" s="2"/>
      <c r="L45" s="2">
        <v>1474</v>
      </c>
      <c r="M45" s="2"/>
      <c r="N45" s="2"/>
      <c r="O45" s="2">
        <v>57982</v>
      </c>
      <c r="P45" s="2">
        <v>36682</v>
      </c>
      <c r="Q45" s="2">
        <f t="shared" si="1"/>
        <v>3789870</v>
      </c>
      <c r="R45" s="2"/>
      <c r="S45" s="2"/>
      <c r="T45" s="2"/>
      <c r="U45" s="2"/>
      <c r="V45" s="2"/>
      <c r="W45" s="2"/>
    </row>
    <row r="46" spans="1:23" x14ac:dyDescent="0.2">
      <c r="A46" s="5">
        <f t="shared" si="0"/>
        <v>38231</v>
      </c>
      <c r="B46">
        <v>2004</v>
      </c>
      <c r="C46">
        <v>9</v>
      </c>
      <c r="D46" s="2">
        <v>413786</v>
      </c>
      <c r="E46" s="2"/>
      <c r="F46" s="2">
        <v>2376066</v>
      </c>
      <c r="G46" s="2">
        <v>1268076</v>
      </c>
      <c r="H46" s="2"/>
      <c r="I46" s="2">
        <v>3465</v>
      </c>
      <c r="J46" s="2">
        <v>7178</v>
      </c>
      <c r="K46" s="2"/>
      <c r="L46" s="2">
        <v>161</v>
      </c>
      <c r="M46" s="2"/>
      <c r="N46" s="2"/>
      <c r="O46" s="2">
        <v>53950</v>
      </c>
      <c r="P46" s="2">
        <v>29092</v>
      </c>
      <c r="Q46" s="2">
        <f t="shared" si="1"/>
        <v>4151774</v>
      </c>
      <c r="R46" s="2"/>
      <c r="S46" s="2"/>
      <c r="T46" s="2"/>
      <c r="U46" s="2"/>
      <c r="V46" s="2"/>
      <c r="W46" s="2"/>
    </row>
    <row r="47" spans="1:23" x14ac:dyDescent="0.2">
      <c r="A47" s="5">
        <f t="shared" si="0"/>
        <v>38261</v>
      </c>
      <c r="B47">
        <v>2004</v>
      </c>
      <c r="C47">
        <v>10</v>
      </c>
      <c r="D47" s="2">
        <v>433098</v>
      </c>
      <c r="E47" s="2"/>
      <c r="F47" s="2">
        <v>2412383</v>
      </c>
      <c r="G47" s="2">
        <v>1286410</v>
      </c>
      <c r="H47" s="2"/>
      <c r="I47" s="2">
        <v>3465</v>
      </c>
      <c r="J47" s="2">
        <v>7178</v>
      </c>
      <c r="K47" s="2"/>
      <c r="L47" s="2">
        <v>554</v>
      </c>
      <c r="M47" s="2"/>
      <c r="N47" s="2"/>
      <c r="O47" s="2">
        <v>60501</v>
      </c>
      <c r="P47" s="2">
        <v>40863</v>
      </c>
      <c r="Q47" s="2">
        <f t="shared" si="1"/>
        <v>4244452</v>
      </c>
      <c r="R47" s="2"/>
      <c r="S47" s="2"/>
      <c r="T47" s="2"/>
      <c r="U47" s="2"/>
      <c r="V47" s="2"/>
      <c r="W47" s="2"/>
    </row>
    <row r="48" spans="1:23" x14ac:dyDescent="0.2">
      <c r="A48" s="5">
        <f t="shared" si="0"/>
        <v>38292</v>
      </c>
      <c r="B48">
        <v>2004</v>
      </c>
      <c r="C48">
        <v>11</v>
      </c>
      <c r="D48" s="2">
        <v>386884</v>
      </c>
      <c r="E48" s="2"/>
      <c r="F48" s="2">
        <v>2611463</v>
      </c>
      <c r="G48" s="2">
        <v>1416336</v>
      </c>
      <c r="H48" s="2"/>
      <c r="I48" s="2">
        <v>3465</v>
      </c>
      <c r="J48" s="2">
        <v>7178</v>
      </c>
      <c r="K48" s="2"/>
      <c r="L48" s="2">
        <v>8154</v>
      </c>
      <c r="M48" s="2"/>
      <c r="N48" s="2"/>
      <c r="O48" s="2">
        <v>22613</v>
      </c>
      <c r="P48" s="2">
        <v>35076</v>
      </c>
      <c r="Q48" s="2">
        <f t="shared" si="1"/>
        <v>4491169</v>
      </c>
      <c r="R48" s="2"/>
      <c r="S48" s="2"/>
      <c r="T48" s="2"/>
      <c r="U48" s="2"/>
      <c r="V48" s="2"/>
      <c r="W48" s="2"/>
    </row>
    <row r="49" spans="1:23" x14ac:dyDescent="0.2">
      <c r="A49" s="5">
        <f t="shared" si="0"/>
        <v>38322</v>
      </c>
      <c r="B49">
        <v>2004</v>
      </c>
      <c r="C49">
        <v>12</v>
      </c>
      <c r="D49" s="2">
        <v>395307</v>
      </c>
      <c r="E49" s="2"/>
      <c r="F49" s="2">
        <v>3316686</v>
      </c>
      <c r="G49" s="2">
        <v>1268240</v>
      </c>
      <c r="H49" s="2"/>
      <c r="I49" s="2">
        <v>3465</v>
      </c>
      <c r="J49" s="2">
        <v>7178</v>
      </c>
      <c r="K49" s="2"/>
      <c r="L49" s="2">
        <v>3163</v>
      </c>
      <c r="M49" s="2"/>
      <c r="N49" s="2"/>
      <c r="O49" s="2">
        <v>52044</v>
      </c>
      <c r="P49" s="2">
        <v>33490</v>
      </c>
      <c r="Q49" s="2">
        <f t="shared" si="1"/>
        <v>5079573</v>
      </c>
      <c r="R49" s="2"/>
      <c r="S49" s="2"/>
      <c r="T49" s="2"/>
      <c r="U49" s="2"/>
      <c r="V49" s="2"/>
      <c r="W49" s="2"/>
    </row>
    <row r="50" spans="1:23" x14ac:dyDescent="0.2">
      <c r="A50" s="5">
        <f t="shared" si="0"/>
        <v>38353</v>
      </c>
      <c r="B50">
        <v>2005</v>
      </c>
      <c r="C50">
        <v>1</v>
      </c>
      <c r="D50" s="2">
        <v>436691</v>
      </c>
      <c r="E50" s="2"/>
      <c r="F50" s="2">
        <v>3099974</v>
      </c>
      <c r="G50" s="2">
        <v>1238616</v>
      </c>
      <c r="H50" s="2"/>
      <c r="I50" s="2">
        <v>3165</v>
      </c>
      <c r="J50" s="2">
        <v>6410</v>
      </c>
      <c r="K50" s="2"/>
      <c r="L50" s="2">
        <v>9278</v>
      </c>
      <c r="M50" s="2"/>
      <c r="N50" s="2"/>
      <c r="O50" s="2">
        <v>40061</v>
      </c>
      <c r="P50" s="2">
        <v>65215</v>
      </c>
      <c r="Q50" s="2">
        <f t="shared" si="1"/>
        <v>4899410</v>
      </c>
      <c r="R50" s="2"/>
      <c r="S50" s="2"/>
      <c r="T50" s="2"/>
      <c r="U50" s="2"/>
      <c r="V50" s="2"/>
      <c r="W50" s="2"/>
    </row>
    <row r="51" spans="1:23" x14ac:dyDescent="0.2">
      <c r="A51" s="5">
        <f t="shared" si="0"/>
        <v>38384</v>
      </c>
      <c r="B51">
        <v>2005</v>
      </c>
      <c r="C51">
        <v>2</v>
      </c>
      <c r="D51" s="2">
        <v>388164</v>
      </c>
      <c r="E51" s="2"/>
      <c r="F51" s="2">
        <v>2767200</v>
      </c>
      <c r="G51" s="2">
        <v>1142844</v>
      </c>
      <c r="H51" s="2"/>
      <c r="I51" s="2">
        <v>2823</v>
      </c>
      <c r="J51" s="2">
        <v>6010</v>
      </c>
      <c r="K51" s="2"/>
      <c r="L51" s="2">
        <v>7025</v>
      </c>
      <c r="M51" s="2"/>
      <c r="N51" s="2"/>
      <c r="O51" s="2">
        <v>32709</v>
      </c>
      <c r="P51" s="2">
        <v>63011</v>
      </c>
      <c r="Q51" s="2">
        <f t="shared" si="1"/>
        <v>4409786</v>
      </c>
      <c r="R51" s="2"/>
      <c r="S51" s="2"/>
      <c r="T51" s="2"/>
      <c r="U51" s="2"/>
      <c r="V51" s="2"/>
      <c r="W51" s="2"/>
    </row>
    <row r="52" spans="1:23" x14ac:dyDescent="0.2">
      <c r="A52" s="5">
        <f t="shared" si="0"/>
        <v>38412</v>
      </c>
      <c r="B52">
        <v>2005</v>
      </c>
      <c r="C52">
        <v>3</v>
      </c>
      <c r="D52" s="2">
        <v>367201</v>
      </c>
      <c r="E52" s="2"/>
      <c r="F52" s="2">
        <v>2778923</v>
      </c>
      <c r="G52" s="2">
        <v>1290126</v>
      </c>
      <c r="H52" s="2"/>
      <c r="I52" s="2">
        <v>3224</v>
      </c>
      <c r="J52" s="2">
        <v>6966</v>
      </c>
      <c r="K52" s="2"/>
      <c r="L52" s="2">
        <v>3126</v>
      </c>
      <c r="M52" s="2"/>
      <c r="N52" s="2"/>
      <c r="O52" s="2">
        <v>71923</v>
      </c>
      <c r="P52" s="2">
        <v>65777</v>
      </c>
      <c r="Q52" s="2">
        <f t="shared" si="1"/>
        <v>4587266</v>
      </c>
      <c r="R52" s="2"/>
      <c r="S52" s="2"/>
      <c r="T52" s="2"/>
      <c r="U52" s="2"/>
      <c r="V52" s="2"/>
      <c r="W52" s="2"/>
    </row>
    <row r="53" spans="1:23" x14ac:dyDescent="0.2">
      <c r="A53" s="5">
        <f t="shared" si="0"/>
        <v>38443</v>
      </c>
      <c r="B53">
        <v>2005</v>
      </c>
      <c r="C53">
        <v>4</v>
      </c>
      <c r="D53" s="2">
        <v>402977</v>
      </c>
      <c r="E53" s="2"/>
      <c r="F53" s="2">
        <v>2411966</v>
      </c>
      <c r="G53" s="2">
        <v>1224867</v>
      </c>
      <c r="H53" s="2"/>
      <c r="I53" s="2">
        <v>3218</v>
      </c>
      <c r="J53" s="2">
        <v>6875</v>
      </c>
      <c r="K53" s="2"/>
      <c r="L53" s="2">
        <v>4399</v>
      </c>
      <c r="M53" s="2"/>
      <c r="N53" s="2"/>
      <c r="O53" s="2">
        <v>55447</v>
      </c>
      <c r="P53" s="2">
        <v>57479</v>
      </c>
      <c r="Q53" s="2">
        <f t="shared" si="1"/>
        <v>4167228</v>
      </c>
      <c r="R53" s="2"/>
      <c r="S53" s="2"/>
      <c r="T53" s="2"/>
      <c r="U53" s="2"/>
      <c r="V53" s="2"/>
      <c r="W53" s="2"/>
    </row>
    <row r="54" spans="1:23" x14ac:dyDescent="0.2">
      <c r="A54" s="5">
        <f t="shared" si="0"/>
        <v>38473</v>
      </c>
      <c r="B54">
        <v>2005</v>
      </c>
      <c r="C54">
        <v>5</v>
      </c>
      <c r="D54" s="2">
        <v>22429</v>
      </c>
      <c r="E54" s="2"/>
      <c r="F54" s="2">
        <v>3354854</v>
      </c>
      <c r="G54" s="2">
        <v>295677</v>
      </c>
      <c r="H54" s="2"/>
      <c r="I54" s="2">
        <v>3537</v>
      </c>
      <c r="J54" s="2">
        <v>7219</v>
      </c>
      <c r="K54" s="2"/>
      <c r="L54" s="2">
        <v>274</v>
      </c>
      <c r="M54" s="2"/>
      <c r="N54" s="2"/>
      <c r="O54" s="2">
        <v>54903</v>
      </c>
      <c r="P54" s="2">
        <v>65970</v>
      </c>
      <c r="Q54" s="2">
        <f t="shared" si="1"/>
        <v>3804863</v>
      </c>
      <c r="R54" s="2"/>
      <c r="S54" s="2"/>
      <c r="T54" s="2"/>
      <c r="U54" s="2"/>
      <c r="V54" s="2"/>
      <c r="W54" s="2"/>
    </row>
    <row r="55" spans="1:23" x14ac:dyDescent="0.2">
      <c r="A55" s="5">
        <f t="shared" si="0"/>
        <v>38504</v>
      </c>
      <c r="B55">
        <v>2005</v>
      </c>
      <c r="C55">
        <v>6</v>
      </c>
      <c r="D55" s="2">
        <v>400661</v>
      </c>
      <c r="E55" s="2"/>
      <c r="F55" s="2">
        <v>2730291</v>
      </c>
      <c r="G55" s="2">
        <v>451058</v>
      </c>
      <c r="H55" s="2"/>
      <c r="I55" s="2">
        <v>3505</v>
      </c>
      <c r="J55" s="2">
        <v>7521</v>
      </c>
      <c r="K55" s="2"/>
      <c r="L55" s="2">
        <v>47</v>
      </c>
      <c r="M55" s="2"/>
      <c r="N55" s="2"/>
      <c r="O55" s="2">
        <v>68681</v>
      </c>
      <c r="P55" s="2">
        <v>58151</v>
      </c>
      <c r="Q55" s="2">
        <f t="shared" si="1"/>
        <v>3719915</v>
      </c>
      <c r="R55" s="2"/>
      <c r="S55" s="2"/>
      <c r="T55" s="2"/>
      <c r="U55" s="2"/>
      <c r="V55" s="2"/>
      <c r="W55" s="2"/>
    </row>
    <row r="56" spans="1:23" x14ac:dyDescent="0.2">
      <c r="A56" s="5">
        <f t="shared" si="0"/>
        <v>38534</v>
      </c>
      <c r="B56">
        <v>2005</v>
      </c>
      <c r="C56">
        <v>7</v>
      </c>
      <c r="D56" s="2">
        <v>376957</v>
      </c>
      <c r="E56" s="2"/>
      <c r="F56" s="2">
        <v>2195773</v>
      </c>
      <c r="G56" s="2">
        <v>1049239</v>
      </c>
      <c r="H56" s="2"/>
      <c r="I56" s="2">
        <v>3629</v>
      </c>
      <c r="J56" s="2">
        <v>9205</v>
      </c>
      <c r="K56" s="2"/>
      <c r="L56" s="2">
        <v>9738</v>
      </c>
      <c r="M56" s="2"/>
      <c r="N56" s="2"/>
      <c r="O56" s="2">
        <v>58052</v>
      </c>
      <c r="P56" s="2">
        <v>65137</v>
      </c>
      <c r="Q56" s="2">
        <f t="shared" si="1"/>
        <v>3767730</v>
      </c>
      <c r="R56" s="2"/>
      <c r="S56" s="2"/>
      <c r="T56" s="2"/>
      <c r="U56" s="2"/>
      <c r="V56" s="2"/>
      <c r="W56" s="2"/>
    </row>
    <row r="57" spans="1:23" x14ac:dyDescent="0.2">
      <c r="A57" s="5">
        <f t="shared" si="0"/>
        <v>38565</v>
      </c>
      <c r="B57">
        <v>2005</v>
      </c>
      <c r="C57">
        <v>8</v>
      </c>
      <c r="D57" s="2">
        <v>374252</v>
      </c>
      <c r="E57" s="2"/>
      <c r="F57" s="2">
        <v>1753829</v>
      </c>
      <c r="G57" s="2">
        <v>1345082</v>
      </c>
      <c r="H57" s="2"/>
      <c r="I57" s="2">
        <v>3612</v>
      </c>
      <c r="J57" s="2">
        <v>14373</v>
      </c>
      <c r="K57" s="2"/>
      <c r="L57" s="2">
        <v>1018</v>
      </c>
      <c r="M57" s="2"/>
      <c r="N57" s="2"/>
      <c r="O57" s="2">
        <v>62214</v>
      </c>
      <c r="P57" s="2">
        <v>65658</v>
      </c>
      <c r="Q57" s="2">
        <f t="shared" si="1"/>
        <v>3620038</v>
      </c>
      <c r="R57" s="2"/>
      <c r="S57" s="2"/>
      <c r="T57" s="2"/>
      <c r="U57" s="2"/>
      <c r="V57" s="2"/>
      <c r="W57" s="2"/>
    </row>
    <row r="58" spans="1:23" x14ac:dyDescent="0.2">
      <c r="A58" s="5">
        <f t="shared" si="0"/>
        <v>38596</v>
      </c>
      <c r="B58">
        <v>2005</v>
      </c>
      <c r="C58">
        <v>9</v>
      </c>
      <c r="D58" s="2">
        <v>400624</v>
      </c>
      <c r="E58" s="2"/>
      <c r="F58" s="2">
        <v>1982195</v>
      </c>
      <c r="G58" s="2">
        <v>1239345</v>
      </c>
      <c r="H58" s="2"/>
      <c r="I58" s="2">
        <v>3403</v>
      </c>
      <c r="J58" s="2">
        <v>8362</v>
      </c>
      <c r="K58" s="2"/>
      <c r="L58" s="2">
        <v>1238</v>
      </c>
      <c r="M58" s="2"/>
      <c r="N58" s="2"/>
      <c r="O58" s="2">
        <v>63339</v>
      </c>
      <c r="P58" s="2">
        <v>63553</v>
      </c>
      <c r="Q58" s="2">
        <f t="shared" si="1"/>
        <v>3762059</v>
      </c>
      <c r="R58" s="2"/>
      <c r="S58" s="2"/>
      <c r="T58" s="2"/>
      <c r="U58" s="2"/>
      <c r="V58" s="2"/>
      <c r="W58" s="2"/>
    </row>
    <row r="59" spans="1:23" x14ac:dyDescent="0.2">
      <c r="A59" s="5">
        <f t="shared" si="0"/>
        <v>38626</v>
      </c>
      <c r="B59">
        <v>2005</v>
      </c>
      <c r="C59">
        <v>10</v>
      </c>
      <c r="D59" s="2">
        <v>302315</v>
      </c>
      <c r="E59" s="2"/>
      <c r="F59" s="2">
        <v>2342793</v>
      </c>
      <c r="G59" s="2">
        <v>1310794</v>
      </c>
      <c r="H59" s="2"/>
      <c r="I59" s="2">
        <v>3435</v>
      </c>
      <c r="J59" s="2">
        <v>8547</v>
      </c>
      <c r="K59" s="2"/>
      <c r="L59" s="2">
        <v>1454</v>
      </c>
      <c r="M59" s="2"/>
      <c r="N59" s="2"/>
      <c r="O59" s="2">
        <v>68680</v>
      </c>
      <c r="P59" s="2">
        <v>65639</v>
      </c>
      <c r="Q59" s="2">
        <f t="shared" si="1"/>
        <v>4103657</v>
      </c>
      <c r="R59" s="2"/>
      <c r="S59" s="2"/>
      <c r="T59" s="2"/>
      <c r="U59" s="2"/>
      <c r="V59" s="2"/>
      <c r="W59" s="2"/>
    </row>
    <row r="60" spans="1:23" x14ac:dyDescent="0.2">
      <c r="A60" s="5">
        <f t="shared" si="0"/>
        <v>38657</v>
      </c>
      <c r="B60">
        <v>2005</v>
      </c>
      <c r="C60">
        <v>11</v>
      </c>
      <c r="D60" s="2">
        <v>-1872</v>
      </c>
      <c r="E60" s="2"/>
      <c r="F60" s="2">
        <v>2608207</v>
      </c>
      <c r="G60" s="2">
        <v>1238331</v>
      </c>
      <c r="H60" s="2"/>
      <c r="I60" s="2">
        <v>3460</v>
      </c>
      <c r="J60" s="2">
        <v>8603</v>
      </c>
      <c r="K60" s="2"/>
      <c r="L60" s="2">
        <v>11022</v>
      </c>
      <c r="M60" s="2"/>
      <c r="N60" s="2"/>
      <c r="O60" s="2">
        <v>88232</v>
      </c>
      <c r="P60" s="2">
        <v>65518</v>
      </c>
      <c r="Q60" s="2">
        <f t="shared" si="1"/>
        <v>4021501</v>
      </c>
      <c r="R60" s="2"/>
      <c r="S60" s="2"/>
      <c r="T60" s="2"/>
      <c r="U60" s="2"/>
      <c r="V60" s="2"/>
      <c r="W60" s="2"/>
    </row>
    <row r="61" spans="1:23" x14ac:dyDescent="0.2">
      <c r="A61" s="5">
        <f t="shared" si="0"/>
        <v>38687</v>
      </c>
      <c r="B61">
        <v>2005</v>
      </c>
      <c r="C61">
        <v>12</v>
      </c>
      <c r="D61" s="2">
        <v>-3913</v>
      </c>
      <c r="E61" s="2"/>
      <c r="F61" s="2">
        <v>2922340</v>
      </c>
      <c r="G61" s="2">
        <v>1365017</v>
      </c>
      <c r="H61" s="2"/>
      <c r="I61" s="2">
        <v>3467</v>
      </c>
      <c r="J61" s="2">
        <v>7952</v>
      </c>
      <c r="K61" s="2"/>
      <c r="L61" s="2">
        <v>29569</v>
      </c>
      <c r="M61" s="2"/>
      <c r="N61" s="2"/>
      <c r="O61" s="2">
        <v>70034</v>
      </c>
      <c r="P61" s="2">
        <v>67088</v>
      </c>
      <c r="Q61" s="2">
        <f t="shared" si="1"/>
        <v>4461554</v>
      </c>
      <c r="R61" s="2"/>
      <c r="S61" s="2"/>
      <c r="T61" s="2"/>
      <c r="U61" s="2"/>
      <c r="V61" s="2"/>
      <c r="W61" s="2"/>
    </row>
    <row r="62" spans="1:23" x14ac:dyDescent="0.2">
      <c r="A62" s="5">
        <f t="shared" si="0"/>
        <v>38718</v>
      </c>
      <c r="B62">
        <v>2006</v>
      </c>
      <c r="C62">
        <v>1</v>
      </c>
      <c r="D62" s="2">
        <v>-3771</v>
      </c>
      <c r="E62" s="2"/>
      <c r="F62" s="2">
        <v>4128311</v>
      </c>
      <c r="G62" s="2">
        <v>573428</v>
      </c>
      <c r="H62" s="2"/>
      <c r="I62" s="2">
        <v>3307</v>
      </c>
      <c r="J62" s="2">
        <v>7421</v>
      </c>
      <c r="K62" s="2"/>
      <c r="L62" s="2">
        <v>942</v>
      </c>
      <c r="M62" s="2"/>
      <c r="N62" s="2"/>
      <c r="O62" s="2">
        <v>112210</v>
      </c>
      <c r="P62" s="2">
        <v>60466</v>
      </c>
      <c r="Q62" s="2">
        <f t="shared" si="1"/>
        <v>4882314</v>
      </c>
      <c r="R62" s="2"/>
      <c r="S62" s="2"/>
      <c r="T62" s="2"/>
      <c r="U62" s="2"/>
      <c r="V62" s="2"/>
      <c r="W62" s="2"/>
    </row>
    <row r="63" spans="1:23" x14ac:dyDescent="0.2">
      <c r="A63" s="5">
        <f t="shared" si="0"/>
        <v>38749</v>
      </c>
      <c r="B63">
        <v>2006</v>
      </c>
      <c r="C63">
        <v>2</v>
      </c>
      <c r="D63" s="2">
        <v>-5559</v>
      </c>
      <c r="E63" s="2"/>
      <c r="F63" s="2">
        <v>3722248</v>
      </c>
      <c r="G63" s="2">
        <v>828399</v>
      </c>
      <c r="H63" s="2"/>
      <c r="I63" s="2">
        <v>2774</v>
      </c>
      <c r="J63" s="2">
        <v>7536</v>
      </c>
      <c r="K63" s="2"/>
      <c r="L63" s="2">
        <v>-370</v>
      </c>
      <c r="M63" s="2"/>
      <c r="N63" s="2"/>
      <c r="O63" s="2">
        <v>69266</v>
      </c>
      <c r="P63" s="2">
        <v>59093</v>
      </c>
      <c r="Q63" s="2">
        <f t="shared" si="1"/>
        <v>4683387</v>
      </c>
      <c r="R63" s="2"/>
      <c r="S63" s="2"/>
      <c r="T63" s="2"/>
      <c r="U63" s="2"/>
      <c r="V63" s="2"/>
      <c r="W63" s="2"/>
    </row>
    <row r="64" spans="1:23" x14ac:dyDescent="0.2">
      <c r="A64" s="5">
        <f t="shared" si="0"/>
        <v>38777</v>
      </c>
      <c r="B64">
        <v>2006</v>
      </c>
      <c r="C64">
        <v>3</v>
      </c>
      <c r="D64" s="2">
        <v>-3019</v>
      </c>
      <c r="E64" s="2"/>
      <c r="F64" s="2">
        <v>3682789</v>
      </c>
      <c r="G64" s="2">
        <v>963392</v>
      </c>
      <c r="H64" s="2"/>
      <c r="I64" s="2">
        <v>2478</v>
      </c>
      <c r="J64" s="2">
        <v>7401</v>
      </c>
      <c r="K64" s="2"/>
      <c r="L64" s="2">
        <v>2</v>
      </c>
      <c r="M64" s="2"/>
      <c r="N64" s="2"/>
      <c r="O64" s="2">
        <v>69757</v>
      </c>
      <c r="P64" s="2">
        <v>68591</v>
      </c>
      <c r="Q64" s="2">
        <f t="shared" si="1"/>
        <v>4791391</v>
      </c>
      <c r="R64" s="2"/>
      <c r="S64" s="2"/>
      <c r="T64" s="2"/>
      <c r="U64" s="2"/>
      <c r="V64" s="2"/>
      <c r="W64" s="2"/>
    </row>
    <row r="65" spans="1:23" x14ac:dyDescent="0.2">
      <c r="A65" s="5">
        <f t="shared" si="0"/>
        <v>38808</v>
      </c>
      <c r="B65">
        <v>2006</v>
      </c>
      <c r="C65">
        <v>4</v>
      </c>
      <c r="D65" s="2">
        <v>-2430</v>
      </c>
      <c r="E65" s="2"/>
      <c r="F65" s="2">
        <v>4162600</v>
      </c>
      <c r="G65" s="2">
        <v>156266</v>
      </c>
      <c r="H65" s="2"/>
      <c r="I65" s="2">
        <v>3600</v>
      </c>
      <c r="J65" s="2">
        <v>8198</v>
      </c>
      <c r="K65" s="2"/>
      <c r="L65" s="2">
        <v>35</v>
      </c>
      <c r="M65" s="2"/>
      <c r="N65" s="2"/>
      <c r="O65" s="2">
        <v>66335</v>
      </c>
      <c r="P65" s="2">
        <v>53960</v>
      </c>
      <c r="Q65" s="2">
        <f t="shared" si="1"/>
        <v>4448564</v>
      </c>
      <c r="R65" s="2"/>
      <c r="S65" s="2"/>
      <c r="T65" s="2"/>
      <c r="U65" s="2"/>
      <c r="V65" s="2"/>
      <c r="W65" s="2"/>
    </row>
    <row r="66" spans="1:23" x14ac:dyDescent="0.2">
      <c r="A66" s="5">
        <f t="shared" si="0"/>
        <v>38838</v>
      </c>
      <c r="B66">
        <v>2006</v>
      </c>
      <c r="C66">
        <v>5</v>
      </c>
      <c r="D66" s="2">
        <v>42226</v>
      </c>
      <c r="E66" s="2"/>
      <c r="F66" s="2">
        <v>4224354</v>
      </c>
      <c r="G66" s="2">
        <v>143367</v>
      </c>
      <c r="H66" s="2"/>
      <c r="I66" s="2">
        <v>3843</v>
      </c>
      <c r="J66" s="2">
        <v>9278</v>
      </c>
      <c r="K66" s="2"/>
      <c r="L66" s="2">
        <v>1133</v>
      </c>
      <c r="M66" s="2"/>
      <c r="N66" s="2"/>
      <c r="O66" s="2">
        <v>70888</v>
      </c>
      <c r="P66" s="2">
        <v>56291</v>
      </c>
      <c r="Q66" s="2">
        <f t="shared" si="1"/>
        <v>4551380</v>
      </c>
      <c r="R66" s="2"/>
      <c r="S66" s="2"/>
      <c r="T66" s="2"/>
      <c r="U66" s="2"/>
      <c r="V66" s="2"/>
      <c r="W66" s="2"/>
    </row>
    <row r="67" spans="1:23" x14ac:dyDescent="0.2">
      <c r="A67" s="5">
        <f t="shared" ref="A67:A130" si="2">DATE(B67,C67,1)</f>
        <v>38869</v>
      </c>
      <c r="B67">
        <v>2006</v>
      </c>
      <c r="C67">
        <v>6</v>
      </c>
      <c r="D67" s="2">
        <v>816</v>
      </c>
      <c r="E67" s="2"/>
      <c r="F67" s="2">
        <v>3789092</v>
      </c>
      <c r="G67" s="2">
        <v>400186</v>
      </c>
      <c r="H67" s="2"/>
      <c r="I67" s="2">
        <v>3675</v>
      </c>
      <c r="J67" s="2">
        <v>8727</v>
      </c>
      <c r="K67" s="2"/>
      <c r="L67" s="2">
        <v>31</v>
      </c>
      <c r="M67" s="2"/>
      <c r="N67" s="2"/>
      <c r="O67" s="2">
        <v>69737</v>
      </c>
      <c r="P67" s="2">
        <v>59525</v>
      </c>
      <c r="Q67" s="2">
        <f t="shared" ref="Q67:Q130" si="3">SUM(D67:P67)</f>
        <v>4331789</v>
      </c>
      <c r="R67" s="2"/>
      <c r="S67" s="2"/>
      <c r="T67" s="2"/>
      <c r="U67" s="2"/>
      <c r="V67" s="2"/>
      <c r="W67" s="2"/>
    </row>
    <row r="68" spans="1:23" x14ac:dyDescent="0.2">
      <c r="A68" s="5">
        <f t="shared" si="2"/>
        <v>38899</v>
      </c>
      <c r="B68">
        <v>2006</v>
      </c>
      <c r="C68">
        <v>7</v>
      </c>
      <c r="D68" s="2">
        <v>403495</v>
      </c>
      <c r="E68" s="2"/>
      <c r="F68" s="2">
        <v>2519625</v>
      </c>
      <c r="G68" s="2">
        <v>1394285</v>
      </c>
      <c r="H68" s="2"/>
      <c r="I68" s="2">
        <v>3757</v>
      </c>
      <c r="J68" s="2">
        <v>10088</v>
      </c>
      <c r="K68" s="2"/>
      <c r="L68" s="2">
        <v>341</v>
      </c>
      <c r="M68" s="2"/>
      <c r="N68" s="2"/>
      <c r="O68" s="2">
        <v>69988</v>
      </c>
      <c r="P68" s="2">
        <v>64796</v>
      </c>
      <c r="Q68" s="2">
        <f t="shared" si="3"/>
        <v>4466375</v>
      </c>
      <c r="R68" s="2"/>
      <c r="S68" s="2"/>
      <c r="T68" s="2"/>
      <c r="U68" s="2"/>
      <c r="V68" s="2"/>
      <c r="W68" s="2"/>
    </row>
    <row r="69" spans="1:23" x14ac:dyDescent="0.2">
      <c r="A69" s="5">
        <f t="shared" si="2"/>
        <v>38930</v>
      </c>
      <c r="B69">
        <v>2006</v>
      </c>
      <c r="C69">
        <v>8</v>
      </c>
      <c r="D69" s="2">
        <v>411735</v>
      </c>
      <c r="E69" s="2"/>
      <c r="F69" s="2">
        <v>1890026</v>
      </c>
      <c r="G69" s="2">
        <v>1387126</v>
      </c>
      <c r="H69" s="2"/>
      <c r="I69" s="2">
        <v>3826</v>
      </c>
      <c r="J69" s="2">
        <v>7863</v>
      </c>
      <c r="K69" s="2"/>
      <c r="L69" s="2">
        <v>71</v>
      </c>
      <c r="M69" s="2"/>
      <c r="N69" s="2"/>
      <c r="O69" s="2">
        <v>72941</v>
      </c>
      <c r="P69" s="2">
        <v>75358</v>
      </c>
      <c r="Q69" s="2">
        <f t="shared" si="3"/>
        <v>3848946</v>
      </c>
      <c r="R69" s="2"/>
      <c r="S69" s="2"/>
      <c r="T69" s="2"/>
      <c r="U69" s="2"/>
      <c r="V69" s="2"/>
      <c r="W69" s="2"/>
    </row>
    <row r="70" spans="1:23" x14ac:dyDescent="0.2">
      <c r="A70" s="5">
        <f t="shared" si="2"/>
        <v>38961</v>
      </c>
      <c r="B70">
        <v>2006</v>
      </c>
      <c r="C70">
        <v>9</v>
      </c>
      <c r="D70" s="2">
        <v>334506</v>
      </c>
      <c r="E70" s="2"/>
      <c r="F70" s="2">
        <v>2090913</v>
      </c>
      <c r="G70" s="2">
        <v>1399744</v>
      </c>
      <c r="H70" s="2"/>
      <c r="I70" s="2">
        <v>3612</v>
      </c>
      <c r="J70" s="2">
        <v>7672</v>
      </c>
      <c r="K70" s="2"/>
      <c r="L70" s="2">
        <v>276</v>
      </c>
      <c r="M70" s="2"/>
      <c r="N70" s="2"/>
      <c r="O70" s="2">
        <v>71623</v>
      </c>
      <c r="P70" s="2">
        <v>67164</v>
      </c>
      <c r="Q70" s="2">
        <f t="shared" si="3"/>
        <v>3975510</v>
      </c>
      <c r="R70" s="2"/>
      <c r="S70" s="2"/>
      <c r="T70" s="2"/>
      <c r="U70" s="2"/>
      <c r="V70" s="2"/>
      <c r="W70" s="2"/>
    </row>
    <row r="71" spans="1:23" x14ac:dyDescent="0.2">
      <c r="A71" s="5">
        <f t="shared" si="2"/>
        <v>38991</v>
      </c>
      <c r="B71">
        <v>2006</v>
      </c>
      <c r="C71">
        <v>10</v>
      </c>
      <c r="D71" s="2">
        <v>370967</v>
      </c>
      <c r="E71" s="2"/>
      <c r="F71" s="2">
        <v>2185967</v>
      </c>
      <c r="G71" s="2">
        <v>1473565</v>
      </c>
      <c r="H71" s="2"/>
      <c r="I71" s="2">
        <v>3407</v>
      </c>
      <c r="J71" s="2">
        <v>9359</v>
      </c>
      <c r="K71" s="2"/>
      <c r="L71" s="2">
        <v>777</v>
      </c>
      <c r="M71" s="2"/>
      <c r="N71" s="2"/>
      <c r="O71" s="2">
        <v>85715</v>
      </c>
      <c r="P71" s="2">
        <v>82723</v>
      </c>
      <c r="Q71" s="2">
        <f t="shared" si="3"/>
        <v>4212480</v>
      </c>
      <c r="R71" s="2"/>
      <c r="S71" s="2"/>
      <c r="T71" s="2"/>
      <c r="U71" s="2"/>
      <c r="V71" s="2"/>
      <c r="W71" s="2"/>
    </row>
    <row r="72" spans="1:23" x14ac:dyDescent="0.2">
      <c r="A72" s="5">
        <f t="shared" si="2"/>
        <v>39022</v>
      </c>
      <c r="B72">
        <v>2006</v>
      </c>
      <c r="C72">
        <v>11</v>
      </c>
      <c r="D72" s="2">
        <v>387887</v>
      </c>
      <c r="E72" s="2"/>
      <c r="F72" s="2">
        <v>2282428</v>
      </c>
      <c r="G72" s="2">
        <v>1072810</v>
      </c>
      <c r="H72" s="2"/>
      <c r="I72" s="2">
        <v>2926</v>
      </c>
      <c r="J72" s="2">
        <v>7718</v>
      </c>
      <c r="K72" s="2"/>
      <c r="L72" s="2">
        <v>3477</v>
      </c>
      <c r="M72" s="2"/>
      <c r="N72" s="2"/>
      <c r="O72" s="2">
        <v>113537</v>
      </c>
      <c r="P72" s="2">
        <v>74271</v>
      </c>
      <c r="Q72" s="2">
        <f t="shared" si="3"/>
        <v>3945054</v>
      </c>
      <c r="R72" s="2"/>
      <c r="S72" s="2"/>
      <c r="T72" s="2"/>
      <c r="U72" s="2"/>
      <c r="V72" s="2"/>
      <c r="W72" s="2"/>
    </row>
    <row r="73" spans="1:23" x14ac:dyDescent="0.2">
      <c r="A73" s="5">
        <f t="shared" si="2"/>
        <v>39052</v>
      </c>
      <c r="B73">
        <v>2006</v>
      </c>
      <c r="C73">
        <v>12</v>
      </c>
      <c r="D73" s="2">
        <v>433775</v>
      </c>
      <c r="E73" s="2"/>
      <c r="F73" s="2">
        <v>3171945</v>
      </c>
      <c r="G73" s="2">
        <v>1446075</v>
      </c>
      <c r="H73" s="2"/>
      <c r="I73" s="2">
        <v>3115</v>
      </c>
      <c r="J73" s="2">
        <v>7715</v>
      </c>
      <c r="K73" s="2"/>
      <c r="L73" s="2">
        <v>5106</v>
      </c>
      <c r="M73" s="2"/>
      <c r="N73" s="2"/>
      <c r="O73" s="2">
        <v>59222</v>
      </c>
      <c r="P73" s="2">
        <v>76555</v>
      </c>
      <c r="Q73" s="2">
        <f t="shared" si="3"/>
        <v>5203508</v>
      </c>
      <c r="R73" s="2"/>
      <c r="S73" s="2"/>
      <c r="T73" s="2"/>
      <c r="U73" s="2"/>
      <c r="V73" s="2"/>
      <c r="W73" s="2"/>
    </row>
    <row r="74" spans="1:23" x14ac:dyDescent="0.2">
      <c r="A74" s="5">
        <f t="shared" si="2"/>
        <v>39083</v>
      </c>
      <c r="B74">
        <v>2007</v>
      </c>
      <c r="C74">
        <v>1</v>
      </c>
      <c r="D74" s="2">
        <v>405745</v>
      </c>
      <c r="E74" s="2"/>
      <c r="F74" s="2">
        <v>3763720</v>
      </c>
      <c r="G74" s="2">
        <v>1279882</v>
      </c>
      <c r="H74" s="2"/>
      <c r="I74" s="2">
        <v>3387</v>
      </c>
      <c r="J74" s="2">
        <v>8176</v>
      </c>
      <c r="K74" s="2"/>
      <c r="L74" s="2">
        <v>1431</v>
      </c>
      <c r="M74" s="2"/>
      <c r="N74" s="2"/>
      <c r="O74" s="2">
        <v>72679</v>
      </c>
      <c r="P74" s="2">
        <v>78322</v>
      </c>
      <c r="Q74" s="2">
        <f t="shared" si="3"/>
        <v>5613342</v>
      </c>
      <c r="R74" s="2"/>
      <c r="S74" s="2"/>
      <c r="T74" s="2"/>
      <c r="U74" s="2"/>
      <c r="V74" s="2"/>
      <c r="W74" s="2"/>
    </row>
    <row r="75" spans="1:23" x14ac:dyDescent="0.2">
      <c r="A75" s="5">
        <f t="shared" si="2"/>
        <v>39114</v>
      </c>
      <c r="B75">
        <v>2007</v>
      </c>
      <c r="C75">
        <v>2</v>
      </c>
      <c r="D75" s="2">
        <v>312950</v>
      </c>
      <c r="E75" s="2"/>
      <c r="F75" s="2">
        <v>2869615</v>
      </c>
      <c r="G75" s="2">
        <v>1212453</v>
      </c>
      <c r="H75" s="2"/>
      <c r="I75" s="2">
        <v>3198</v>
      </c>
      <c r="J75" s="2">
        <v>6809</v>
      </c>
      <c r="K75" s="2"/>
      <c r="L75" s="2">
        <v>3977</v>
      </c>
      <c r="M75" s="2"/>
      <c r="N75" s="2"/>
      <c r="O75" s="2">
        <v>74560</v>
      </c>
      <c r="P75" s="2">
        <v>71186</v>
      </c>
      <c r="Q75" s="2">
        <f t="shared" si="3"/>
        <v>4554748</v>
      </c>
      <c r="R75" s="2"/>
      <c r="S75" s="2"/>
      <c r="T75" s="2"/>
      <c r="U75" s="2"/>
      <c r="V75" s="2"/>
      <c r="W75" s="2"/>
    </row>
    <row r="76" spans="1:23" x14ac:dyDescent="0.2">
      <c r="A76" s="5">
        <f t="shared" si="2"/>
        <v>39142</v>
      </c>
      <c r="B76">
        <v>2007</v>
      </c>
      <c r="C76">
        <v>3</v>
      </c>
      <c r="D76" s="2">
        <v>370101</v>
      </c>
      <c r="E76" s="2"/>
      <c r="F76" s="2">
        <v>4013586</v>
      </c>
      <c r="G76" s="2">
        <v>515379</v>
      </c>
      <c r="H76" s="2"/>
      <c r="I76" s="2">
        <v>3272</v>
      </c>
      <c r="J76" s="2">
        <v>7232</v>
      </c>
      <c r="K76" s="2"/>
      <c r="L76" s="2">
        <v>3394</v>
      </c>
      <c r="M76" s="2"/>
      <c r="N76" s="2"/>
      <c r="O76" s="2">
        <v>99743</v>
      </c>
      <c r="P76" s="2">
        <v>58379</v>
      </c>
      <c r="Q76" s="2">
        <f t="shared" si="3"/>
        <v>5071086</v>
      </c>
      <c r="R76" s="2"/>
      <c r="S76" s="2"/>
      <c r="T76" s="2"/>
      <c r="U76" s="2"/>
      <c r="V76" s="2"/>
      <c r="W76" s="2"/>
    </row>
    <row r="77" spans="1:23" x14ac:dyDescent="0.2">
      <c r="A77" s="5">
        <f t="shared" si="2"/>
        <v>39173</v>
      </c>
      <c r="B77">
        <v>2007</v>
      </c>
      <c r="C77">
        <v>4</v>
      </c>
      <c r="D77" s="2">
        <v>322552</v>
      </c>
      <c r="E77" s="2"/>
      <c r="F77" s="2">
        <v>3300223</v>
      </c>
      <c r="G77" s="2">
        <v>622798</v>
      </c>
      <c r="H77" s="2"/>
      <c r="I77" s="2">
        <v>2331</v>
      </c>
      <c r="J77" s="2">
        <v>10315</v>
      </c>
      <c r="K77" s="2"/>
      <c r="L77" s="2">
        <v>1666</v>
      </c>
      <c r="M77" s="2"/>
      <c r="N77" s="2"/>
      <c r="O77" s="2">
        <v>96623</v>
      </c>
      <c r="P77" s="2">
        <v>59668</v>
      </c>
      <c r="Q77" s="2">
        <f t="shared" si="3"/>
        <v>4416176</v>
      </c>
      <c r="R77" s="2"/>
      <c r="S77" s="2"/>
      <c r="T77" s="2"/>
      <c r="U77" s="2"/>
      <c r="V77" s="2"/>
      <c r="W77" s="2"/>
    </row>
    <row r="78" spans="1:23" x14ac:dyDescent="0.2">
      <c r="A78" s="5">
        <f t="shared" si="2"/>
        <v>39203</v>
      </c>
      <c r="B78">
        <v>2007</v>
      </c>
      <c r="C78">
        <v>5</v>
      </c>
      <c r="D78" s="2">
        <v>51618</v>
      </c>
      <c r="E78" s="2"/>
      <c r="F78" s="2">
        <v>3557257</v>
      </c>
      <c r="G78" s="2">
        <v>464542</v>
      </c>
      <c r="H78" s="2"/>
      <c r="I78" s="2">
        <v>3375</v>
      </c>
      <c r="J78" s="2">
        <v>9642</v>
      </c>
      <c r="K78" s="2"/>
      <c r="L78" s="2">
        <v>713</v>
      </c>
      <c r="M78" s="2"/>
      <c r="N78" s="2"/>
      <c r="O78" s="2">
        <v>108686</v>
      </c>
      <c r="P78" s="2">
        <v>57034</v>
      </c>
      <c r="Q78" s="2">
        <f t="shared" si="3"/>
        <v>4252867</v>
      </c>
      <c r="R78" s="2"/>
      <c r="S78" s="2"/>
      <c r="T78" s="2"/>
      <c r="U78" s="2"/>
      <c r="V78" s="2"/>
      <c r="W78" s="2"/>
    </row>
    <row r="79" spans="1:23" x14ac:dyDescent="0.2">
      <c r="A79" s="5">
        <f t="shared" si="2"/>
        <v>39234</v>
      </c>
      <c r="B79">
        <v>2007</v>
      </c>
      <c r="C79">
        <v>6</v>
      </c>
      <c r="D79" s="2">
        <v>411159</v>
      </c>
      <c r="E79" s="2"/>
      <c r="F79" s="2">
        <v>2783965</v>
      </c>
      <c r="G79" s="2">
        <v>1042898</v>
      </c>
      <c r="H79" s="2"/>
      <c r="I79" s="2">
        <v>3370</v>
      </c>
      <c r="J79" s="2">
        <v>12341</v>
      </c>
      <c r="K79" s="2"/>
      <c r="L79" s="2">
        <v>121</v>
      </c>
      <c r="M79" s="2"/>
      <c r="N79" s="2"/>
      <c r="O79" s="2">
        <v>121171</v>
      </c>
      <c r="P79" s="2">
        <v>46427</v>
      </c>
      <c r="Q79" s="2">
        <f t="shared" si="3"/>
        <v>4421452</v>
      </c>
      <c r="R79" s="2"/>
      <c r="S79" s="2"/>
      <c r="T79" s="2"/>
      <c r="U79" s="2"/>
      <c r="V79" s="2"/>
      <c r="W79" s="2"/>
    </row>
    <row r="80" spans="1:23" x14ac:dyDescent="0.2">
      <c r="A80" s="5">
        <f t="shared" si="2"/>
        <v>39264</v>
      </c>
      <c r="B80">
        <v>2007</v>
      </c>
      <c r="C80">
        <v>7</v>
      </c>
      <c r="D80" s="2">
        <v>424685</v>
      </c>
      <c r="E80" s="2"/>
      <c r="F80" s="2">
        <v>2194287</v>
      </c>
      <c r="G80" s="2">
        <v>1434306</v>
      </c>
      <c r="H80" s="2"/>
      <c r="I80" s="2">
        <v>3239</v>
      </c>
      <c r="J80" s="2">
        <v>19268</v>
      </c>
      <c r="K80" s="2"/>
      <c r="L80" s="2">
        <v>206</v>
      </c>
      <c r="M80" s="2"/>
      <c r="N80" s="2"/>
      <c r="O80" s="2">
        <v>101118</v>
      </c>
      <c r="P80" s="2">
        <v>67774</v>
      </c>
      <c r="Q80" s="2">
        <f t="shared" si="3"/>
        <v>4244883</v>
      </c>
      <c r="R80" s="2"/>
      <c r="S80" s="2"/>
      <c r="T80" s="2"/>
      <c r="U80" s="2"/>
      <c r="V80" s="2"/>
      <c r="W80" s="2"/>
    </row>
    <row r="81" spans="1:23" x14ac:dyDescent="0.2">
      <c r="A81" s="5">
        <f t="shared" si="2"/>
        <v>39295</v>
      </c>
      <c r="B81">
        <v>2007</v>
      </c>
      <c r="C81">
        <v>8</v>
      </c>
      <c r="D81" s="2">
        <v>409886</v>
      </c>
      <c r="E81" s="2"/>
      <c r="F81" s="2">
        <v>1800301</v>
      </c>
      <c r="G81" s="2">
        <v>1669165</v>
      </c>
      <c r="H81" s="2"/>
      <c r="I81" s="2">
        <v>3523</v>
      </c>
      <c r="J81" s="2">
        <v>15756</v>
      </c>
      <c r="K81" s="2"/>
      <c r="L81" s="2">
        <v>262</v>
      </c>
      <c r="M81" s="2"/>
      <c r="N81" s="2"/>
      <c r="O81" s="2">
        <v>104708</v>
      </c>
      <c r="P81" s="2">
        <v>85156</v>
      </c>
      <c r="Q81" s="2">
        <f t="shared" si="3"/>
        <v>4088757</v>
      </c>
      <c r="R81" s="2"/>
      <c r="S81" s="2"/>
      <c r="T81" s="2"/>
      <c r="U81" s="2"/>
      <c r="V81" s="2"/>
      <c r="W81" s="2"/>
    </row>
    <row r="82" spans="1:23" x14ac:dyDescent="0.2">
      <c r="A82" s="5">
        <f t="shared" si="2"/>
        <v>39326</v>
      </c>
      <c r="B82">
        <v>2007</v>
      </c>
      <c r="C82">
        <v>9</v>
      </c>
      <c r="D82" s="2">
        <v>411041</v>
      </c>
      <c r="E82" s="2"/>
      <c r="F82" s="2">
        <v>1881293</v>
      </c>
      <c r="G82" s="2">
        <v>1635181</v>
      </c>
      <c r="H82" s="2"/>
      <c r="I82" s="2">
        <v>3253</v>
      </c>
      <c r="J82" s="2">
        <v>16940</v>
      </c>
      <c r="K82" s="2"/>
      <c r="L82" s="2">
        <v>145</v>
      </c>
      <c r="M82" s="2"/>
      <c r="N82" s="2"/>
      <c r="O82" s="2">
        <v>98331</v>
      </c>
      <c r="P82" s="2">
        <v>76196</v>
      </c>
      <c r="Q82" s="2">
        <f t="shared" si="3"/>
        <v>4122380</v>
      </c>
      <c r="R82" s="2"/>
      <c r="S82" s="2"/>
      <c r="T82" s="2"/>
      <c r="U82" s="2"/>
      <c r="V82" s="2"/>
      <c r="W82" s="2"/>
    </row>
    <row r="83" spans="1:23" x14ac:dyDescent="0.2">
      <c r="A83" s="5">
        <f t="shared" si="2"/>
        <v>39356</v>
      </c>
      <c r="B83">
        <v>2007</v>
      </c>
      <c r="C83">
        <v>10</v>
      </c>
      <c r="D83" s="2">
        <v>379817</v>
      </c>
      <c r="E83" s="2"/>
      <c r="F83" s="2">
        <v>2107788</v>
      </c>
      <c r="G83" s="2">
        <v>1589848</v>
      </c>
      <c r="H83" s="2"/>
      <c r="I83" s="2">
        <v>2579</v>
      </c>
      <c r="J83" s="2">
        <v>7368</v>
      </c>
      <c r="K83" s="2"/>
      <c r="L83" s="2">
        <v>351</v>
      </c>
      <c r="M83" s="2"/>
      <c r="N83" s="2"/>
      <c r="O83" s="2">
        <v>79431</v>
      </c>
      <c r="P83" s="2">
        <v>89521</v>
      </c>
      <c r="Q83" s="2">
        <f t="shared" si="3"/>
        <v>4256703</v>
      </c>
      <c r="R83" s="2"/>
      <c r="S83" s="2"/>
      <c r="T83" s="2"/>
      <c r="U83" s="2"/>
      <c r="V83" s="2"/>
      <c r="W83" s="2"/>
    </row>
    <row r="84" spans="1:23" x14ac:dyDescent="0.2">
      <c r="A84" s="5">
        <f t="shared" si="2"/>
        <v>39387</v>
      </c>
      <c r="B84">
        <v>2007</v>
      </c>
      <c r="C84">
        <v>11</v>
      </c>
      <c r="D84" s="2">
        <v>420535</v>
      </c>
      <c r="E84" s="2"/>
      <c r="F84" s="2">
        <v>2388272</v>
      </c>
      <c r="G84" s="2">
        <v>1584884</v>
      </c>
      <c r="H84" s="2"/>
      <c r="I84" s="2">
        <v>3330</v>
      </c>
      <c r="J84" s="2">
        <v>17541</v>
      </c>
      <c r="K84" s="2"/>
      <c r="L84" s="2">
        <v>1322</v>
      </c>
      <c r="M84" s="2"/>
      <c r="N84" s="2"/>
      <c r="O84" s="2">
        <v>83605</v>
      </c>
      <c r="P84" s="2">
        <v>80372</v>
      </c>
      <c r="Q84" s="2">
        <f t="shared" si="3"/>
        <v>4579861</v>
      </c>
      <c r="R84" s="2"/>
      <c r="S84" s="2"/>
      <c r="T84" s="2"/>
      <c r="U84" s="2"/>
      <c r="V84" s="2"/>
      <c r="W84" s="2"/>
    </row>
    <row r="85" spans="1:23" x14ac:dyDescent="0.2">
      <c r="A85" s="5">
        <f t="shared" si="2"/>
        <v>39417</v>
      </c>
      <c r="B85">
        <v>2007</v>
      </c>
      <c r="C85">
        <v>12</v>
      </c>
      <c r="D85" s="2">
        <v>431534</v>
      </c>
      <c r="E85" s="2"/>
      <c r="F85" s="2">
        <v>2927133</v>
      </c>
      <c r="G85" s="2">
        <v>1806333</v>
      </c>
      <c r="H85" s="2"/>
      <c r="I85" s="2">
        <v>3626</v>
      </c>
      <c r="J85" s="2">
        <v>7345</v>
      </c>
      <c r="K85" s="2"/>
      <c r="L85" s="2">
        <v>698</v>
      </c>
      <c r="M85" s="2"/>
      <c r="N85" s="2"/>
      <c r="O85" s="2">
        <v>206339</v>
      </c>
      <c r="P85" s="2">
        <v>72531</v>
      </c>
      <c r="Q85" s="2">
        <f t="shared" si="3"/>
        <v>5455539</v>
      </c>
      <c r="R85" s="2"/>
      <c r="S85" s="2"/>
      <c r="T85" s="2"/>
      <c r="U85" s="2"/>
      <c r="V85" s="2"/>
      <c r="W85" s="2"/>
    </row>
    <row r="86" spans="1:23" x14ac:dyDescent="0.2">
      <c r="A86" s="5">
        <f t="shared" si="2"/>
        <v>39448</v>
      </c>
      <c r="B86">
        <v>2008</v>
      </c>
      <c r="C86">
        <v>1</v>
      </c>
      <c r="D86" s="2">
        <v>357460</v>
      </c>
      <c r="E86" s="2"/>
      <c r="F86" s="2">
        <v>3322848</v>
      </c>
      <c r="G86" s="2">
        <v>1881551</v>
      </c>
      <c r="H86" s="2"/>
      <c r="I86" s="2">
        <v>3946</v>
      </c>
      <c r="J86" s="2">
        <v>11715</v>
      </c>
      <c r="K86" s="2">
        <v>0</v>
      </c>
      <c r="L86" s="2">
        <v>11332</v>
      </c>
      <c r="M86" s="2"/>
      <c r="N86" s="2"/>
      <c r="O86" s="2">
        <v>183356</v>
      </c>
      <c r="P86" s="2">
        <v>72306</v>
      </c>
      <c r="Q86" s="2">
        <f t="shared" si="3"/>
        <v>5844514</v>
      </c>
      <c r="R86" s="2"/>
      <c r="S86" s="2"/>
      <c r="T86" s="2"/>
      <c r="U86" s="2"/>
      <c r="V86" s="2"/>
      <c r="W86" s="2"/>
    </row>
    <row r="87" spans="1:23" x14ac:dyDescent="0.2">
      <c r="A87" s="5">
        <f t="shared" si="2"/>
        <v>39479</v>
      </c>
      <c r="B87">
        <v>2008</v>
      </c>
      <c r="C87">
        <v>2</v>
      </c>
      <c r="D87" s="2">
        <v>402642</v>
      </c>
      <c r="E87" s="2"/>
      <c r="F87" s="2">
        <v>2846381</v>
      </c>
      <c r="G87" s="2">
        <v>1747002</v>
      </c>
      <c r="H87" s="2"/>
      <c r="I87" s="2">
        <v>3627</v>
      </c>
      <c r="J87" s="2">
        <v>10769</v>
      </c>
      <c r="K87" s="2">
        <v>0</v>
      </c>
      <c r="L87" s="2">
        <v>471</v>
      </c>
      <c r="M87" s="2"/>
      <c r="N87" s="2"/>
      <c r="O87" s="2">
        <v>159044</v>
      </c>
      <c r="P87" s="2">
        <v>52529</v>
      </c>
      <c r="Q87" s="2">
        <f t="shared" si="3"/>
        <v>5222465</v>
      </c>
      <c r="R87" s="2"/>
      <c r="S87" s="2"/>
      <c r="T87" s="2"/>
      <c r="U87" s="2"/>
      <c r="V87" s="2"/>
      <c r="W87" s="2"/>
    </row>
    <row r="88" spans="1:23" x14ac:dyDescent="0.2">
      <c r="A88" s="5">
        <f t="shared" si="2"/>
        <v>39508</v>
      </c>
      <c r="B88">
        <v>2008</v>
      </c>
      <c r="C88">
        <v>3</v>
      </c>
      <c r="D88" s="2">
        <v>395759</v>
      </c>
      <c r="E88" s="2"/>
      <c r="F88" s="2">
        <v>3176075</v>
      </c>
      <c r="G88" s="2">
        <v>1711451</v>
      </c>
      <c r="H88" s="2"/>
      <c r="I88" s="2">
        <v>3531</v>
      </c>
      <c r="J88" s="2">
        <v>10451</v>
      </c>
      <c r="K88" s="2">
        <v>0</v>
      </c>
      <c r="L88" s="2">
        <v>-113</v>
      </c>
      <c r="M88" s="2"/>
      <c r="N88" s="2"/>
      <c r="O88" s="2">
        <v>238707</v>
      </c>
      <c r="P88" s="2">
        <v>67316</v>
      </c>
      <c r="Q88" s="2">
        <f t="shared" si="3"/>
        <v>5603177</v>
      </c>
      <c r="R88" s="2"/>
      <c r="S88" s="2"/>
      <c r="T88" s="2"/>
      <c r="U88" s="2"/>
      <c r="V88" s="2"/>
      <c r="W88" s="2"/>
    </row>
    <row r="89" spans="1:23" x14ac:dyDescent="0.2">
      <c r="A89" s="5">
        <f t="shared" si="2"/>
        <v>39539</v>
      </c>
      <c r="B89">
        <v>2008</v>
      </c>
      <c r="C89">
        <v>4</v>
      </c>
      <c r="D89" s="2">
        <v>325064</v>
      </c>
      <c r="E89" s="2"/>
      <c r="F89" s="2">
        <v>2507528</v>
      </c>
      <c r="G89" s="2">
        <v>1630845</v>
      </c>
      <c r="H89" s="2"/>
      <c r="I89" s="2">
        <v>3715</v>
      </c>
      <c r="J89" s="2">
        <v>11025</v>
      </c>
      <c r="K89" s="2">
        <v>0</v>
      </c>
      <c r="L89" s="2">
        <v>66</v>
      </c>
      <c r="M89" s="2"/>
      <c r="N89" s="2"/>
      <c r="O89" s="2">
        <v>260720</v>
      </c>
      <c r="P89" s="2">
        <v>52343</v>
      </c>
      <c r="Q89" s="2">
        <f t="shared" si="3"/>
        <v>4791306</v>
      </c>
      <c r="R89" s="2"/>
      <c r="S89" s="2"/>
      <c r="T89" s="2"/>
      <c r="U89" s="2"/>
      <c r="V89" s="2"/>
      <c r="W89" s="2"/>
    </row>
    <row r="90" spans="1:23" x14ac:dyDescent="0.2">
      <c r="A90" s="5">
        <f t="shared" si="2"/>
        <v>39569</v>
      </c>
      <c r="B90">
        <v>2008</v>
      </c>
      <c r="C90">
        <v>5</v>
      </c>
      <c r="D90" s="2">
        <v>0</v>
      </c>
      <c r="E90" s="2"/>
      <c r="F90" s="2">
        <v>3806151</v>
      </c>
      <c r="G90" s="2">
        <v>782165</v>
      </c>
      <c r="H90" s="2"/>
      <c r="I90" s="2">
        <v>4013</v>
      </c>
      <c r="J90" s="2">
        <v>11890</v>
      </c>
      <c r="K90" s="2">
        <v>0</v>
      </c>
      <c r="L90" s="2">
        <v>14</v>
      </c>
      <c r="M90" s="2"/>
      <c r="N90" s="2"/>
      <c r="O90" s="2">
        <v>268663</v>
      </c>
      <c r="P90" s="2">
        <v>46657</v>
      </c>
      <c r="Q90" s="2">
        <f t="shared" si="3"/>
        <v>4919553</v>
      </c>
      <c r="R90" s="2"/>
      <c r="S90" s="2"/>
      <c r="T90" s="2"/>
      <c r="U90" s="2"/>
      <c r="V90" s="2"/>
      <c r="W90" s="2"/>
    </row>
    <row r="91" spans="1:23" x14ac:dyDescent="0.2">
      <c r="A91" s="5">
        <f t="shared" si="2"/>
        <v>39600</v>
      </c>
      <c r="B91">
        <v>2008</v>
      </c>
      <c r="C91">
        <v>6</v>
      </c>
      <c r="D91" s="2">
        <v>185037</v>
      </c>
      <c r="E91" s="2"/>
      <c r="F91" s="2">
        <v>4132186</v>
      </c>
      <c r="G91" s="2">
        <v>188437</v>
      </c>
      <c r="H91" s="2"/>
      <c r="I91" s="2">
        <v>2812</v>
      </c>
      <c r="J91" s="2">
        <v>8465</v>
      </c>
      <c r="K91" s="2">
        <v>0</v>
      </c>
      <c r="L91" s="2">
        <v>687</v>
      </c>
      <c r="M91" s="2"/>
      <c r="N91" s="2"/>
      <c r="O91" s="2">
        <v>382772</v>
      </c>
      <c r="P91" s="2">
        <v>28780</v>
      </c>
      <c r="Q91" s="2">
        <f t="shared" si="3"/>
        <v>4929176</v>
      </c>
      <c r="R91" s="2"/>
      <c r="S91" s="2"/>
      <c r="T91" s="2"/>
      <c r="U91" s="2"/>
      <c r="V91" s="2"/>
      <c r="W91" s="2"/>
    </row>
    <row r="92" spans="1:23" x14ac:dyDescent="0.2">
      <c r="A92" s="5">
        <f t="shared" si="2"/>
        <v>39630</v>
      </c>
      <c r="B92">
        <v>2008</v>
      </c>
      <c r="C92">
        <v>7</v>
      </c>
      <c r="D92" s="2">
        <v>370616</v>
      </c>
      <c r="E92" s="2"/>
      <c r="F92" s="2">
        <v>2718575</v>
      </c>
      <c r="G92" s="2">
        <v>1079835</v>
      </c>
      <c r="H92" s="2"/>
      <c r="I92" s="2">
        <v>4046</v>
      </c>
      <c r="J92" s="2">
        <v>11985</v>
      </c>
      <c r="K92" s="2">
        <v>0</v>
      </c>
      <c r="L92" s="2">
        <v>412</v>
      </c>
      <c r="M92" s="2"/>
      <c r="N92" s="2"/>
      <c r="O92" s="2">
        <v>263637</v>
      </c>
      <c r="P92" s="2">
        <v>65385</v>
      </c>
      <c r="Q92" s="2">
        <f t="shared" si="3"/>
        <v>4514491</v>
      </c>
      <c r="R92" s="2"/>
      <c r="S92" s="2"/>
      <c r="T92" s="2"/>
      <c r="U92" s="2"/>
      <c r="V92" s="2"/>
      <c r="W92" s="2"/>
    </row>
    <row r="93" spans="1:23" x14ac:dyDescent="0.2">
      <c r="A93" s="5">
        <f t="shared" si="2"/>
        <v>39661</v>
      </c>
      <c r="B93">
        <v>2008</v>
      </c>
      <c r="C93">
        <v>8</v>
      </c>
      <c r="D93" s="2">
        <v>419435</v>
      </c>
      <c r="E93" s="2"/>
      <c r="F93" s="2">
        <v>1747598</v>
      </c>
      <c r="G93" s="2">
        <v>1713339</v>
      </c>
      <c r="H93" s="2"/>
      <c r="I93" s="2">
        <v>3696</v>
      </c>
      <c r="J93" s="2">
        <v>10908</v>
      </c>
      <c r="K93" s="2">
        <v>0</v>
      </c>
      <c r="L93" s="2">
        <v>84</v>
      </c>
      <c r="M93" s="2"/>
      <c r="N93" s="2"/>
      <c r="O93" s="2">
        <v>234817</v>
      </c>
      <c r="P93" s="2">
        <v>70416</v>
      </c>
      <c r="Q93" s="2">
        <f t="shared" si="3"/>
        <v>4200293</v>
      </c>
      <c r="R93" s="2"/>
      <c r="S93" s="2"/>
      <c r="T93" s="2"/>
      <c r="U93" s="2"/>
      <c r="V93" s="2"/>
      <c r="W93" s="2"/>
    </row>
    <row r="94" spans="1:23" x14ac:dyDescent="0.2">
      <c r="A94" s="5">
        <f t="shared" si="2"/>
        <v>39692</v>
      </c>
      <c r="B94">
        <v>2008</v>
      </c>
      <c r="C94">
        <v>9</v>
      </c>
      <c r="D94" s="2">
        <v>350832</v>
      </c>
      <c r="E94" s="2"/>
      <c r="F94" s="2">
        <v>2020842</v>
      </c>
      <c r="G94" s="2">
        <v>1631578</v>
      </c>
      <c r="H94" s="2"/>
      <c r="I94" s="2">
        <v>3835</v>
      </c>
      <c r="J94" s="2">
        <v>11360</v>
      </c>
      <c r="K94" s="2">
        <v>0</v>
      </c>
      <c r="L94" s="2">
        <v>462</v>
      </c>
      <c r="M94" s="2"/>
      <c r="N94" s="2"/>
      <c r="O94" s="2">
        <v>135525</v>
      </c>
      <c r="P94" s="2">
        <v>72050</v>
      </c>
      <c r="Q94" s="2">
        <f t="shared" si="3"/>
        <v>4226484</v>
      </c>
      <c r="R94" s="2"/>
      <c r="S94" s="2"/>
      <c r="T94" s="2"/>
      <c r="U94" s="2"/>
      <c r="V94" s="2"/>
      <c r="W94" s="2"/>
    </row>
    <row r="95" spans="1:23" x14ac:dyDescent="0.2">
      <c r="A95" s="5">
        <f t="shared" si="2"/>
        <v>39722</v>
      </c>
      <c r="B95">
        <v>2008</v>
      </c>
      <c r="C95">
        <v>10</v>
      </c>
      <c r="D95" s="2">
        <v>416529</v>
      </c>
      <c r="E95" s="2"/>
      <c r="F95" s="2">
        <v>2135484</v>
      </c>
      <c r="G95" s="2">
        <v>1703588</v>
      </c>
      <c r="H95" s="2"/>
      <c r="I95" s="2">
        <v>4113</v>
      </c>
      <c r="J95" s="2">
        <v>12178</v>
      </c>
      <c r="K95" s="2">
        <v>0</v>
      </c>
      <c r="L95" s="2">
        <v>-213</v>
      </c>
      <c r="M95" s="2"/>
      <c r="N95" s="2"/>
      <c r="O95" s="2">
        <v>153447</v>
      </c>
      <c r="P95" s="2">
        <v>73661</v>
      </c>
      <c r="Q95" s="2">
        <f t="shared" si="3"/>
        <v>4498787</v>
      </c>
      <c r="R95" s="2"/>
      <c r="S95" s="2"/>
      <c r="T95" s="2"/>
      <c r="U95" s="2"/>
      <c r="V95" s="2"/>
      <c r="W95" s="2"/>
    </row>
    <row r="96" spans="1:23" x14ac:dyDescent="0.2">
      <c r="A96" s="5">
        <f t="shared" si="2"/>
        <v>39753</v>
      </c>
      <c r="B96">
        <v>2008</v>
      </c>
      <c r="C96">
        <v>11</v>
      </c>
      <c r="D96" s="2">
        <v>403833</v>
      </c>
      <c r="E96" s="2"/>
      <c r="F96" s="2">
        <v>2487895</v>
      </c>
      <c r="G96" s="2">
        <v>1530658</v>
      </c>
      <c r="H96" s="2"/>
      <c r="I96" s="2">
        <v>3262</v>
      </c>
      <c r="J96" s="2">
        <v>9714</v>
      </c>
      <c r="K96" s="2">
        <v>0</v>
      </c>
      <c r="L96" s="2">
        <v>112</v>
      </c>
      <c r="M96" s="2"/>
      <c r="N96" s="2"/>
      <c r="O96" s="2">
        <v>121102</v>
      </c>
      <c r="P96" s="2">
        <v>61280</v>
      </c>
      <c r="Q96" s="2">
        <f t="shared" si="3"/>
        <v>4617856</v>
      </c>
      <c r="R96" s="2"/>
      <c r="S96" s="2"/>
      <c r="T96" s="2"/>
      <c r="U96" s="2"/>
      <c r="V96" s="2"/>
      <c r="W96" s="2"/>
    </row>
    <row r="97" spans="1:23" x14ac:dyDescent="0.2">
      <c r="A97" s="5">
        <f t="shared" si="2"/>
        <v>39783</v>
      </c>
      <c r="B97">
        <v>2008</v>
      </c>
      <c r="C97">
        <v>12</v>
      </c>
      <c r="D97" s="2">
        <v>417111</v>
      </c>
      <c r="E97" s="2"/>
      <c r="F97" s="2">
        <v>2903463</v>
      </c>
      <c r="G97" s="2">
        <v>1786715</v>
      </c>
      <c r="H97" s="2"/>
      <c r="I97" s="2">
        <v>3445</v>
      </c>
      <c r="J97" s="2">
        <v>10288</v>
      </c>
      <c r="K97" s="2">
        <v>0</v>
      </c>
      <c r="L97" s="2">
        <v>1479</v>
      </c>
      <c r="M97" s="2"/>
      <c r="N97" s="2"/>
      <c r="O97" s="2">
        <v>173445</v>
      </c>
      <c r="P97" s="2">
        <v>54394</v>
      </c>
      <c r="Q97" s="2">
        <f t="shared" si="3"/>
        <v>5350340</v>
      </c>
      <c r="R97" s="2"/>
      <c r="S97" s="2"/>
      <c r="T97" s="2"/>
      <c r="U97" s="2"/>
      <c r="V97" s="2"/>
      <c r="W97" s="2"/>
    </row>
    <row r="98" spans="1:23" x14ac:dyDescent="0.2">
      <c r="A98" s="5">
        <f t="shared" si="2"/>
        <v>39814</v>
      </c>
      <c r="B98">
        <v>2009</v>
      </c>
      <c r="C98">
        <v>1</v>
      </c>
      <c r="D98" s="2">
        <v>397068</v>
      </c>
      <c r="E98" s="2"/>
      <c r="F98" s="2">
        <v>3758296</v>
      </c>
      <c r="G98" s="2">
        <v>1368920</v>
      </c>
      <c r="H98" s="2"/>
      <c r="I98" s="2">
        <v>4160</v>
      </c>
      <c r="J98" s="2">
        <v>11314</v>
      </c>
      <c r="K98" s="2"/>
      <c r="L98" s="2">
        <v>841</v>
      </c>
      <c r="M98" s="2"/>
      <c r="N98" s="2"/>
      <c r="O98" s="2">
        <v>210629</v>
      </c>
      <c r="P98" s="2">
        <v>63310</v>
      </c>
      <c r="Q98" s="2">
        <f t="shared" si="3"/>
        <v>5814538</v>
      </c>
      <c r="R98" s="2"/>
      <c r="S98" s="2"/>
      <c r="T98" s="2"/>
      <c r="U98" s="2"/>
      <c r="V98" s="2"/>
      <c r="W98" s="2"/>
    </row>
    <row r="99" spans="1:23" x14ac:dyDescent="0.2">
      <c r="A99" s="5">
        <f t="shared" si="2"/>
        <v>39845</v>
      </c>
      <c r="B99">
        <v>2009</v>
      </c>
      <c r="C99">
        <v>2</v>
      </c>
      <c r="D99" s="2">
        <v>381538</v>
      </c>
      <c r="E99" s="2"/>
      <c r="F99" s="2">
        <v>2598560</v>
      </c>
      <c r="G99" s="2">
        <v>1565551</v>
      </c>
      <c r="H99" s="2"/>
      <c r="I99" s="2">
        <v>3658</v>
      </c>
      <c r="J99" s="2">
        <v>9940</v>
      </c>
      <c r="K99" s="2"/>
      <c r="L99" s="2">
        <v>1846</v>
      </c>
      <c r="M99" s="2"/>
      <c r="N99" s="2"/>
      <c r="O99" s="2">
        <v>90166</v>
      </c>
      <c r="P99" s="2">
        <v>62092</v>
      </c>
      <c r="Q99" s="2">
        <f t="shared" si="3"/>
        <v>4713351</v>
      </c>
      <c r="R99" s="2"/>
      <c r="S99" s="2"/>
      <c r="T99" s="2"/>
      <c r="U99" s="2"/>
      <c r="V99" s="2"/>
      <c r="W99" s="2"/>
    </row>
    <row r="100" spans="1:23" x14ac:dyDescent="0.2">
      <c r="A100" s="5">
        <f t="shared" si="2"/>
        <v>39873</v>
      </c>
      <c r="B100">
        <v>2009</v>
      </c>
      <c r="C100">
        <v>3</v>
      </c>
      <c r="D100" s="2">
        <v>407903</v>
      </c>
      <c r="E100" s="2"/>
      <c r="F100" s="2">
        <v>2949238</v>
      </c>
      <c r="G100" s="2">
        <v>1545200</v>
      </c>
      <c r="H100" s="2"/>
      <c r="I100" s="2">
        <v>3512</v>
      </c>
      <c r="J100" s="2">
        <v>9595</v>
      </c>
      <c r="K100" s="2"/>
      <c r="L100" s="2">
        <v>2543</v>
      </c>
      <c r="M100" s="2"/>
      <c r="N100" s="2"/>
      <c r="O100" s="2">
        <v>339460</v>
      </c>
      <c r="P100" s="2">
        <v>61870</v>
      </c>
      <c r="Q100" s="2">
        <f t="shared" si="3"/>
        <v>5319321</v>
      </c>
      <c r="R100" s="2"/>
      <c r="S100" s="2"/>
      <c r="T100" s="2"/>
      <c r="U100" s="2"/>
      <c r="V100" s="2"/>
      <c r="W100" s="2"/>
    </row>
    <row r="101" spans="1:23" x14ac:dyDescent="0.2">
      <c r="A101" s="5">
        <f t="shared" si="2"/>
        <v>39904</v>
      </c>
      <c r="B101">
        <v>2009</v>
      </c>
      <c r="C101">
        <v>4</v>
      </c>
      <c r="D101" s="2">
        <v>37618</v>
      </c>
      <c r="E101" s="2"/>
      <c r="F101" s="2">
        <v>3456138</v>
      </c>
      <c r="G101" s="2">
        <v>683112</v>
      </c>
      <c r="H101" s="2"/>
      <c r="I101" s="2">
        <v>4231</v>
      </c>
      <c r="J101" s="2">
        <v>11453</v>
      </c>
      <c r="K101" s="2"/>
      <c r="L101" s="2">
        <v>-229</v>
      </c>
      <c r="M101" s="2"/>
      <c r="N101" s="2"/>
      <c r="O101" s="2">
        <v>364286</v>
      </c>
      <c r="P101" s="2">
        <v>39923</v>
      </c>
      <c r="Q101" s="2">
        <f t="shared" si="3"/>
        <v>4596532</v>
      </c>
      <c r="R101" s="2"/>
      <c r="S101" s="2"/>
      <c r="T101" s="2"/>
      <c r="U101" s="2"/>
      <c r="V101" s="2"/>
      <c r="W101" s="2"/>
    </row>
    <row r="102" spans="1:23" x14ac:dyDescent="0.2">
      <c r="A102" s="5">
        <f t="shared" si="2"/>
        <v>39934</v>
      </c>
      <c r="B102">
        <v>2009</v>
      </c>
      <c r="C102">
        <v>5</v>
      </c>
      <c r="D102" s="2">
        <v>0</v>
      </c>
      <c r="E102" s="2"/>
      <c r="F102" s="2">
        <v>3633664</v>
      </c>
      <c r="G102" s="2">
        <v>213215</v>
      </c>
      <c r="H102" s="2"/>
      <c r="I102" s="2">
        <v>4188</v>
      </c>
      <c r="J102" s="2">
        <v>11365</v>
      </c>
      <c r="K102" s="2"/>
      <c r="L102" s="2">
        <v>54</v>
      </c>
      <c r="M102" s="2"/>
      <c r="N102" s="2"/>
      <c r="O102" s="2">
        <v>335530</v>
      </c>
      <c r="P102" s="2">
        <v>48205</v>
      </c>
      <c r="Q102" s="2">
        <f t="shared" si="3"/>
        <v>4246221</v>
      </c>
      <c r="R102" s="2"/>
      <c r="S102" s="2"/>
      <c r="T102" s="2"/>
      <c r="U102" s="2"/>
      <c r="V102" s="2"/>
      <c r="W102" s="2"/>
    </row>
    <row r="103" spans="1:23" x14ac:dyDescent="0.2">
      <c r="A103" s="5">
        <f t="shared" si="2"/>
        <v>39965</v>
      </c>
      <c r="B103">
        <v>2009</v>
      </c>
      <c r="C103">
        <v>6</v>
      </c>
      <c r="D103" s="2">
        <v>88512</v>
      </c>
      <c r="E103" s="2"/>
      <c r="F103" s="2">
        <v>3731190</v>
      </c>
      <c r="G103" s="2">
        <v>309363</v>
      </c>
      <c r="H103" s="2"/>
      <c r="I103" s="2">
        <v>2700</v>
      </c>
      <c r="J103" s="2">
        <v>7444</v>
      </c>
      <c r="K103" s="2"/>
      <c r="L103" s="2">
        <v>1367</v>
      </c>
      <c r="M103" s="2"/>
      <c r="N103" s="2"/>
      <c r="O103" s="2">
        <v>447555</v>
      </c>
      <c r="P103" s="2">
        <v>36720</v>
      </c>
      <c r="Q103" s="2">
        <f t="shared" si="3"/>
        <v>4624851</v>
      </c>
      <c r="R103" s="2"/>
      <c r="S103" s="2"/>
      <c r="T103" s="2"/>
      <c r="U103" s="2"/>
      <c r="V103" s="2"/>
      <c r="W103" s="2"/>
    </row>
    <row r="104" spans="1:23" x14ac:dyDescent="0.2">
      <c r="A104" s="5">
        <f t="shared" si="2"/>
        <v>39995</v>
      </c>
      <c r="B104">
        <v>2009</v>
      </c>
      <c r="C104">
        <v>7</v>
      </c>
      <c r="D104" s="2">
        <v>0</v>
      </c>
      <c r="E104" s="2"/>
      <c r="F104" s="2">
        <v>2154163</v>
      </c>
      <c r="G104" s="2">
        <v>1586588</v>
      </c>
      <c r="H104" s="2"/>
      <c r="I104" s="2">
        <v>4202</v>
      </c>
      <c r="J104" s="2">
        <v>11399</v>
      </c>
      <c r="K104" s="2"/>
      <c r="L104" s="2">
        <v>46</v>
      </c>
      <c r="M104" s="2"/>
      <c r="N104" s="2"/>
      <c r="O104" s="2">
        <v>321174</v>
      </c>
      <c r="P104" s="2">
        <v>71672</v>
      </c>
      <c r="Q104" s="2">
        <f t="shared" si="3"/>
        <v>4149244</v>
      </c>
      <c r="R104" s="2"/>
      <c r="S104" s="2"/>
      <c r="T104" s="2"/>
      <c r="U104" s="2"/>
      <c r="V104" s="2"/>
      <c r="W104" s="2"/>
    </row>
    <row r="105" spans="1:23" x14ac:dyDescent="0.2">
      <c r="A105" s="5">
        <f t="shared" si="2"/>
        <v>40026</v>
      </c>
      <c r="B105">
        <v>2009</v>
      </c>
      <c r="C105">
        <v>8</v>
      </c>
      <c r="D105" s="2">
        <v>298892</v>
      </c>
      <c r="E105" s="2"/>
      <c r="F105" s="2">
        <v>1531038</v>
      </c>
      <c r="G105" s="2">
        <v>1845205</v>
      </c>
      <c r="H105" s="2"/>
      <c r="I105" s="2">
        <v>4243</v>
      </c>
      <c r="J105" s="2">
        <v>11515</v>
      </c>
      <c r="K105" s="2"/>
      <c r="L105" s="2">
        <v>659</v>
      </c>
      <c r="M105" s="2"/>
      <c r="N105" s="2"/>
      <c r="O105" s="2">
        <v>442961</v>
      </c>
      <c r="P105" s="2">
        <v>64778</v>
      </c>
      <c r="Q105" s="2">
        <f t="shared" si="3"/>
        <v>4199291</v>
      </c>
      <c r="R105" s="2"/>
      <c r="S105" s="2"/>
      <c r="T105" s="2"/>
      <c r="U105" s="2"/>
      <c r="V105" s="2"/>
      <c r="W105" s="2"/>
    </row>
    <row r="106" spans="1:23" x14ac:dyDescent="0.2">
      <c r="A106" s="5">
        <f t="shared" si="2"/>
        <v>40057</v>
      </c>
      <c r="B106">
        <v>2009</v>
      </c>
      <c r="C106">
        <v>9</v>
      </c>
      <c r="D106" s="2">
        <v>333873</v>
      </c>
      <c r="E106" s="2"/>
      <c r="F106" s="2">
        <v>1824096</v>
      </c>
      <c r="G106" s="2">
        <v>1913935</v>
      </c>
      <c r="H106" s="2"/>
      <c r="I106" s="2">
        <v>4129</v>
      </c>
      <c r="J106" s="2">
        <v>11195</v>
      </c>
      <c r="K106" s="2"/>
      <c r="L106" s="2">
        <v>430</v>
      </c>
      <c r="M106" s="2"/>
      <c r="N106" s="2"/>
      <c r="O106" s="2">
        <v>313726</v>
      </c>
      <c r="P106" s="2">
        <v>65145</v>
      </c>
      <c r="Q106" s="2">
        <f t="shared" si="3"/>
        <v>4466529</v>
      </c>
      <c r="R106" s="2"/>
      <c r="S106" s="2"/>
      <c r="T106" s="2"/>
      <c r="U106" s="2"/>
      <c r="V106" s="2"/>
      <c r="W106" s="2"/>
    </row>
    <row r="107" spans="1:23" x14ac:dyDescent="0.2">
      <c r="A107" s="5">
        <f t="shared" si="2"/>
        <v>40087</v>
      </c>
      <c r="B107">
        <v>2009</v>
      </c>
      <c r="C107">
        <v>10</v>
      </c>
      <c r="D107" s="2">
        <v>419845</v>
      </c>
      <c r="E107" s="2"/>
      <c r="F107" s="2">
        <v>2047929</v>
      </c>
      <c r="G107" s="2">
        <v>1709064</v>
      </c>
      <c r="H107" s="2"/>
      <c r="I107" s="2">
        <v>4295</v>
      </c>
      <c r="J107" s="2">
        <v>11645</v>
      </c>
      <c r="K107" s="2"/>
      <c r="L107" s="2">
        <v>302</v>
      </c>
      <c r="M107" s="2"/>
      <c r="N107" s="2"/>
      <c r="O107" s="2">
        <v>273005</v>
      </c>
      <c r="P107" s="2">
        <v>68527</v>
      </c>
      <c r="Q107" s="2">
        <f t="shared" si="3"/>
        <v>4534612</v>
      </c>
      <c r="R107" s="2"/>
      <c r="S107" s="2"/>
      <c r="T107" s="2"/>
      <c r="U107" s="2"/>
      <c r="V107" s="2"/>
      <c r="W107" s="2"/>
    </row>
    <row r="108" spans="1:23" x14ac:dyDescent="0.2">
      <c r="A108" s="5">
        <f t="shared" si="2"/>
        <v>40118</v>
      </c>
      <c r="B108">
        <v>2009</v>
      </c>
      <c r="C108">
        <v>11</v>
      </c>
      <c r="D108" s="2">
        <v>411692</v>
      </c>
      <c r="E108" s="2"/>
      <c r="F108" s="2">
        <v>2442002</v>
      </c>
      <c r="G108" s="2">
        <v>1627193</v>
      </c>
      <c r="H108" s="2"/>
      <c r="I108" s="2">
        <v>3157</v>
      </c>
      <c r="J108" s="2">
        <v>8648</v>
      </c>
      <c r="K108" s="2"/>
      <c r="L108" s="2">
        <v>50</v>
      </c>
      <c r="M108" s="2"/>
      <c r="N108" s="2"/>
      <c r="O108" s="2">
        <v>232727</v>
      </c>
      <c r="P108" s="2">
        <v>52386</v>
      </c>
      <c r="Q108" s="2">
        <f t="shared" si="3"/>
        <v>4777855</v>
      </c>
      <c r="R108" s="2"/>
      <c r="S108" s="2"/>
      <c r="T108" s="2"/>
      <c r="U108" s="2"/>
      <c r="V108" s="2"/>
      <c r="W108" s="2"/>
    </row>
    <row r="109" spans="1:23" x14ac:dyDescent="0.2">
      <c r="A109" s="5">
        <f t="shared" si="2"/>
        <v>40148</v>
      </c>
      <c r="B109">
        <v>2009</v>
      </c>
      <c r="C109">
        <v>12</v>
      </c>
      <c r="D109" s="2">
        <v>419960</v>
      </c>
      <c r="E109" s="2"/>
      <c r="F109" s="2">
        <v>2907199</v>
      </c>
      <c r="G109" s="2">
        <v>1766105</v>
      </c>
      <c r="H109" s="2"/>
      <c r="I109" s="2">
        <v>4134</v>
      </c>
      <c r="J109" s="2">
        <v>12819</v>
      </c>
      <c r="K109" s="2"/>
      <c r="L109" s="2">
        <v>47</v>
      </c>
      <c r="M109" s="2"/>
      <c r="N109" s="2"/>
      <c r="O109" s="2">
        <v>98494</v>
      </c>
      <c r="P109" s="2">
        <v>39754</v>
      </c>
      <c r="Q109" s="2">
        <f t="shared" si="3"/>
        <v>5248512</v>
      </c>
      <c r="R109" s="2"/>
      <c r="S109" s="2"/>
      <c r="T109" s="2"/>
      <c r="U109" s="2"/>
      <c r="V109" s="2"/>
      <c r="W109" s="2"/>
    </row>
    <row r="110" spans="1:23" x14ac:dyDescent="0.2">
      <c r="A110" s="5">
        <f t="shared" si="2"/>
        <v>40179</v>
      </c>
      <c r="B110">
        <v>2010</v>
      </c>
      <c r="C110">
        <v>1</v>
      </c>
      <c r="D110" s="2">
        <v>401453</v>
      </c>
      <c r="E110" s="2"/>
      <c r="F110" s="2">
        <v>2736849</v>
      </c>
      <c r="G110" s="2">
        <v>1603218</v>
      </c>
      <c r="H110" s="2"/>
      <c r="I110" s="2">
        <v>4239</v>
      </c>
      <c r="J110" s="2">
        <v>16700</v>
      </c>
      <c r="K110" s="2"/>
      <c r="L110" s="2">
        <v>258</v>
      </c>
      <c r="M110" s="2"/>
      <c r="N110" s="2"/>
      <c r="O110" s="2">
        <v>144972</v>
      </c>
      <c r="P110" s="2">
        <v>50824</v>
      </c>
      <c r="Q110" s="2">
        <f t="shared" si="3"/>
        <v>4958513</v>
      </c>
      <c r="R110" s="2"/>
      <c r="S110" s="2"/>
      <c r="T110" s="2"/>
      <c r="U110" s="2"/>
      <c r="V110" s="2"/>
      <c r="W110" s="2"/>
    </row>
    <row r="111" spans="1:23" x14ac:dyDescent="0.2">
      <c r="A111" s="5">
        <f t="shared" si="2"/>
        <v>40210</v>
      </c>
      <c r="B111">
        <v>2010</v>
      </c>
      <c r="C111">
        <v>2</v>
      </c>
      <c r="D111" s="2">
        <v>381573</v>
      </c>
      <c r="E111" s="2"/>
      <c r="F111" s="2">
        <v>2458031</v>
      </c>
      <c r="G111" s="2">
        <v>1496881</v>
      </c>
      <c r="H111" s="2"/>
      <c r="I111" s="2">
        <v>3112</v>
      </c>
      <c r="J111" s="2">
        <v>12410</v>
      </c>
      <c r="K111" s="2"/>
      <c r="L111" s="2">
        <v>176</v>
      </c>
      <c r="M111" s="2"/>
      <c r="N111" s="2"/>
      <c r="O111" s="2">
        <v>76662</v>
      </c>
      <c r="P111" s="2">
        <v>54514</v>
      </c>
      <c r="Q111" s="2">
        <f t="shared" si="3"/>
        <v>4483359</v>
      </c>
      <c r="R111" s="2"/>
      <c r="S111" s="2"/>
      <c r="T111" s="2"/>
      <c r="U111" s="2"/>
      <c r="V111" s="2"/>
      <c r="W111" s="2"/>
    </row>
    <row r="112" spans="1:23" x14ac:dyDescent="0.2">
      <c r="A112" s="5">
        <f t="shared" si="2"/>
        <v>40238</v>
      </c>
      <c r="B112">
        <v>2010</v>
      </c>
      <c r="C112">
        <v>3</v>
      </c>
      <c r="D112" s="2">
        <v>419300</v>
      </c>
      <c r="E112" s="2"/>
      <c r="F112" s="2">
        <v>2505950</v>
      </c>
      <c r="G112" s="2">
        <v>1606617</v>
      </c>
      <c r="H112" s="2"/>
      <c r="I112" s="2">
        <v>4020</v>
      </c>
      <c r="J112" s="2">
        <v>15827</v>
      </c>
      <c r="K112" s="2"/>
      <c r="L112" s="2">
        <v>65</v>
      </c>
      <c r="M112" s="2"/>
      <c r="N112" s="2"/>
      <c r="O112" s="2">
        <v>320081</v>
      </c>
      <c r="P112" s="2">
        <v>58703</v>
      </c>
      <c r="Q112" s="2">
        <f t="shared" si="3"/>
        <v>4930563</v>
      </c>
      <c r="R112" s="2"/>
      <c r="S112" s="2"/>
      <c r="T112" s="2"/>
      <c r="U112" s="2"/>
      <c r="V112" s="2"/>
      <c r="W112" s="2"/>
    </row>
    <row r="113" spans="1:23" x14ac:dyDescent="0.2">
      <c r="A113" s="5">
        <f t="shared" si="2"/>
        <v>40269</v>
      </c>
      <c r="B113">
        <v>2010</v>
      </c>
      <c r="C113">
        <v>4</v>
      </c>
      <c r="D113" s="2">
        <v>356350</v>
      </c>
      <c r="E113" s="2"/>
      <c r="F113" s="2">
        <v>2041680</v>
      </c>
      <c r="G113" s="2">
        <v>1375673</v>
      </c>
      <c r="H113" s="2"/>
      <c r="I113" s="2">
        <v>3969</v>
      </c>
      <c r="J113" s="2">
        <v>15643</v>
      </c>
      <c r="K113" s="2"/>
      <c r="L113" s="2">
        <v>81</v>
      </c>
      <c r="M113" s="2"/>
      <c r="N113" s="2"/>
      <c r="O113" s="2">
        <v>498528</v>
      </c>
      <c r="P113" s="2">
        <v>61754</v>
      </c>
      <c r="Q113" s="2">
        <f t="shared" si="3"/>
        <v>4353678</v>
      </c>
      <c r="R113" s="2"/>
      <c r="S113" s="2"/>
      <c r="T113" s="2"/>
      <c r="U113" s="2"/>
      <c r="V113" s="2"/>
      <c r="W113" s="2"/>
    </row>
    <row r="114" spans="1:23" x14ac:dyDescent="0.2">
      <c r="A114" s="5">
        <f t="shared" si="2"/>
        <v>40299</v>
      </c>
      <c r="B114">
        <v>2010</v>
      </c>
      <c r="C114">
        <v>5</v>
      </c>
      <c r="D114" s="2">
        <v>18428</v>
      </c>
      <c r="E114" s="2"/>
      <c r="F114" s="2">
        <v>2780804</v>
      </c>
      <c r="G114" s="2">
        <v>513567</v>
      </c>
      <c r="H114" s="2"/>
      <c r="I114" s="2">
        <v>3988</v>
      </c>
      <c r="J114" s="2">
        <v>15757</v>
      </c>
      <c r="K114" s="2"/>
      <c r="L114" s="2">
        <v>550</v>
      </c>
      <c r="M114" s="2"/>
      <c r="N114" s="2"/>
      <c r="O114" s="2">
        <v>476796</v>
      </c>
      <c r="P114" s="2">
        <v>41517</v>
      </c>
      <c r="Q114" s="2">
        <f t="shared" si="3"/>
        <v>3851407</v>
      </c>
      <c r="R114" s="2"/>
      <c r="S114" s="2"/>
      <c r="T114" s="2"/>
      <c r="U114" s="2"/>
      <c r="V114" s="2"/>
      <c r="W114" s="2"/>
    </row>
    <row r="115" spans="1:23" x14ac:dyDescent="0.2">
      <c r="A115" s="5">
        <f t="shared" si="2"/>
        <v>40330</v>
      </c>
      <c r="B115">
        <v>2010</v>
      </c>
      <c r="C115">
        <v>6</v>
      </c>
      <c r="D115" s="2">
        <v>123382</v>
      </c>
      <c r="E115" s="2"/>
      <c r="F115" s="2">
        <v>4114255</v>
      </c>
      <c r="G115" s="2">
        <v>82625</v>
      </c>
      <c r="H115" s="2"/>
      <c r="I115" s="2">
        <v>4088</v>
      </c>
      <c r="J115" s="2">
        <v>18993</v>
      </c>
      <c r="K115" s="2"/>
      <c r="L115" s="2">
        <v>662</v>
      </c>
      <c r="M115" s="2"/>
      <c r="N115" s="2"/>
      <c r="O115" s="2">
        <v>511396</v>
      </c>
      <c r="P115" s="2">
        <v>34092</v>
      </c>
      <c r="Q115" s="2">
        <f t="shared" si="3"/>
        <v>4889493</v>
      </c>
      <c r="R115" s="2"/>
      <c r="S115" s="2"/>
      <c r="T115" s="2"/>
      <c r="U115" s="2"/>
      <c r="V115" s="2"/>
      <c r="W115" s="2"/>
    </row>
    <row r="116" spans="1:23" x14ac:dyDescent="0.2">
      <c r="A116" s="5">
        <f t="shared" si="2"/>
        <v>40360</v>
      </c>
      <c r="B116">
        <v>2010</v>
      </c>
      <c r="C116">
        <v>7</v>
      </c>
      <c r="D116" s="2">
        <v>375791</v>
      </c>
      <c r="E116" s="2"/>
      <c r="F116" s="2">
        <v>2402217</v>
      </c>
      <c r="G116" s="2">
        <v>1144786</v>
      </c>
      <c r="H116" s="2"/>
      <c r="I116" s="2">
        <v>3462</v>
      </c>
      <c r="J116" s="2">
        <v>16294</v>
      </c>
      <c r="K116" s="2"/>
      <c r="L116" s="2">
        <v>398</v>
      </c>
      <c r="M116" s="2"/>
      <c r="N116" s="2"/>
      <c r="O116" s="2">
        <v>464875</v>
      </c>
      <c r="P116" s="2">
        <v>50746</v>
      </c>
      <c r="Q116" s="2">
        <f t="shared" si="3"/>
        <v>4458569</v>
      </c>
      <c r="R116" s="2"/>
      <c r="S116" s="2"/>
      <c r="T116" s="2"/>
      <c r="U116" s="2"/>
      <c r="V116" s="2"/>
      <c r="W116" s="2"/>
    </row>
    <row r="117" spans="1:23" x14ac:dyDescent="0.2">
      <c r="A117" s="5">
        <f t="shared" si="2"/>
        <v>40391</v>
      </c>
      <c r="B117">
        <v>2010</v>
      </c>
      <c r="C117">
        <v>8</v>
      </c>
      <c r="D117" s="2">
        <v>418187</v>
      </c>
      <c r="E117" s="2"/>
      <c r="F117" s="2">
        <v>1594290</v>
      </c>
      <c r="G117" s="2">
        <v>1684925</v>
      </c>
      <c r="H117" s="2"/>
      <c r="I117" s="2">
        <v>4298</v>
      </c>
      <c r="J117" s="2">
        <v>20046</v>
      </c>
      <c r="K117" s="2"/>
      <c r="L117" s="2">
        <v>154</v>
      </c>
      <c r="M117" s="2"/>
      <c r="N117" s="2"/>
      <c r="O117" s="2">
        <v>459929</v>
      </c>
      <c r="P117" s="2">
        <v>64204</v>
      </c>
      <c r="Q117" s="2">
        <f t="shared" si="3"/>
        <v>4246033</v>
      </c>
      <c r="R117" s="2"/>
      <c r="S117" s="2"/>
      <c r="T117" s="2"/>
      <c r="U117" s="2"/>
      <c r="V117" s="2"/>
      <c r="W117" s="2"/>
    </row>
    <row r="118" spans="1:23" x14ac:dyDescent="0.2">
      <c r="A118" s="5">
        <f t="shared" si="2"/>
        <v>40422</v>
      </c>
      <c r="B118">
        <v>2010</v>
      </c>
      <c r="C118">
        <v>9</v>
      </c>
      <c r="D118" s="2">
        <v>395000</v>
      </c>
      <c r="E118" s="2"/>
      <c r="F118" s="2">
        <v>1946128</v>
      </c>
      <c r="G118" s="2">
        <v>1643577</v>
      </c>
      <c r="H118" s="2"/>
      <c r="I118" s="2">
        <v>3387</v>
      </c>
      <c r="J118" s="2">
        <v>15932</v>
      </c>
      <c r="K118" s="2"/>
      <c r="L118" s="2">
        <v>466</v>
      </c>
      <c r="M118" s="2"/>
      <c r="N118" s="2"/>
      <c r="O118" s="2">
        <v>273924</v>
      </c>
      <c r="P118" s="2">
        <v>62467</v>
      </c>
      <c r="Q118" s="2">
        <f t="shared" si="3"/>
        <v>4340881</v>
      </c>
      <c r="R118" s="2"/>
      <c r="S118" s="2"/>
      <c r="T118" s="2"/>
      <c r="U118" s="2"/>
      <c r="V118" s="2"/>
      <c r="W118" s="2"/>
    </row>
    <row r="119" spans="1:23" x14ac:dyDescent="0.2">
      <c r="A119" s="5">
        <f t="shared" si="2"/>
        <v>40452</v>
      </c>
      <c r="B119">
        <v>2010</v>
      </c>
      <c r="C119">
        <v>10</v>
      </c>
      <c r="D119" s="2">
        <v>420488</v>
      </c>
      <c r="E119" s="2"/>
      <c r="F119" s="2">
        <v>2297717</v>
      </c>
      <c r="G119" s="2">
        <v>1488649</v>
      </c>
      <c r="H119" s="2"/>
      <c r="I119" s="2">
        <v>4239</v>
      </c>
      <c r="J119" s="2">
        <v>19744</v>
      </c>
      <c r="K119" s="2"/>
      <c r="L119" s="2">
        <v>156</v>
      </c>
      <c r="M119" s="2"/>
      <c r="N119" s="2"/>
      <c r="O119" s="2">
        <v>250609</v>
      </c>
      <c r="P119" s="2">
        <v>57007</v>
      </c>
      <c r="Q119" s="2">
        <f t="shared" si="3"/>
        <v>4538609</v>
      </c>
      <c r="R119" s="2"/>
      <c r="S119" s="2"/>
      <c r="T119" s="2"/>
      <c r="U119" s="2"/>
      <c r="V119" s="2"/>
      <c r="W119" s="2"/>
    </row>
    <row r="120" spans="1:23" x14ac:dyDescent="0.2">
      <c r="A120" s="5">
        <f t="shared" si="2"/>
        <v>40483</v>
      </c>
      <c r="B120">
        <v>2010</v>
      </c>
      <c r="C120">
        <v>11</v>
      </c>
      <c r="D120" s="2">
        <v>410397</v>
      </c>
      <c r="E120" s="2"/>
      <c r="F120" s="2">
        <v>2604423</v>
      </c>
      <c r="G120" s="2">
        <v>1537419</v>
      </c>
      <c r="H120" s="2"/>
      <c r="I120" s="2">
        <v>4034</v>
      </c>
      <c r="J120" s="2">
        <v>18877</v>
      </c>
      <c r="K120" s="2"/>
      <c r="L120" s="2">
        <v>77</v>
      </c>
      <c r="M120" s="2"/>
      <c r="N120" s="2"/>
      <c r="O120" s="2">
        <v>240452</v>
      </c>
      <c r="P120" s="2">
        <v>46976</v>
      </c>
      <c r="Q120" s="2">
        <f t="shared" si="3"/>
        <v>4862655</v>
      </c>
      <c r="R120" s="2"/>
      <c r="S120" s="2"/>
      <c r="T120" s="2"/>
      <c r="U120" s="2"/>
      <c r="V120" s="2"/>
      <c r="W120" s="2"/>
    </row>
    <row r="121" spans="1:23" x14ac:dyDescent="0.2">
      <c r="A121" s="5">
        <f t="shared" si="2"/>
        <v>40513</v>
      </c>
      <c r="B121">
        <v>2010</v>
      </c>
      <c r="C121">
        <v>12</v>
      </c>
      <c r="D121" s="2">
        <v>406086</v>
      </c>
      <c r="E121" s="2"/>
      <c r="F121" s="2">
        <v>3059916</v>
      </c>
      <c r="G121" s="2">
        <v>1473239</v>
      </c>
      <c r="H121" s="2"/>
      <c r="I121" s="2">
        <v>3992</v>
      </c>
      <c r="J121" s="2">
        <v>18708</v>
      </c>
      <c r="K121" s="2"/>
      <c r="L121" s="2">
        <v>378</v>
      </c>
      <c r="M121" s="2"/>
      <c r="N121" s="2"/>
      <c r="O121" s="2">
        <v>201783</v>
      </c>
      <c r="P121" s="2">
        <v>49138</v>
      </c>
      <c r="Q121" s="2">
        <f t="shared" si="3"/>
        <v>5213240</v>
      </c>
      <c r="R121" s="2"/>
      <c r="S121" s="2"/>
      <c r="T121" s="2"/>
      <c r="U121" s="2"/>
      <c r="V121" s="2"/>
      <c r="W121" s="2"/>
    </row>
    <row r="122" spans="1:23" x14ac:dyDescent="0.2">
      <c r="A122" s="5">
        <f t="shared" si="2"/>
        <v>40544</v>
      </c>
      <c r="B122">
        <v>2011</v>
      </c>
      <c r="C122">
        <v>1</v>
      </c>
      <c r="D122" s="2">
        <v>348259</v>
      </c>
      <c r="E122" s="2"/>
      <c r="F122" s="2">
        <v>4111819</v>
      </c>
      <c r="G122" s="2">
        <v>894230</v>
      </c>
      <c r="H122" s="2"/>
      <c r="I122" s="2">
        <v>4402</v>
      </c>
      <c r="J122" s="2">
        <v>19046</v>
      </c>
      <c r="K122" s="2"/>
      <c r="L122" s="2">
        <v>535</v>
      </c>
      <c r="M122" s="2"/>
      <c r="N122" s="2"/>
      <c r="O122" s="2">
        <v>289275</v>
      </c>
      <c r="P122" s="2">
        <v>56197</v>
      </c>
      <c r="Q122" s="2">
        <f t="shared" si="3"/>
        <v>5723763</v>
      </c>
      <c r="R122" s="2"/>
      <c r="S122" s="2"/>
      <c r="T122" s="2"/>
      <c r="U122" s="2"/>
      <c r="V122" s="2"/>
      <c r="W122" s="2"/>
    </row>
    <row r="123" spans="1:23" x14ac:dyDescent="0.2">
      <c r="A123" s="5">
        <f t="shared" si="2"/>
        <v>40575</v>
      </c>
      <c r="B123">
        <v>2011</v>
      </c>
      <c r="C123">
        <v>2</v>
      </c>
      <c r="D123" s="2">
        <v>300828</v>
      </c>
      <c r="E123" s="2"/>
      <c r="F123" s="2">
        <v>3898304</v>
      </c>
      <c r="G123" s="2">
        <v>506479</v>
      </c>
      <c r="H123" s="2"/>
      <c r="I123" s="2">
        <v>4166</v>
      </c>
      <c r="J123" s="2">
        <v>17958</v>
      </c>
      <c r="K123" s="2"/>
      <c r="L123" s="2">
        <v>1475</v>
      </c>
      <c r="M123" s="2"/>
      <c r="N123" s="2"/>
      <c r="O123" s="2">
        <v>304785</v>
      </c>
      <c r="P123" s="2">
        <v>49312</v>
      </c>
      <c r="Q123" s="2">
        <f t="shared" si="3"/>
        <v>5083307</v>
      </c>
      <c r="R123" s="2"/>
      <c r="S123" s="2"/>
      <c r="T123" s="2"/>
      <c r="U123" s="2"/>
      <c r="V123" s="2"/>
      <c r="W123" s="2"/>
    </row>
    <row r="124" spans="1:23" x14ac:dyDescent="0.2">
      <c r="A124" s="5">
        <f t="shared" si="2"/>
        <v>40603</v>
      </c>
      <c r="B124">
        <v>2011</v>
      </c>
      <c r="C124">
        <v>3</v>
      </c>
      <c r="D124" s="2">
        <v>240655</v>
      </c>
      <c r="E124" s="2"/>
      <c r="F124" s="2">
        <v>4496271</v>
      </c>
      <c r="G124" s="2">
        <v>377177</v>
      </c>
      <c r="H124" s="2"/>
      <c r="I124" s="2">
        <v>4438</v>
      </c>
      <c r="J124" s="2">
        <v>19203</v>
      </c>
      <c r="K124" s="2"/>
      <c r="L124" s="2">
        <v>874</v>
      </c>
      <c r="M124" s="2"/>
      <c r="N124" s="2"/>
      <c r="O124" s="2">
        <v>295860</v>
      </c>
      <c r="P124" s="2">
        <v>51893</v>
      </c>
      <c r="Q124" s="2">
        <f t="shared" si="3"/>
        <v>5486371</v>
      </c>
      <c r="R124" s="2"/>
      <c r="S124" s="2"/>
      <c r="T124" s="2"/>
      <c r="U124" s="2"/>
      <c r="V124" s="2"/>
      <c r="W124" s="2"/>
    </row>
    <row r="125" spans="1:23" x14ac:dyDescent="0.2">
      <c r="A125" s="5">
        <f t="shared" si="2"/>
        <v>40634</v>
      </c>
      <c r="B125">
        <v>2011</v>
      </c>
      <c r="C125">
        <v>4</v>
      </c>
      <c r="D125" s="2">
        <v>101851</v>
      </c>
      <c r="E125" s="2"/>
      <c r="F125" s="2">
        <v>3883566</v>
      </c>
      <c r="G125" s="2">
        <v>367771</v>
      </c>
      <c r="H125" s="2"/>
      <c r="I125" s="2">
        <v>3946</v>
      </c>
      <c r="J125" s="2">
        <v>17164</v>
      </c>
      <c r="K125" s="2"/>
      <c r="L125" s="2">
        <v>371</v>
      </c>
      <c r="M125" s="2"/>
      <c r="N125" s="2"/>
      <c r="O125" s="2">
        <v>516053</v>
      </c>
      <c r="P125" s="2">
        <v>31048</v>
      </c>
      <c r="Q125" s="2">
        <f t="shared" si="3"/>
        <v>4921770</v>
      </c>
      <c r="R125" s="2"/>
      <c r="S125" s="2"/>
      <c r="T125" s="2"/>
      <c r="U125" s="2"/>
      <c r="V125" s="2"/>
      <c r="W125" s="2"/>
    </row>
    <row r="126" spans="1:23" x14ac:dyDescent="0.2">
      <c r="A126" s="5">
        <f t="shared" si="2"/>
        <v>40664</v>
      </c>
      <c r="B126">
        <v>2011</v>
      </c>
      <c r="C126">
        <v>5</v>
      </c>
      <c r="D126" s="2"/>
      <c r="E126" s="2"/>
      <c r="F126" s="2">
        <v>4195602</v>
      </c>
      <c r="G126" s="2">
        <v>190073</v>
      </c>
      <c r="H126" s="2"/>
      <c r="I126" s="2">
        <v>3871</v>
      </c>
      <c r="J126" s="2">
        <v>16725</v>
      </c>
      <c r="K126" s="2"/>
      <c r="L126" s="2">
        <v>8</v>
      </c>
      <c r="M126" s="2"/>
      <c r="N126" s="2"/>
      <c r="O126" s="2">
        <v>463560</v>
      </c>
      <c r="P126" s="2">
        <v>22545</v>
      </c>
      <c r="Q126" s="2">
        <f t="shared" si="3"/>
        <v>4892384</v>
      </c>
      <c r="R126" s="2"/>
      <c r="S126" s="2"/>
      <c r="T126" s="2"/>
      <c r="U126" s="2"/>
      <c r="V126" s="2"/>
      <c r="W126" s="2"/>
    </row>
    <row r="127" spans="1:23" x14ac:dyDescent="0.2">
      <c r="A127" s="5">
        <f t="shared" si="2"/>
        <v>40695</v>
      </c>
      <c r="B127">
        <v>2011</v>
      </c>
      <c r="C127">
        <v>6</v>
      </c>
      <c r="D127" s="2">
        <v>118649</v>
      </c>
      <c r="E127" s="2"/>
      <c r="F127" s="2">
        <v>4305681</v>
      </c>
      <c r="G127" s="2">
        <v>119763</v>
      </c>
      <c r="H127" s="2"/>
      <c r="I127" s="2">
        <v>4613</v>
      </c>
      <c r="J127" s="2">
        <v>19828</v>
      </c>
      <c r="K127" s="2"/>
      <c r="L127" s="2">
        <v>1702</v>
      </c>
      <c r="M127" s="2"/>
      <c r="N127" s="2"/>
      <c r="O127" s="2">
        <v>569884</v>
      </c>
      <c r="P127" s="2">
        <v>28231</v>
      </c>
      <c r="Q127" s="2">
        <f t="shared" si="3"/>
        <v>5168351</v>
      </c>
      <c r="R127" s="2"/>
      <c r="S127" s="2"/>
      <c r="T127" s="2"/>
      <c r="U127" s="2"/>
      <c r="V127" s="2"/>
      <c r="W127" s="2"/>
    </row>
    <row r="128" spans="1:23" x14ac:dyDescent="0.2">
      <c r="A128" s="5">
        <f t="shared" si="2"/>
        <v>40725</v>
      </c>
      <c r="B128">
        <v>2011</v>
      </c>
      <c r="C128">
        <v>7</v>
      </c>
      <c r="D128" s="2">
        <v>253630</v>
      </c>
      <c r="E128" s="2"/>
      <c r="F128" s="2">
        <v>3878921</v>
      </c>
      <c r="G128" s="2">
        <v>281676</v>
      </c>
      <c r="H128" s="2"/>
      <c r="I128" s="2">
        <v>4482</v>
      </c>
      <c r="J128" s="2">
        <v>19330</v>
      </c>
      <c r="K128" s="2"/>
      <c r="L128" s="2">
        <v>1121</v>
      </c>
      <c r="M128" s="2"/>
      <c r="N128" s="2"/>
      <c r="O128" s="2">
        <v>475302</v>
      </c>
      <c r="P128" s="2">
        <v>28977</v>
      </c>
      <c r="Q128" s="2">
        <f t="shared" si="3"/>
        <v>4943439</v>
      </c>
      <c r="R128" s="2"/>
      <c r="S128" s="2"/>
      <c r="T128" s="2"/>
      <c r="U128" s="2"/>
      <c r="V128" s="2"/>
      <c r="W128" s="2"/>
    </row>
    <row r="129" spans="1:23" x14ac:dyDescent="0.2">
      <c r="A129" s="5">
        <f t="shared" si="2"/>
        <v>40756</v>
      </c>
      <c r="B129">
        <v>2011</v>
      </c>
      <c r="C129">
        <v>8</v>
      </c>
      <c r="D129" s="2">
        <v>373313</v>
      </c>
      <c r="E129" s="2"/>
      <c r="F129" s="2">
        <v>2527854</v>
      </c>
      <c r="G129" s="2">
        <v>697639</v>
      </c>
      <c r="H129" s="2"/>
      <c r="I129" s="2">
        <v>4574</v>
      </c>
      <c r="J129" s="2">
        <v>19666</v>
      </c>
      <c r="K129" s="2"/>
      <c r="L129" s="2">
        <v>703</v>
      </c>
      <c r="M129" s="2"/>
      <c r="N129" s="2"/>
      <c r="O129" s="2">
        <v>571253</v>
      </c>
      <c r="P129" s="2">
        <v>48984</v>
      </c>
      <c r="Q129" s="2">
        <f t="shared" si="3"/>
        <v>4243986</v>
      </c>
      <c r="R129" s="2"/>
      <c r="S129" s="2"/>
      <c r="T129" s="2"/>
      <c r="U129" s="2"/>
      <c r="V129" s="2"/>
      <c r="W129" s="2"/>
    </row>
    <row r="130" spans="1:23" x14ac:dyDescent="0.2">
      <c r="A130" s="5">
        <f t="shared" si="2"/>
        <v>40787</v>
      </c>
      <c r="B130">
        <v>2011</v>
      </c>
      <c r="C130">
        <v>9</v>
      </c>
      <c r="D130" s="2">
        <v>400509</v>
      </c>
      <c r="E130" s="2"/>
      <c r="F130" s="2">
        <v>2651367</v>
      </c>
      <c r="G130" s="2">
        <v>1122941</v>
      </c>
      <c r="H130" s="2"/>
      <c r="I130" s="2">
        <v>3992</v>
      </c>
      <c r="J130" s="2">
        <v>17412</v>
      </c>
      <c r="K130" s="2"/>
      <c r="L130" s="2">
        <v>153</v>
      </c>
      <c r="M130" s="2"/>
      <c r="N130" s="2"/>
      <c r="O130" s="2">
        <v>263161</v>
      </c>
      <c r="P130" s="2">
        <v>51007</v>
      </c>
      <c r="Q130" s="2">
        <f t="shared" si="3"/>
        <v>4510542</v>
      </c>
      <c r="R130" s="2"/>
      <c r="S130" s="2"/>
      <c r="T130" s="2"/>
      <c r="U130" s="2"/>
      <c r="V130" s="2"/>
      <c r="W130" s="2"/>
    </row>
    <row r="131" spans="1:23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408315</v>
      </c>
      <c r="E131" s="2"/>
      <c r="F131" s="2">
        <v>2618502</v>
      </c>
      <c r="G131" s="2">
        <v>923429</v>
      </c>
      <c r="H131" s="2"/>
      <c r="I131" s="2">
        <v>3867</v>
      </c>
      <c r="J131" s="2">
        <v>16802</v>
      </c>
      <c r="K131" s="2"/>
      <c r="L131" s="2">
        <v>220</v>
      </c>
      <c r="M131" s="2"/>
      <c r="N131" s="2">
        <v>53</v>
      </c>
      <c r="O131" s="2">
        <v>377928</v>
      </c>
      <c r="P131" s="2">
        <v>41428</v>
      </c>
      <c r="Q131" s="2">
        <f t="shared" ref="Q131:Q194" si="5">SUM(D131:P131)</f>
        <v>4390544</v>
      </c>
      <c r="R131" s="2"/>
      <c r="S131" s="2"/>
      <c r="T131" s="2"/>
      <c r="U131" s="2"/>
      <c r="V131" s="2"/>
      <c r="W131" s="2"/>
    </row>
    <row r="132" spans="1:23" x14ac:dyDescent="0.2">
      <c r="A132" s="5">
        <f t="shared" si="4"/>
        <v>40848</v>
      </c>
      <c r="B132">
        <v>2011</v>
      </c>
      <c r="C132">
        <v>11</v>
      </c>
      <c r="D132" s="2">
        <v>390978</v>
      </c>
      <c r="E132" s="2"/>
      <c r="F132" s="2">
        <v>2717257</v>
      </c>
      <c r="G132" s="2">
        <v>1334902</v>
      </c>
      <c r="H132" s="2"/>
      <c r="I132" s="2">
        <v>4241</v>
      </c>
      <c r="J132" s="2">
        <v>18475</v>
      </c>
      <c r="K132" s="2"/>
      <c r="L132" s="2">
        <v>589</v>
      </c>
      <c r="M132" s="2"/>
      <c r="N132" s="2">
        <v>19</v>
      </c>
      <c r="O132" s="2">
        <v>427483</v>
      </c>
      <c r="P132" s="2">
        <v>40858</v>
      </c>
      <c r="Q132" s="2">
        <f t="shared" si="5"/>
        <v>4934802</v>
      </c>
      <c r="R132" s="2"/>
      <c r="S132" s="2"/>
      <c r="T132" s="2"/>
      <c r="U132" s="2"/>
      <c r="V132" s="2"/>
      <c r="W132" s="2"/>
    </row>
    <row r="133" spans="1:23" x14ac:dyDescent="0.2">
      <c r="A133" s="5">
        <f t="shared" si="4"/>
        <v>40878</v>
      </c>
      <c r="B133">
        <v>2011</v>
      </c>
      <c r="C133">
        <v>12</v>
      </c>
      <c r="D133" s="2">
        <v>396528</v>
      </c>
      <c r="E133" s="2"/>
      <c r="F133" s="2">
        <v>3029676</v>
      </c>
      <c r="G133" s="2">
        <v>1681649</v>
      </c>
      <c r="H133" s="2"/>
      <c r="I133" s="2">
        <v>4733</v>
      </c>
      <c r="J133" s="2">
        <v>20647</v>
      </c>
      <c r="K133" s="2"/>
      <c r="L133" s="2">
        <v>203</v>
      </c>
      <c r="M133" s="2"/>
      <c r="N133" s="2">
        <v>18</v>
      </c>
      <c r="O133" s="2">
        <v>220830</v>
      </c>
      <c r="P133" s="2">
        <v>41619</v>
      </c>
      <c r="Q133" s="2">
        <f t="shared" si="5"/>
        <v>5395903</v>
      </c>
      <c r="R133" s="2"/>
      <c r="S133" s="2"/>
      <c r="T133" s="2"/>
      <c r="U133" s="2"/>
      <c r="V133" s="2"/>
      <c r="W133" s="2"/>
    </row>
    <row r="134" spans="1:23" x14ac:dyDescent="0.2">
      <c r="A134" s="5">
        <f t="shared" si="4"/>
        <v>40909</v>
      </c>
      <c r="B134">
        <v>2012</v>
      </c>
      <c r="C134">
        <v>1</v>
      </c>
      <c r="D134" s="2">
        <v>364999</v>
      </c>
      <c r="E134" s="2"/>
      <c r="F134" s="2">
        <v>3231634</v>
      </c>
      <c r="G134" s="2">
        <v>1647314</v>
      </c>
      <c r="H134" s="2"/>
      <c r="I134" s="2">
        <v>4388</v>
      </c>
      <c r="J134" s="2">
        <v>20236</v>
      </c>
      <c r="K134" s="2"/>
      <c r="L134" s="2">
        <v>671</v>
      </c>
      <c r="M134" s="2"/>
      <c r="N134" s="2">
        <v>17</v>
      </c>
      <c r="O134" s="2">
        <v>398262</v>
      </c>
      <c r="P134" s="2">
        <v>60591</v>
      </c>
      <c r="Q134" s="2">
        <f t="shared" si="5"/>
        <v>5728112</v>
      </c>
      <c r="R134" s="2"/>
      <c r="S134" s="2"/>
      <c r="T134" s="2"/>
      <c r="U134" s="2"/>
      <c r="V134" s="2"/>
      <c r="W134" s="2"/>
    </row>
    <row r="135" spans="1:23" x14ac:dyDescent="0.2">
      <c r="A135" s="5">
        <f t="shared" si="4"/>
        <v>40940</v>
      </c>
      <c r="B135">
        <v>2012</v>
      </c>
      <c r="C135">
        <v>2</v>
      </c>
      <c r="D135" s="2">
        <v>363544</v>
      </c>
      <c r="E135" s="2"/>
      <c r="F135" s="2">
        <v>2999656</v>
      </c>
      <c r="G135" s="2">
        <v>1548957</v>
      </c>
      <c r="H135" s="2"/>
      <c r="I135" s="2">
        <v>4219</v>
      </c>
      <c r="J135" s="2">
        <v>19375</v>
      </c>
      <c r="K135" s="2"/>
      <c r="L135" s="2">
        <v>362</v>
      </c>
      <c r="M135" s="2"/>
      <c r="N135" s="2">
        <v>170</v>
      </c>
      <c r="O135" s="2">
        <v>465263</v>
      </c>
      <c r="P135" s="2">
        <v>54244</v>
      </c>
      <c r="Q135" s="2">
        <f t="shared" si="5"/>
        <v>5455790</v>
      </c>
      <c r="R135" s="2"/>
      <c r="S135" s="2"/>
      <c r="T135" s="2"/>
      <c r="U135" s="2"/>
      <c r="V135" s="2"/>
      <c r="W135" s="2"/>
    </row>
    <row r="136" spans="1:23" x14ac:dyDescent="0.2">
      <c r="A136" s="5">
        <f t="shared" si="4"/>
        <v>40969</v>
      </c>
      <c r="B136">
        <v>2012</v>
      </c>
      <c r="C136">
        <v>3</v>
      </c>
      <c r="D136" s="2">
        <v>68175</v>
      </c>
      <c r="E136" s="2"/>
      <c r="F136" s="2">
        <v>4024279</v>
      </c>
      <c r="G136" s="2">
        <v>1070263</v>
      </c>
      <c r="H136" s="2"/>
      <c r="I136" s="2">
        <v>3038</v>
      </c>
      <c r="J136" s="2">
        <v>14260</v>
      </c>
      <c r="K136" s="2"/>
      <c r="L136" s="2">
        <v>389</v>
      </c>
      <c r="M136" s="2"/>
      <c r="N136" s="2">
        <v>417</v>
      </c>
      <c r="O136" s="2">
        <v>588878</v>
      </c>
      <c r="P136" s="2">
        <v>62784</v>
      </c>
      <c r="Q136" s="2">
        <f t="shared" si="5"/>
        <v>5832483</v>
      </c>
      <c r="R136" s="2"/>
      <c r="S136" s="2"/>
      <c r="T136" s="2"/>
      <c r="U136" s="2"/>
      <c r="V136" s="2"/>
      <c r="W136" s="2"/>
    </row>
    <row r="137" spans="1:23" x14ac:dyDescent="0.2">
      <c r="A137" s="5">
        <f t="shared" si="4"/>
        <v>41000</v>
      </c>
      <c r="B137">
        <v>2012</v>
      </c>
      <c r="C137">
        <v>4</v>
      </c>
      <c r="D137" s="2">
        <v>0</v>
      </c>
      <c r="E137" s="2"/>
      <c r="F137" s="2">
        <v>3970797</v>
      </c>
      <c r="G137" s="2">
        <v>448346</v>
      </c>
      <c r="H137" s="2"/>
      <c r="I137" s="2">
        <v>4064</v>
      </c>
      <c r="J137" s="2">
        <v>18744</v>
      </c>
      <c r="K137" s="2"/>
      <c r="L137" s="2">
        <v>0</v>
      </c>
      <c r="M137" s="2"/>
      <c r="N137" s="2">
        <v>604</v>
      </c>
      <c r="O137" s="2">
        <v>498921</v>
      </c>
      <c r="P137" s="2">
        <v>41462</v>
      </c>
      <c r="Q137" s="2">
        <f t="shared" si="5"/>
        <v>4982938</v>
      </c>
      <c r="R137" s="2"/>
      <c r="S137" s="2"/>
      <c r="T137" s="2"/>
      <c r="U137" s="2"/>
      <c r="V137" s="2"/>
      <c r="W137" s="2"/>
    </row>
    <row r="138" spans="1:23" x14ac:dyDescent="0.2">
      <c r="A138" s="5">
        <f t="shared" si="4"/>
        <v>41030</v>
      </c>
      <c r="B138">
        <v>2012</v>
      </c>
      <c r="C138">
        <v>5</v>
      </c>
      <c r="D138" s="2">
        <v>0</v>
      </c>
      <c r="E138" s="2"/>
      <c r="F138" s="2">
        <v>4240746</v>
      </c>
      <c r="G138" s="2">
        <v>199405</v>
      </c>
      <c r="H138" s="2"/>
      <c r="I138" s="2">
        <v>4472</v>
      </c>
      <c r="J138" s="2">
        <v>20493</v>
      </c>
      <c r="K138" s="2"/>
      <c r="L138" s="2">
        <v>0</v>
      </c>
      <c r="M138" s="2"/>
      <c r="N138" s="2">
        <v>830</v>
      </c>
      <c r="O138" s="2">
        <v>653554</v>
      </c>
      <c r="P138" s="2">
        <v>20564</v>
      </c>
      <c r="Q138" s="2">
        <f t="shared" si="5"/>
        <v>5140064</v>
      </c>
      <c r="R138" s="2"/>
      <c r="S138" s="2"/>
      <c r="T138" s="2"/>
      <c r="U138" s="2"/>
      <c r="V138" s="2"/>
      <c r="W138" s="2"/>
    </row>
    <row r="139" spans="1:23" x14ac:dyDescent="0.2">
      <c r="A139" s="5">
        <f t="shared" si="4"/>
        <v>41061</v>
      </c>
      <c r="B139">
        <v>2012</v>
      </c>
      <c r="C139">
        <v>6</v>
      </c>
      <c r="D139" s="2">
        <v>0</v>
      </c>
      <c r="E139" s="2"/>
      <c r="F139" s="2">
        <v>3736712</v>
      </c>
      <c r="G139" s="2">
        <v>158193</v>
      </c>
      <c r="H139" s="2"/>
      <c r="I139" s="2">
        <v>4204</v>
      </c>
      <c r="J139" s="2">
        <v>19231</v>
      </c>
      <c r="K139" s="2"/>
      <c r="L139" s="2">
        <v>0</v>
      </c>
      <c r="M139" s="2"/>
      <c r="N139" s="2">
        <v>897</v>
      </c>
      <c r="O139" s="2">
        <v>709377</v>
      </c>
      <c r="P139" s="2">
        <v>34267</v>
      </c>
      <c r="Q139" s="2">
        <f t="shared" si="5"/>
        <v>4662881</v>
      </c>
      <c r="R139" s="2"/>
      <c r="S139" s="2"/>
      <c r="T139" s="2"/>
      <c r="U139" s="2"/>
      <c r="V139" s="2"/>
      <c r="W139" s="2"/>
    </row>
    <row r="140" spans="1:23" x14ac:dyDescent="0.2">
      <c r="A140" s="5">
        <f t="shared" si="4"/>
        <v>41091</v>
      </c>
      <c r="B140">
        <v>2012</v>
      </c>
      <c r="C140">
        <v>7</v>
      </c>
      <c r="D140" s="2">
        <v>103762</v>
      </c>
      <c r="E140" s="2"/>
      <c r="F140" s="2">
        <v>3742113</v>
      </c>
      <c r="G140" s="2">
        <v>532967</v>
      </c>
      <c r="H140" s="2"/>
      <c r="I140" s="2">
        <v>4569</v>
      </c>
      <c r="J140" s="2">
        <v>20893</v>
      </c>
      <c r="K140" s="2"/>
      <c r="L140" s="2">
        <v>1704</v>
      </c>
      <c r="M140" s="2"/>
      <c r="N140" s="2">
        <v>776</v>
      </c>
      <c r="O140" s="2">
        <v>740783</v>
      </c>
      <c r="P140" s="2">
        <v>32898</v>
      </c>
      <c r="Q140" s="2">
        <f t="shared" si="5"/>
        <v>5180465</v>
      </c>
      <c r="R140" s="2"/>
      <c r="S140" s="2"/>
      <c r="T140" s="2"/>
      <c r="U140" s="2"/>
      <c r="V140" s="2"/>
      <c r="W140" s="2"/>
    </row>
    <row r="141" spans="1:23" x14ac:dyDescent="0.2">
      <c r="A141" s="5">
        <f t="shared" si="4"/>
        <v>41122</v>
      </c>
      <c r="B141">
        <v>2012</v>
      </c>
      <c r="C141">
        <v>8</v>
      </c>
      <c r="D141" s="2">
        <v>258549</v>
      </c>
      <c r="E141" s="2"/>
      <c r="F141" s="2">
        <v>2547741</v>
      </c>
      <c r="G141" s="2">
        <v>1004330</v>
      </c>
      <c r="H141" s="2"/>
      <c r="I141" s="2">
        <v>4391</v>
      </c>
      <c r="J141" s="2">
        <v>20154</v>
      </c>
      <c r="K141" s="2"/>
      <c r="L141" s="2">
        <v>1275</v>
      </c>
      <c r="M141" s="2"/>
      <c r="N141" s="2">
        <v>611</v>
      </c>
      <c r="O141" s="2">
        <v>659848</v>
      </c>
      <c r="P141" s="2">
        <v>40020</v>
      </c>
      <c r="Q141" s="2">
        <f t="shared" si="5"/>
        <v>4536919</v>
      </c>
      <c r="R141" s="2"/>
      <c r="S141" s="2"/>
      <c r="T141" s="2"/>
      <c r="U141" s="2"/>
      <c r="V141" s="2"/>
      <c r="W141" s="2"/>
    </row>
    <row r="142" spans="1:23" x14ac:dyDescent="0.2">
      <c r="A142" s="5">
        <f t="shared" si="4"/>
        <v>41153</v>
      </c>
      <c r="B142">
        <v>2012</v>
      </c>
      <c r="C142">
        <v>9</v>
      </c>
      <c r="D142" s="2">
        <v>344903</v>
      </c>
      <c r="E142" s="2"/>
      <c r="F142" s="2">
        <v>2406753</v>
      </c>
      <c r="G142" s="2">
        <v>1510538</v>
      </c>
      <c r="H142" s="2"/>
      <c r="I142" s="2">
        <v>4293</v>
      </c>
      <c r="J142" s="2">
        <v>19667</v>
      </c>
      <c r="K142" s="2"/>
      <c r="L142" s="2">
        <v>359</v>
      </c>
      <c r="M142" s="2"/>
      <c r="N142" s="2">
        <v>572</v>
      </c>
      <c r="O142" s="2">
        <v>419394</v>
      </c>
      <c r="P142" s="2">
        <v>64895</v>
      </c>
      <c r="Q142" s="2">
        <f t="shared" si="5"/>
        <v>4771374</v>
      </c>
      <c r="R142" s="2"/>
      <c r="S142" s="2"/>
      <c r="T142" s="2"/>
      <c r="U142" s="2"/>
      <c r="V142" s="2"/>
      <c r="W142" s="2"/>
    </row>
    <row r="143" spans="1:23" x14ac:dyDescent="0.2">
      <c r="A143" s="5">
        <f t="shared" si="4"/>
        <v>41183</v>
      </c>
      <c r="B143">
        <v>2012</v>
      </c>
      <c r="C143">
        <v>10</v>
      </c>
      <c r="D143" s="2">
        <v>402481</v>
      </c>
      <c r="E143" s="2"/>
      <c r="F143" s="2">
        <v>2116548</v>
      </c>
      <c r="G143" s="2">
        <v>1522446</v>
      </c>
      <c r="H143" s="2"/>
      <c r="I143" s="2">
        <v>3965</v>
      </c>
      <c r="J143" s="2">
        <v>18386</v>
      </c>
      <c r="K143" s="2"/>
      <c r="L143" s="2">
        <v>147</v>
      </c>
      <c r="M143" s="2"/>
      <c r="N143" s="2">
        <v>805</v>
      </c>
      <c r="O143" s="2">
        <v>396516</v>
      </c>
      <c r="P143" s="2">
        <v>68033</v>
      </c>
      <c r="Q143" s="2">
        <f t="shared" si="5"/>
        <v>4529327</v>
      </c>
      <c r="R143" s="2"/>
      <c r="S143" s="2"/>
      <c r="T143" s="2"/>
      <c r="U143" s="2"/>
      <c r="V143" s="2"/>
      <c r="W143" s="2"/>
    </row>
    <row r="144" spans="1:23" x14ac:dyDescent="0.2">
      <c r="A144" s="5">
        <f t="shared" si="4"/>
        <v>41214</v>
      </c>
      <c r="B144">
        <v>2012</v>
      </c>
      <c r="C144">
        <v>11</v>
      </c>
      <c r="D144" s="2">
        <v>384173</v>
      </c>
      <c r="E144" s="2">
        <v>9410</v>
      </c>
      <c r="F144" s="2">
        <v>2689444</v>
      </c>
      <c r="G144" s="2">
        <v>1178274</v>
      </c>
      <c r="H144" s="2"/>
      <c r="I144" s="2">
        <v>4204</v>
      </c>
      <c r="J144" s="2">
        <v>19319</v>
      </c>
      <c r="K144" s="2"/>
      <c r="L144" s="2">
        <v>415</v>
      </c>
      <c r="M144" s="2"/>
      <c r="N144" s="2">
        <v>411</v>
      </c>
      <c r="O144" s="2">
        <v>248910</v>
      </c>
      <c r="P144" s="2">
        <v>64148</v>
      </c>
      <c r="Q144" s="2">
        <f t="shared" si="5"/>
        <v>4598708</v>
      </c>
      <c r="R144" s="2"/>
      <c r="S144" s="2"/>
      <c r="T144" s="2"/>
      <c r="U144" s="2"/>
      <c r="V144" s="2"/>
      <c r="W144" s="2"/>
    </row>
    <row r="145" spans="1:23" x14ac:dyDescent="0.2">
      <c r="A145" s="5">
        <f t="shared" si="4"/>
        <v>41244</v>
      </c>
      <c r="B145">
        <v>2012</v>
      </c>
      <c r="C145">
        <v>12</v>
      </c>
      <c r="D145" s="2">
        <v>343748</v>
      </c>
      <c r="E145" s="2">
        <v>16241</v>
      </c>
      <c r="F145" s="2">
        <v>3703756</v>
      </c>
      <c r="G145" s="2">
        <v>803655</v>
      </c>
      <c r="H145" s="2"/>
      <c r="I145" s="2">
        <v>4551</v>
      </c>
      <c r="J145" s="2">
        <v>20831</v>
      </c>
      <c r="K145" s="2"/>
      <c r="L145" s="2">
        <v>604</v>
      </c>
      <c r="M145" s="2"/>
      <c r="N145" s="2">
        <v>301</v>
      </c>
      <c r="O145" s="2">
        <v>563761</v>
      </c>
      <c r="P145" s="2">
        <v>56206</v>
      </c>
      <c r="Q145" s="2">
        <f t="shared" si="5"/>
        <v>5513654</v>
      </c>
      <c r="R145" s="2"/>
      <c r="S145" s="2"/>
      <c r="T145" s="2"/>
      <c r="U145" s="2"/>
      <c r="V145" s="2"/>
      <c r="W145" s="2"/>
    </row>
    <row r="146" spans="1:23" x14ac:dyDescent="0.2">
      <c r="A146" s="5">
        <f t="shared" si="4"/>
        <v>41275</v>
      </c>
      <c r="B146">
        <v>2013</v>
      </c>
      <c r="C146">
        <v>1</v>
      </c>
      <c r="D146" s="2">
        <v>405069</v>
      </c>
      <c r="E146" s="2">
        <v>19125</v>
      </c>
      <c r="F146" s="2">
        <v>3741292</v>
      </c>
      <c r="G146" s="2">
        <v>1456926</v>
      </c>
      <c r="H146" s="2"/>
      <c r="I146" s="2">
        <v>3845</v>
      </c>
      <c r="J146" s="2">
        <v>26563</v>
      </c>
      <c r="K146" s="2"/>
      <c r="L146" s="2">
        <v>353</v>
      </c>
      <c r="M146" s="2"/>
      <c r="N146" s="2">
        <v>371</v>
      </c>
      <c r="O146" s="2">
        <v>438334</v>
      </c>
      <c r="P146" s="2">
        <v>76026</v>
      </c>
      <c r="Q146" s="2">
        <f t="shared" si="5"/>
        <v>6167904</v>
      </c>
      <c r="R146" s="2"/>
      <c r="S146" s="2"/>
      <c r="T146" s="2"/>
      <c r="U146" s="2"/>
      <c r="V146" s="2"/>
      <c r="W146" s="2"/>
    </row>
    <row r="147" spans="1:23" x14ac:dyDescent="0.2">
      <c r="A147" s="5">
        <f t="shared" si="4"/>
        <v>41306</v>
      </c>
      <c r="B147">
        <v>2013</v>
      </c>
      <c r="C147">
        <v>2</v>
      </c>
      <c r="D147" s="2">
        <v>358458</v>
      </c>
      <c r="E147" s="2">
        <v>15843</v>
      </c>
      <c r="F147" s="2">
        <v>2758831</v>
      </c>
      <c r="G147" s="2">
        <v>1306027</v>
      </c>
      <c r="H147" s="2"/>
      <c r="I147" s="2">
        <v>3135</v>
      </c>
      <c r="J147" s="2">
        <v>24530</v>
      </c>
      <c r="K147" s="2"/>
      <c r="L147" s="2">
        <v>599</v>
      </c>
      <c r="M147" s="2"/>
      <c r="N147" s="2">
        <v>759</v>
      </c>
      <c r="O147" s="2">
        <v>636076</v>
      </c>
      <c r="P147" s="2">
        <v>65196</v>
      </c>
      <c r="Q147" s="2">
        <f t="shared" si="5"/>
        <v>5169454</v>
      </c>
      <c r="R147" s="2"/>
      <c r="S147" s="2"/>
      <c r="T147" s="2"/>
      <c r="U147" s="2"/>
      <c r="V147" s="2"/>
      <c r="W147" s="2"/>
    </row>
    <row r="148" spans="1:23" x14ac:dyDescent="0.2">
      <c r="A148" s="5">
        <f t="shared" si="4"/>
        <v>41334</v>
      </c>
      <c r="B148">
        <v>2013</v>
      </c>
      <c r="C148">
        <v>3</v>
      </c>
      <c r="D148" s="2">
        <v>378453</v>
      </c>
      <c r="E148" s="2">
        <v>14238</v>
      </c>
      <c r="F148" s="2">
        <v>2780151</v>
      </c>
      <c r="G148" s="2">
        <v>1460851</v>
      </c>
      <c r="H148" s="2"/>
      <c r="I148" s="2">
        <v>3765</v>
      </c>
      <c r="J148" s="2">
        <v>26464</v>
      </c>
      <c r="K148" s="2"/>
      <c r="L148" s="2">
        <v>475</v>
      </c>
      <c r="M148" s="2"/>
      <c r="N148" s="2">
        <v>1293</v>
      </c>
      <c r="O148" s="2">
        <v>562675</v>
      </c>
      <c r="P148" s="2">
        <v>75582</v>
      </c>
      <c r="Q148" s="2">
        <f t="shared" si="5"/>
        <v>5303947</v>
      </c>
      <c r="R148" s="2"/>
      <c r="S148" s="2"/>
      <c r="T148" s="2"/>
      <c r="U148" s="2"/>
      <c r="V148" s="2"/>
      <c r="W148" s="2"/>
    </row>
    <row r="149" spans="1:23" x14ac:dyDescent="0.2">
      <c r="A149" s="5">
        <f t="shared" si="4"/>
        <v>41365</v>
      </c>
      <c r="B149">
        <v>2013</v>
      </c>
      <c r="C149">
        <v>4</v>
      </c>
      <c r="D149" s="2">
        <v>187980</v>
      </c>
      <c r="E149" s="2">
        <v>12003</v>
      </c>
      <c r="F149" s="2">
        <v>3230690</v>
      </c>
      <c r="G149" s="2">
        <v>682821</v>
      </c>
      <c r="H149" s="2"/>
      <c r="I149" s="2">
        <v>2475</v>
      </c>
      <c r="J149" s="2">
        <v>23914</v>
      </c>
      <c r="K149" s="2"/>
      <c r="L149" s="2">
        <v>632</v>
      </c>
      <c r="M149" s="2"/>
      <c r="N149" s="2">
        <v>1363</v>
      </c>
      <c r="O149" s="2">
        <v>959395</v>
      </c>
      <c r="P149" s="2">
        <v>42992</v>
      </c>
      <c r="Q149" s="2">
        <f t="shared" si="5"/>
        <v>5144265</v>
      </c>
      <c r="R149" s="2"/>
      <c r="S149" s="2"/>
      <c r="T149" s="2"/>
      <c r="U149" s="2"/>
      <c r="V149" s="2"/>
      <c r="W149" s="2"/>
    </row>
    <row r="150" spans="1:23" x14ac:dyDescent="0.2">
      <c r="A150" s="5">
        <f t="shared" si="4"/>
        <v>41395</v>
      </c>
      <c r="B150">
        <v>2013</v>
      </c>
      <c r="C150">
        <v>5</v>
      </c>
      <c r="D150" s="2">
        <v>93948</v>
      </c>
      <c r="E150" s="2">
        <v>10620</v>
      </c>
      <c r="F150" s="2">
        <v>3471667</v>
      </c>
      <c r="G150" s="2">
        <v>396577</v>
      </c>
      <c r="H150" s="2"/>
      <c r="I150" s="2">
        <v>0</v>
      </c>
      <c r="J150" s="2">
        <v>19317</v>
      </c>
      <c r="K150" s="2"/>
      <c r="L150" s="2">
        <v>1219</v>
      </c>
      <c r="M150" s="2"/>
      <c r="N150" s="2">
        <v>1534</v>
      </c>
      <c r="O150" s="2">
        <v>698138</v>
      </c>
      <c r="P150" s="2">
        <v>32175</v>
      </c>
      <c r="Q150" s="2">
        <f t="shared" si="5"/>
        <v>4725195</v>
      </c>
      <c r="R150" s="2"/>
      <c r="S150" s="2"/>
      <c r="T150" s="2"/>
      <c r="U150" s="2"/>
      <c r="V150" s="2"/>
      <c r="W150" s="2"/>
    </row>
    <row r="151" spans="1:23" x14ac:dyDescent="0.2">
      <c r="A151" s="5">
        <f t="shared" si="4"/>
        <v>41426</v>
      </c>
      <c r="B151">
        <v>2013</v>
      </c>
      <c r="C151">
        <v>6</v>
      </c>
      <c r="D151" s="2">
        <v>345326</v>
      </c>
      <c r="E151" s="2">
        <v>9681</v>
      </c>
      <c r="F151" s="2">
        <v>2977818</v>
      </c>
      <c r="G151" s="2">
        <v>506540</v>
      </c>
      <c r="H151" s="2"/>
      <c r="I151" s="2">
        <v>0</v>
      </c>
      <c r="J151" s="2">
        <v>18165</v>
      </c>
      <c r="K151" s="2"/>
      <c r="L151" s="2">
        <v>692</v>
      </c>
      <c r="M151" s="2"/>
      <c r="N151" s="2">
        <v>1955</v>
      </c>
      <c r="O151" s="2">
        <v>681787</v>
      </c>
      <c r="P151" s="2">
        <v>33794</v>
      </c>
      <c r="Q151" s="2">
        <f t="shared" si="5"/>
        <v>4575758</v>
      </c>
      <c r="R151" s="2"/>
      <c r="S151" s="2"/>
      <c r="T151" s="2"/>
      <c r="U151" s="2"/>
      <c r="V151" s="2"/>
      <c r="W151" s="2"/>
    </row>
    <row r="152" spans="1:23" x14ac:dyDescent="0.2">
      <c r="A152" s="5">
        <f t="shared" si="4"/>
        <v>41456</v>
      </c>
      <c r="B152">
        <v>2013</v>
      </c>
      <c r="C152">
        <v>7</v>
      </c>
      <c r="D152" s="2">
        <v>6241</v>
      </c>
      <c r="E152" s="2">
        <v>10941</v>
      </c>
      <c r="F152" s="2">
        <v>2559044</v>
      </c>
      <c r="G152" s="2">
        <v>1187899</v>
      </c>
      <c r="H152" s="2"/>
      <c r="I152" s="2">
        <v>2545</v>
      </c>
      <c r="J152" s="2">
        <v>24063</v>
      </c>
      <c r="K152" s="2"/>
      <c r="L152" s="2">
        <v>650</v>
      </c>
      <c r="M152" s="2"/>
      <c r="N152" s="2">
        <v>1844</v>
      </c>
      <c r="O152" s="2">
        <v>851866</v>
      </c>
      <c r="P152" s="2">
        <v>66464</v>
      </c>
      <c r="Q152" s="2">
        <f t="shared" si="5"/>
        <v>4711557</v>
      </c>
      <c r="R152" s="2"/>
      <c r="S152" s="2"/>
      <c r="T152" s="2"/>
      <c r="U152" s="2"/>
      <c r="V152" s="2"/>
      <c r="W152" s="2"/>
    </row>
    <row r="153" spans="1:23" x14ac:dyDescent="0.2">
      <c r="A153" s="5">
        <f t="shared" si="4"/>
        <v>41487</v>
      </c>
      <c r="B153">
        <v>2013</v>
      </c>
      <c r="C153">
        <v>8</v>
      </c>
      <c r="D153" s="2">
        <v>410818</v>
      </c>
      <c r="E153" s="2">
        <v>9009</v>
      </c>
      <c r="F153" s="2">
        <v>1843183</v>
      </c>
      <c r="G153" s="2">
        <v>1550736</v>
      </c>
      <c r="H153" s="2"/>
      <c r="I153" s="2">
        <v>3813</v>
      </c>
      <c r="J153" s="2">
        <v>28470</v>
      </c>
      <c r="K153" s="2"/>
      <c r="L153" s="2">
        <v>274</v>
      </c>
      <c r="M153" s="2"/>
      <c r="N153" s="2">
        <v>2482</v>
      </c>
      <c r="O153" s="2">
        <v>614848</v>
      </c>
      <c r="P153" s="2">
        <v>72773</v>
      </c>
      <c r="Q153" s="2">
        <f t="shared" si="5"/>
        <v>4536406</v>
      </c>
      <c r="R153" s="2"/>
      <c r="S153" s="2"/>
      <c r="T153" s="2"/>
      <c r="U153" s="2"/>
      <c r="V153" s="2"/>
      <c r="W153" s="2"/>
    </row>
    <row r="154" spans="1:23" x14ac:dyDescent="0.2">
      <c r="A154" s="5">
        <f t="shared" si="4"/>
        <v>41518</v>
      </c>
      <c r="B154">
        <v>2013</v>
      </c>
      <c r="C154">
        <v>9</v>
      </c>
      <c r="D154" s="2">
        <v>374531</v>
      </c>
      <c r="E154" s="2">
        <v>9639</v>
      </c>
      <c r="F154" s="2">
        <v>2094988</v>
      </c>
      <c r="G154" s="2">
        <v>1278320</v>
      </c>
      <c r="H154" s="2"/>
      <c r="I154" s="2">
        <v>3777</v>
      </c>
      <c r="J154" s="2">
        <v>23796</v>
      </c>
      <c r="K154" s="2"/>
      <c r="L154" s="2">
        <v>357</v>
      </c>
      <c r="M154" s="2"/>
      <c r="N154" s="2">
        <v>2412</v>
      </c>
      <c r="O154" s="2">
        <v>649204</v>
      </c>
      <c r="P154" s="2">
        <v>61732</v>
      </c>
      <c r="Q154" s="2">
        <f t="shared" si="5"/>
        <v>4498756</v>
      </c>
      <c r="R154" s="2"/>
      <c r="S154" s="2"/>
      <c r="T154" s="2"/>
      <c r="U154" s="2"/>
      <c r="V154" s="2"/>
      <c r="W154" s="2"/>
    </row>
    <row r="155" spans="1:23" x14ac:dyDescent="0.2">
      <c r="A155" s="5">
        <f t="shared" si="4"/>
        <v>41548</v>
      </c>
      <c r="B155">
        <v>2013</v>
      </c>
      <c r="C155">
        <v>10</v>
      </c>
      <c r="D155" s="2">
        <v>401347</v>
      </c>
      <c r="E155" s="2">
        <v>15372</v>
      </c>
      <c r="F155" s="2">
        <v>2340414</v>
      </c>
      <c r="G155" s="2">
        <v>1307353</v>
      </c>
      <c r="H155" s="2"/>
      <c r="I155" s="2">
        <v>3751</v>
      </c>
      <c r="J155" s="2">
        <v>25117</v>
      </c>
      <c r="K155" s="2"/>
      <c r="L155" s="2">
        <v>321</v>
      </c>
      <c r="M155" s="2"/>
      <c r="N155" s="2">
        <v>2136</v>
      </c>
      <c r="O155" s="2">
        <v>342928</v>
      </c>
      <c r="P155" s="2">
        <v>57431</v>
      </c>
      <c r="Q155" s="2">
        <f t="shared" si="5"/>
        <v>4496170</v>
      </c>
      <c r="R155" s="2"/>
      <c r="S155" s="2"/>
      <c r="T155" s="2"/>
      <c r="U155" s="2"/>
      <c r="V155" s="2"/>
      <c r="W155" s="2"/>
    </row>
    <row r="156" spans="1:23" x14ac:dyDescent="0.2">
      <c r="A156" s="5">
        <f t="shared" si="4"/>
        <v>41579</v>
      </c>
      <c r="B156">
        <v>2013</v>
      </c>
      <c r="C156">
        <v>11</v>
      </c>
      <c r="D156" s="2">
        <v>395116</v>
      </c>
      <c r="E156" s="2">
        <v>18165</v>
      </c>
      <c r="F156" s="2">
        <v>2466586</v>
      </c>
      <c r="G156" s="2">
        <v>1458266</v>
      </c>
      <c r="H156" s="2"/>
      <c r="I156" s="2">
        <v>3699</v>
      </c>
      <c r="J156" s="2">
        <v>26264</v>
      </c>
      <c r="K156" s="2"/>
      <c r="L156" s="2">
        <v>226</v>
      </c>
      <c r="M156" s="2"/>
      <c r="N156" s="2">
        <v>2126</v>
      </c>
      <c r="O156" s="2">
        <v>459294</v>
      </c>
      <c r="P156" s="2">
        <v>50797</v>
      </c>
      <c r="Q156" s="2">
        <f t="shared" si="5"/>
        <v>4880539</v>
      </c>
      <c r="R156" s="2"/>
      <c r="S156" s="2"/>
      <c r="T156" s="2"/>
      <c r="U156" s="2"/>
      <c r="V156" s="2"/>
      <c r="W156" s="2"/>
    </row>
    <row r="157" spans="1:23" x14ac:dyDescent="0.2">
      <c r="A157" s="5">
        <f t="shared" si="4"/>
        <v>41609</v>
      </c>
      <c r="B157">
        <v>2013</v>
      </c>
      <c r="C157">
        <v>12</v>
      </c>
      <c r="D157" s="2">
        <v>401707</v>
      </c>
      <c r="E157" s="2">
        <v>20013</v>
      </c>
      <c r="F157" s="2">
        <v>2833001</v>
      </c>
      <c r="G157" s="2">
        <v>1770724</v>
      </c>
      <c r="H157" s="2"/>
      <c r="I157" s="2">
        <v>3940</v>
      </c>
      <c r="J157" s="2">
        <v>27226</v>
      </c>
      <c r="K157" s="2"/>
      <c r="L157" s="2">
        <v>354</v>
      </c>
      <c r="M157" s="2"/>
      <c r="N157" s="2">
        <v>2218</v>
      </c>
      <c r="O157" s="2">
        <v>561158</v>
      </c>
      <c r="P157" s="2">
        <v>65220</v>
      </c>
      <c r="Q157" s="2">
        <f t="shared" si="5"/>
        <v>5685561</v>
      </c>
      <c r="R157" s="2"/>
      <c r="S157" s="2"/>
      <c r="T157" s="2"/>
      <c r="U157" s="2"/>
      <c r="V157" s="2"/>
      <c r="W157" s="2"/>
    </row>
    <row r="158" spans="1:23" x14ac:dyDescent="0.2">
      <c r="A158" s="5">
        <f t="shared" si="4"/>
        <v>41640</v>
      </c>
      <c r="B158">
        <v>2014</v>
      </c>
      <c r="C158">
        <v>1</v>
      </c>
      <c r="D158" s="2">
        <v>404847</v>
      </c>
      <c r="E158" s="2">
        <v>20076</v>
      </c>
      <c r="F158" s="2">
        <v>2802783</v>
      </c>
      <c r="G158" s="2">
        <v>1669796</v>
      </c>
      <c r="H158" s="2"/>
      <c r="I158" s="2">
        <v>2993</v>
      </c>
      <c r="J158" s="2">
        <v>24516</v>
      </c>
      <c r="K158" s="2"/>
      <c r="L158" s="2">
        <v>800</v>
      </c>
      <c r="M158" s="2"/>
      <c r="N158" s="2">
        <v>1626</v>
      </c>
      <c r="O158" s="2">
        <v>464263</v>
      </c>
      <c r="P158" s="2">
        <v>66875</v>
      </c>
      <c r="Q158" s="2">
        <f t="shared" si="5"/>
        <v>5458575</v>
      </c>
      <c r="R158" s="2"/>
      <c r="S158" s="2"/>
      <c r="T158" s="2"/>
      <c r="U158" s="2"/>
      <c r="V158" s="2"/>
      <c r="W158" s="2"/>
    </row>
    <row r="159" spans="1:23" x14ac:dyDescent="0.2">
      <c r="A159" s="5">
        <f t="shared" si="4"/>
        <v>41671</v>
      </c>
      <c r="B159">
        <v>2014</v>
      </c>
      <c r="C159">
        <v>2</v>
      </c>
      <c r="D159" s="2">
        <v>351510</v>
      </c>
      <c r="E159" s="2">
        <v>17724</v>
      </c>
      <c r="F159" s="2">
        <v>2418008</v>
      </c>
      <c r="G159" s="2">
        <v>1463845</v>
      </c>
      <c r="H159" s="2"/>
      <c r="I159" s="2">
        <v>2539</v>
      </c>
      <c r="J159" s="2">
        <v>20645</v>
      </c>
      <c r="K159" s="2"/>
      <c r="L159" s="2">
        <v>529</v>
      </c>
      <c r="M159" s="2"/>
      <c r="N159" s="2">
        <v>1770</v>
      </c>
      <c r="O159" s="2">
        <v>539963</v>
      </c>
      <c r="P159" s="2">
        <v>63681</v>
      </c>
      <c r="Q159" s="2">
        <f t="shared" si="5"/>
        <v>4880214</v>
      </c>
      <c r="R159" s="2"/>
      <c r="S159" s="2"/>
      <c r="T159" s="2"/>
      <c r="U159" s="2"/>
      <c r="V159" s="2"/>
      <c r="W159" s="2"/>
    </row>
    <row r="160" spans="1:23" x14ac:dyDescent="0.2">
      <c r="A160" s="5">
        <f t="shared" si="4"/>
        <v>41699</v>
      </c>
      <c r="B160">
        <v>2014</v>
      </c>
      <c r="C160">
        <v>3</v>
      </c>
      <c r="D160" s="2">
        <v>202923</v>
      </c>
      <c r="E160" s="2">
        <v>18333</v>
      </c>
      <c r="F160" s="2">
        <v>4289303</v>
      </c>
      <c r="G160" s="2">
        <v>395418</v>
      </c>
      <c r="H160" s="2"/>
      <c r="I160" s="2">
        <v>3241</v>
      </c>
      <c r="J160" s="2">
        <v>25244</v>
      </c>
      <c r="K160" s="2"/>
      <c r="L160" s="2">
        <v>1601</v>
      </c>
      <c r="M160" s="2"/>
      <c r="N160" s="2">
        <v>2617</v>
      </c>
      <c r="O160" s="2">
        <v>645098</v>
      </c>
      <c r="P160" s="2">
        <v>67646</v>
      </c>
      <c r="Q160" s="2">
        <f t="shared" si="5"/>
        <v>5651424</v>
      </c>
      <c r="R160" s="2"/>
      <c r="S160" s="2"/>
      <c r="T160" s="2"/>
      <c r="U160" s="2"/>
      <c r="V160" s="2"/>
      <c r="W160" s="2"/>
    </row>
    <row r="161" spans="1:23" x14ac:dyDescent="0.2">
      <c r="A161" s="5">
        <f t="shared" si="4"/>
        <v>41730</v>
      </c>
      <c r="B161">
        <v>2014</v>
      </c>
      <c r="C161">
        <v>4</v>
      </c>
      <c r="D161" s="2">
        <v>15787</v>
      </c>
      <c r="E161" s="2">
        <v>16191</v>
      </c>
      <c r="F161" s="2">
        <v>3450239</v>
      </c>
      <c r="G161" s="2">
        <v>310522</v>
      </c>
      <c r="H161" s="2"/>
      <c r="I161" s="2">
        <v>3000</v>
      </c>
      <c r="J161" s="2">
        <v>24696</v>
      </c>
      <c r="K161" s="2"/>
      <c r="L161" s="2">
        <v>158</v>
      </c>
      <c r="M161" s="2"/>
      <c r="N161" s="2">
        <v>2953</v>
      </c>
      <c r="O161" s="2">
        <v>715869</v>
      </c>
      <c r="P161" s="2">
        <v>60286</v>
      </c>
      <c r="Q161" s="2">
        <f t="shared" si="5"/>
        <v>4599701</v>
      </c>
      <c r="R161" s="2"/>
      <c r="S161" s="2"/>
      <c r="T161" s="2"/>
      <c r="U161" s="2"/>
      <c r="V161" s="2"/>
      <c r="W161" s="2"/>
    </row>
    <row r="162" spans="1:23" x14ac:dyDescent="0.2">
      <c r="A162" s="5">
        <f t="shared" si="4"/>
        <v>41760</v>
      </c>
      <c r="B162">
        <v>2014</v>
      </c>
      <c r="C162">
        <v>5</v>
      </c>
      <c r="D162" s="2">
        <v>19284</v>
      </c>
      <c r="E162" s="2">
        <v>11960</v>
      </c>
      <c r="F162" s="2">
        <v>3663347</v>
      </c>
      <c r="G162" s="2">
        <v>370621</v>
      </c>
      <c r="H162" s="2"/>
      <c r="I162" s="2">
        <v>3185</v>
      </c>
      <c r="J162" s="2">
        <v>24079</v>
      </c>
      <c r="K162" s="2"/>
      <c r="L162" s="2">
        <v>831</v>
      </c>
      <c r="M162" s="2"/>
      <c r="N162" s="2">
        <v>3300</v>
      </c>
      <c r="O162" s="2">
        <v>782827</v>
      </c>
      <c r="P162" s="2">
        <v>62719</v>
      </c>
      <c r="Q162" s="2">
        <f t="shared" si="5"/>
        <v>4942153</v>
      </c>
      <c r="R162" s="2"/>
      <c r="S162" s="2"/>
      <c r="T162" s="2"/>
      <c r="U162" s="2"/>
      <c r="V162" s="2"/>
      <c r="W162" s="2"/>
    </row>
    <row r="163" spans="1:23" x14ac:dyDescent="0.2">
      <c r="A163" s="5">
        <f t="shared" si="4"/>
        <v>41791</v>
      </c>
      <c r="B163">
        <v>2014</v>
      </c>
      <c r="C163">
        <v>6</v>
      </c>
      <c r="D163" s="2">
        <v>96838</v>
      </c>
      <c r="E163" s="2">
        <v>12474</v>
      </c>
      <c r="F163" s="2">
        <v>3402160</v>
      </c>
      <c r="G163" s="2">
        <v>320665</v>
      </c>
      <c r="H163" s="2"/>
      <c r="I163" s="2">
        <v>3087</v>
      </c>
      <c r="J163" s="2">
        <v>24159</v>
      </c>
      <c r="K163" s="2"/>
      <c r="L163" s="2">
        <v>1394</v>
      </c>
      <c r="M163" s="2"/>
      <c r="N163" s="2">
        <v>3423</v>
      </c>
      <c r="O163" s="2">
        <v>1013238</v>
      </c>
      <c r="P163" s="2">
        <v>66335</v>
      </c>
      <c r="Q163" s="2">
        <f t="shared" si="5"/>
        <v>4943773</v>
      </c>
      <c r="R163" s="2"/>
      <c r="S163" s="2"/>
      <c r="T163" s="2"/>
      <c r="U163" s="2"/>
      <c r="V163" s="2"/>
      <c r="W163" s="2"/>
    </row>
    <row r="164" spans="1:23" x14ac:dyDescent="0.2">
      <c r="A164" s="5">
        <f t="shared" si="4"/>
        <v>41821</v>
      </c>
      <c r="B164">
        <v>2014</v>
      </c>
      <c r="C164">
        <v>7</v>
      </c>
      <c r="D164" s="2">
        <v>317011</v>
      </c>
      <c r="E164" s="2">
        <v>8463</v>
      </c>
      <c r="F164" s="2">
        <v>2826066</v>
      </c>
      <c r="G164" s="2">
        <v>1108647</v>
      </c>
      <c r="H164" s="2"/>
      <c r="I164" s="2">
        <v>3249</v>
      </c>
      <c r="J164" s="2">
        <v>25424</v>
      </c>
      <c r="K164" s="2"/>
      <c r="L164" s="2">
        <v>1113</v>
      </c>
      <c r="M164" s="2"/>
      <c r="N164" s="2">
        <v>3118</v>
      </c>
      <c r="O164" s="2">
        <v>726251</v>
      </c>
      <c r="P164" s="2">
        <v>67062</v>
      </c>
      <c r="Q164" s="2">
        <f t="shared" si="5"/>
        <v>5086404</v>
      </c>
      <c r="R164" s="2"/>
      <c r="S164" s="2"/>
      <c r="T164" s="2"/>
      <c r="U164" s="2"/>
      <c r="V164" s="2"/>
      <c r="W164" s="2"/>
    </row>
    <row r="165" spans="1:23" x14ac:dyDescent="0.2">
      <c r="A165" s="5">
        <f t="shared" si="4"/>
        <v>41852</v>
      </c>
      <c r="B165">
        <v>2014</v>
      </c>
      <c r="C165">
        <v>8</v>
      </c>
      <c r="D165" s="2">
        <v>376986</v>
      </c>
      <c r="E165" s="2">
        <v>10857</v>
      </c>
      <c r="F165" s="2">
        <v>1992664</v>
      </c>
      <c r="G165" s="2">
        <v>1496140</v>
      </c>
      <c r="H165" s="2"/>
      <c r="I165" s="2">
        <v>3256</v>
      </c>
      <c r="J165" s="2">
        <v>25666</v>
      </c>
      <c r="K165" s="2"/>
      <c r="L165" s="2">
        <v>812</v>
      </c>
      <c r="M165" s="2"/>
      <c r="N165" s="2">
        <v>3095</v>
      </c>
      <c r="O165" s="2">
        <v>639191</v>
      </c>
      <c r="P165" s="2">
        <v>74133</v>
      </c>
      <c r="Q165" s="2">
        <f t="shared" si="5"/>
        <v>4622800</v>
      </c>
      <c r="R165" s="2"/>
      <c r="S165" s="2"/>
      <c r="T165" s="2"/>
      <c r="U165" s="2"/>
      <c r="V165" s="2"/>
      <c r="W165" s="2"/>
    </row>
    <row r="166" spans="1:23" x14ac:dyDescent="0.2">
      <c r="A166" s="5">
        <f t="shared" si="4"/>
        <v>41883</v>
      </c>
      <c r="B166">
        <v>2014</v>
      </c>
      <c r="C166">
        <v>9</v>
      </c>
      <c r="D166" s="2">
        <v>405478</v>
      </c>
      <c r="E166" s="2">
        <v>12936</v>
      </c>
      <c r="F166" s="2">
        <v>1972074</v>
      </c>
      <c r="G166" s="2">
        <v>1578828</v>
      </c>
      <c r="H166" s="2"/>
      <c r="I166" s="2">
        <v>3043</v>
      </c>
      <c r="J166" s="2">
        <v>24171</v>
      </c>
      <c r="K166" s="2"/>
      <c r="L166" s="2">
        <v>456</v>
      </c>
      <c r="M166" s="2"/>
      <c r="N166" s="2">
        <v>2822</v>
      </c>
      <c r="O166" s="2">
        <v>539941</v>
      </c>
      <c r="P166" s="2">
        <v>67008</v>
      </c>
      <c r="Q166" s="2">
        <f t="shared" si="5"/>
        <v>4606757</v>
      </c>
      <c r="R166" s="2"/>
      <c r="S166" s="2"/>
      <c r="T166" s="2"/>
      <c r="U166" s="2"/>
      <c r="V166" s="2"/>
      <c r="W166" s="2"/>
    </row>
    <row r="167" spans="1:23" x14ac:dyDescent="0.2">
      <c r="A167" s="5">
        <f t="shared" si="4"/>
        <v>41913</v>
      </c>
      <c r="B167">
        <v>2014</v>
      </c>
      <c r="C167">
        <v>10</v>
      </c>
      <c r="D167" s="2">
        <v>404096</v>
      </c>
      <c r="E167" s="2">
        <v>16443</v>
      </c>
      <c r="F167" s="2">
        <v>2088381</v>
      </c>
      <c r="G167" s="2">
        <v>1407764</v>
      </c>
      <c r="H167" s="2"/>
      <c r="I167" s="2">
        <v>3086</v>
      </c>
      <c r="J167" s="2">
        <v>25484</v>
      </c>
      <c r="K167" s="2"/>
      <c r="L167" s="2">
        <v>583</v>
      </c>
      <c r="M167" s="2"/>
      <c r="N167" s="2">
        <v>2578</v>
      </c>
      <c r="O167" s="2">
        <v>405973</v>
      </c>
      <c r="P167" s="2">
        <v>65119</v>
      </c>
      <c r="Q167" s="2">
        <f t="shared" si="5"/>
        <v>4419507</v>
      </c>
      <c r="R167" s="2"/>
      <c r="S167" s="2"/>
      <c r="T167" s="2"/>
      <c r="U167" s="2"/>
      <c r="V167" s="2"/>
      <c r="W167" s="2"/>
    </row>
    <row r="168" spans="1:23" x14ac:dyDescent="0.2">
      <c r="A168" s="5">
        <f t="shared" si="4"/>
        <v>41944</v>
      </c>
      <c r="B168">
        <v>2014</v>
      </c>
      <c r="C168">
        <v>11</v>
      </c>
      <c r="D168" s="2">
        <v>345013</v>
      </c>
      <c r="E168" s="2">
        <v>18711</v>
      </c>
      <c r="F168" s="2">
        <v>2630559</v>
      </c>
      <c r="G168" s="2">
        <v>1328034</v>
      </c>
      <c r="H168" s="2"/>
      <c r="I168" s="2">
        <v>3137</v>
      </c>
      <c r="J168" s="2">
        <v>25449</v>
      </c>
      <c r="K168" s="2"/>
      <c r="L168" s="2">
        <v>629</v>
      </c>
      <c r="M168" s="2"/>
      <c r="N168" s="2">
        <v>1806</v>
      </c>
      <c r="O168" s="2">
        <v>645763</v>
      </c>
      <c r="P168" s="2">
        <v>61007</v>
      </c>
      <c r="Q168" s="2">
        <f t="shared" si="5"/>
        <v>5060108</v>
      </c>
      <c r="R168" s="2"/>
      <c r="S168" s="2"/>
      <c r="T168" s="2"/>
      <c r="U168" s="2"/>
      <c r="V168" s="2"/>
      <c r="W168" s="2"/>
    </row>
    <row r="169" spans="1:23" x14ac:dyDescent="0.2">
      <c r="A169" s="5">
        <f t="shared" si="4"/>
        <v>41974</v>
      </c>
      <c r="B169">
        <v>2014</v>
      </c>
      <c r="C169">
        <v>12</v>
      </c>
      <c r="D169" s="2">
        <v>252820</v>
      </c>
      <c r="E169" s="2">
        <v>19299</v>
      </c>
      <c r="F169" s="2">
        <v>3403072</v>
      </c>
      <c r="G169" s="2">
        <v>1214411</v>
      </c>
      <c r="H169" s="2"/>
      <c r="I169" s="2">
        <v>3134</v>
      </c>
      <c r="J169" s="2">
        <v>24866</v>
      </c>
      <c r="K169" s="2"/>
      <c r="L169" s="2">
        <v>1530</v>
      </c>
      <c r="M169" s="2"/>
      <c r="N169" s="2">
        <v>1278</v>
      </c>
      <c r="O169" s="2">
        <v>461874</v>
      </c>
      <c r="P169" s="2">
        <v>64808</v>
      </c>
      <c r="Q169" s="2">
        <f t="shared" si="5"/>
        <v>5447092</v>
      </c>
      <c r="R169" s="2"/>
      <c r="S169" s="2"/>
      <c r="T169" s="2"/>
      <c r="U169" s="2"/>
      <c r="V169" s="2"/>
      <c r="W169" s="2"/>
    </row>
    <row r="170" spans="1:23" x14ac:dyDescent="0.2">
      <c r="A170" s="5">
        <f t="shared" si="4"/>
        <v>42005</v>
      </c>
      <c r="B170">
        <v>2015</v>
      </c>
      <c r="C170">
        <v>1</v>
      </c>
      <c r="D170" s="2">
        <v>25750</v>
      </c>
      <c r="E170" s="2">
        <v>19027</v>
      </c>
      <c r="F170" s="2">
        <v>3966444</v>
      </c>
      <c r="G170" s="2">
        <v>1159296</v>
      </c>
      <c r="H170" s="2"/>
      <c r="I170" s="2">
        <v>3703</v>
      </c>
      <c r="J170" s="2">
        <v>31093</v>
      </c>
      <c r="K170" s="2"/>
      <c r="L170" s="2">
        <v>87</v>
      </c>
      <c r="M170" s="2"/>
      <c r="N170" s="2">
        <v>1156</v>
      </c>
      <c r="O170" s="2">
        <v>219990</v>
      </c>
      <c r="P170" s="2">
        <v>74561</v>
      </c>
      <c r="Q170" s="2">
        <f t="shared" si="5"/>
        <v>5501107</v>
      </c>
      <c r="R170" s="2"/>
      <c r="S170" s="2"/>
      <c r="T170" s="2"/>
      <c r="U170" s="2"/>
      <c r="V170" s="2"/>
      <c r="W170" s="2"/>
    </row>
    <row r="171" spans="1:23" x14ac:dyDescent="0.2">
      <c r="A171" s="5">
        <f t="shared" si="4"/>
        <v>42036</v>
      </c>
      <c r="B171">
        <v>2015</v>
      </c>
      <c r="C171">
        <v>2</v>
      </c>
      <c r="D171" s="2">
        <v>0</v>
      </c>
      <c r="E171" s="2">
        <v>16968</v>
      </c>
      <c r="F171" s="2">
        <v>3978701</v>
      </c>
      <c r="G171" s="2">
        <v>581398</v>
      </c>
      <c r="H171" s="2"/>
      <c r="I171" s="2">
        <v>3420</v>
      </c>
      <c r="J171" s="2">
        <v>23506</v>
      </c>
      <c r="K171" s="2"/>
      <c r="L171" s="2">
        <v>2</v>
      </c>
      <c r="M171" s="2"/>
      <c r="N171" s="2">
        <v>1457</v>
      </c>
      <c r="O171" s="2">
        <v>423165</v>
      </c>
      <c r="P171" s="2">
        <v>61806</v>
      </c>
      <c r="Q171" s="2">
        <f t="shared" si="5"/>
        <v>5090423</v>
      </c>
      <c r="R171" s="2"/>
      <c r="S171" s="2"/>
      <c r="T171" s="2"/>
      <c r="U171" s="2"/>
      <c r="V171" s="2"/>
      <c r="W171" s="2"/>
    </row>
    <row r="172" spans="1:23" x14ac:dyDescent="0.2">
      <c r="A172" s="5">
        <f t="shared" si="4"/>
        <v>42064</v>
      </c>
      <c r="B172">
        <v>2015</v>
      </c>
      <c r="C172">
        <v>3</v>
      </c>
      <c r="D172" s="2">
        <v>0</v>
      </c>
      <c r="E172" s="2">
        <v>17724</v>
      </c>
      <c r="F172" s="2">
        <v>3948596</v>
      </c>
      <c r="G172" s="2">
        <v>863927</v>
      </c>
      <c r="H172" s="2"/>
      <c r="I172" s="2">
        <v>3738</v>
      </c>
      <c r="J172" s="2">
        <v>40335</v>
      </c>
      <c r="K172" s="2"/>
      <c r="L172" s="2">
        <v>2</v>
      </c>
      <c r="M172" s="2"/>
      <c r="N172" s="2">
        <v>2135</v>
      </c>
      <c r="O172" s="2">
        <v>401748</v>
      </c>
      <c r="P172" s="2">
        <v>70324</v>
      </c>
      <c r="Q172" s="2">
        <f t="shared" si="5"/>
        <v>5348529</v>
      </c>
      <c r="R172" s="2"/>
      <c r="S172" s="2"/>
      <c r="T172" s="2"/>
      <c r="U172" s="2"/>
      <c r="V172" s="2"/>
      <c r="W172" s="2"/>
    </row>
    <row r="173" spans="1:23" x14ac:dyDescent="0.2">
      <c r="A173" s="5">
        <f t="shared" si="4"/>
        <v>42095</v>
      </c>
      <c r="B173">
        <v>2015</v>
      </c>
      <c r="C173">
        <v>4</v>
      </c>
      <c r="D173" s="2">
        <v>0</v>
      </c>
      <c r="E173" s="2">
        <v>16149</v>
      </c>
      <c r="F173" s="2">
        <v>2546291</v>
      </c>
      <c r="G173" s="2">
        <v>1071773</v>
      </c>
      <c r="H173" s="2"/>
      <c r="I173" s="2">
        <v>3253</v>
      </c>
      <c r="J173" s="2">
        <v>30762</v>
      </c>
      <c r="K173" s="2"/>
      <c r="L173" s="2">
        <v>3</v>
      </c>
      <c r="M173" s="2"/>
      <c r="N173" s="2">
        <v>2396</v>
      </c>
      <c r="O173" s="2">
        <v>635249</v>
      </c>
      <c r="P173" s="2">
        <v>72011</v>
      </c>
      <c r="Q173" s="2">
        <f t="shared" si="5"/>
        <v>4377887</v>
      </c>
      <c r="R173" s="2"/>
      <c r="S173" s="2"/>
      <c r="T173" s="2"/>
      <c r="U173" s="2"/>
      <c r="V173" s="2"/>
      <c r="W173" s="2"/>
    </row>
    <row r="174" spans="1:23" x14ac:dyDescent="0.2">
      <c r="A174" s="5">
        <f t="shared" si="4"/>
        <v>42125</v>
      </c>
      <c r="B174">
        <v>2015</v>
      </c>
      <c r="C174">
        <v>5</v>
      </c>
      <c r="D174" s="2">
        <v>0</v>
      </c>
      <c r="E174" s="2">
        <v>11445</v>
      </c>
      <c r="F174" s="2">
        <v>2303443</v>
      </c>
      <c r="G174" s="2">
        <v>1009114</v>
      </c>
      <c r="H174" s="2"/>
      <c r="I174" s="2">
        <v>2368</v>
      </c>
      <c r="J174" s="2">
        <v>23105</v>
      </c>
      <c r="K174" s="2"/>
      <c r="L174" s="2">
        <v>11</v>
      </c>
      <c r="M174" s="2"/>
      <c r="N174" s="2">
        <v>2409</v>
      </c>
      <c r="O174" s="2">
        <v>651357</v>
      </c>
      <c r="P174" s="2">
        <v>45366</v>
      </c>
      <c r="Q174" s="2">
        <f t="shared" si="5"/>
        <v>4048618</v>
      </c>
      <c r="R174" s="2"/>
      <c r="S174" s="2"/>
      <c r="T174" s="2"/>
      <c r="U174" s="2"/>
      <c r="V174" s="2"/>
      <c r="W174" s="2"/>
    </row>
    <row r="175" spans="1:23" x14ac:dyDescent="0.2">
      <c r="A175" s="5">
        <f t="shared" si="4"/>
        <v>42156</v>
      </c>
      <c r="B175">
        <v>2015</v>
      </c>
      <c r="C175">
        <v>6</v>
      </c>
      <c r="D175" s="2">
        <v>279198</v>
      </c>
      <c r="E175" s="2">
        <v>9639</v>
      </c>
      <c r="F175" s="2">
        <v>1857832</v>
      </c>
      <c r="G175" s="2">
        <v>1439056</v>
      </c>
      <c r="H175" s="2"/>
      <c r="I175" s="2">
        <v>3716</v>
      </c>
      <c r="J175" s="2">
        <v>29776</v>
      </c>
      <c r="K175" s="2"/>
      <c r="L175" s="2">
        <v>2386</v>
      </c>
      <c r="M175" s="2"/>
      <c r="N175" s="2">
        <v>2482</v>
      </c>
      <c r="O175" s="2">
        <v>663034</v>
      </c>
      <c r="P175" s="2">
        <v>54595</v>
      </c>
      <c r="Q175" s="2">
        <f t="shared" si="5"/>
        <v>4341714</v>
      </c>
      <c r="R175" s="2"/>
      <c r="S175" s="2"/>
      <c r="T175" s="2"/>
      <c r="U175" s="2"/>
      <c r="V175" s="2"/>
      <c r="W175" s="2"/>
    </row>
    <row r="176" spans="1:23" x14ac:dyDescent="0.2">
      <c r="A176" s="5">
        <f t="shared" si="4"/>
        <v>42186</v>
      </c>
      <c r="B176">
        <v>2015</v>
      </c>
      <c r="C176">
        <v>7</v>
      </c>
      <c r="D176" s="2">
        <v>322548</v>
      </c>
      <c r="E176" s="2">
        <v>10080</v>
      </c>
      <c r="F176" s="2">
        <v>1627730</v>
      </c>
      <c r="G176" s="2">
        <v>1759049</v>
      </c>
      <c r="H176" s="2"/>
      <c r="I176" s="2">
        <v>3661</v>
      </c>
      <c r="J176" s="2">
        <v>31037</v>
      </c>
      <c r="K176" s="2"/>
      <c r="L176" s="2">
        <v>787</v>
      </c>
      <c r="M176" s="2"/>
      <c r="N176" s="2">
        <v>2569</v>
      </c>
      <c r="O176" s="2">
        <v>830318</v>
      </c>
      <c r="P176" s="2">
        <v>54186</v>
      </c>
      <c r="Q176" s="2">
        <f t="shared" si="5"/>
        <v>4641965</v>
      </c>
      <c r="R176" s="2"/>
      <c r="S176" s="2"/>
      <c r="T176" s="2"/>
      <c r="U176" s="2"/>
      <c r="V176" s="2"/>
      <c r="W176" s="2"/>
    </row>
    <row r="177" spans="1:23" x14ac:dyDescent="0.2">
      <c r="A177" s="5">
        <f t="shared" si="4"/>
        <v>42217</v>
      </c>
      <c r="B177">
        <v>2015</v>
      </c>
      <c r="C177">
        <v>8</v>
      </c>
      <c r="D177" s="2">
        <v>367443</v>
      </c>
      <c r="E177" s="2">
        <v>10059</v>
      </c>
      <c r="F177" s="2">
        <v>1643786</v>
      </c>
      <c r="G177" s="2">
        <v>1680914</v>
      </c>
      <c r="H177" s="2"/>
      <c r="I177" s="2">
        <v>3851</v>
      </c>
      <c r="J177" s="2">
        <v>34251</v>
      </c>
      <c r="K177" s="2"/>
      <c r="L177" s="2">
        <v>632</v>
      </c>
      <c r="M177" s="2"/>
      <c r="N177" s="2">
        <v>2600</v>
      </c>
      <c r="O177" s="2">
        <v>748497</v>
      </c>
      <c r="P177" s="2">
        <v>56483</v>
      </c>
      <c r="Q177" s="2">
        <f t="shared" si="5"/>
        <v>4548516</v>
      </c>
      <c r="R177" s="2"/>
      <c r="S177" s="2"/>
      <c r="T177" s="2"/>
      <c r="U177" s="2"/>
      <c r="V177" s="2"/>
      <c r="W177" s="2"/>
    </row>
    <row r="178" spans="1:23" x14ac:dyDescent="0.2">
      <c r="A178" s="5">
        <f t="shared" si="4"/>
        <v>42248</v>
      </c>
      <c r="B178">
        <v>2015</v>
      </c>
      <c r="C178">
        <v>9</v>
      </c>
      <c r="D178" s="2">
        <v>354067</v>
      </c>
      <c r="E178" s="2">
        <v>13356</v>
      </c>
      <c r="F178" s="2">
        <v>2009513</v>
      </c>
      <c r="G178" s="2">
        <v>1689822</v>
      </c>
      <c r="H178" s="2"/>
      <c r="I178" s="2">
        <v>3553</v>
      </c>
      <c r="J178" s="2">
        <v>33729</v>
      </c>
      <c r="K178" s="2"/>
      <c r="L178" s="2">
        <v>562</v>
      </c>
      <c r="M178" s="2"/>
      <c r="N178" s="2">
        <v>2145</v>
      </c>
      <c r="O178" s="2">
        <v>529450</v>
      </c>
      <c r="P178" s="2">
        <v>57477</v>
      </c>
      <c r="Q178" s="2">
        <f t="shared" si="5"/>
        <v>4693674</v>
      </c>
      <c r="R178" s="2"/>
      <c r="S178" s="2"/>
      <c r="T178" s="2"/>
      <c r="U178" s="2"/>
      <c r="V178" s="2"/>
      <c r="W178" s="2"/>
    </row>
    <row r="179" spans="1:23" x14ac:dyDescent="0.2">
      <c r="A179" s="5">
        <f t="shared" si="4"/>
        <v>42278</v>
      </c>
      <c r="B179">
        <v>2015</v>
      </c>
      <c r="C179">
        <v>10</v>
      </c>
      <c r="D179" s="2">
        <v>351174</v>
      </c>
      <c r="E179" s="2">
        <v>15689</v>
      </c>
      <c r="F179" s="2">
        <v>2014001</v>
      </c>
      <c r="G179" s="2">
        <v>1598367</v>
      </c>
      <c r="H179" s="2"/>
      <c r="I179" s="2">
        <v>3331</v>
      </c>
      <c r="J179" s="2">
        <v>29843</v>
      </c>
      <c r="K179" s="2"/>
      <c r="L179" s="2">
        <v>719</v>
      </c>
      <c r="M179" s="2"/>
      <c r="N179" s="2">
        <v>1807</v>
      </c>
      <c r="O179" s="2">
        <v>436550</v>
      </c>
      <c r="P179" s="2">
        <v>66115</v>
      </c>
      <c r="Q179" s="2">
        <f t="shared" si="5"/>
        <v>4517596</v>
      </c>
      <c r="R179" s="2"/>
      <c r="S179" s="2"/>
      <c r="T179" s="2"/>
      <c r="U179" s="2"/>
      <c r="V179" s="2"/>
      <c r="W179" s="2"/>
    </row>
    <row r="180" spans="1:23" x14ac:dyDescent="0.2">
      <c r="A180" s="5">
        <f t="shared" si="4"/>
        <v>42309</v>
      </c>
      <c r="B180">
        <v>2015</v>
      </c>
      <c r="C180">
        <v>11</v>
      </c>
      <c r="D180" s="2">
        <v>301810</v>
      </c>
      <c r="E180" s="2">
        <v>18765</v>
      </c>
      <c r="F180" s="2">
        <v>2532847</v>
      </c>
      <c r="G180" s="2">
        <v>1620546</v>
      </c>
      <c r="H180" s="2"/>
      <c r="I180" s="2">
        <v>3742</v>
      </c>
      <c r="J180" s="2">
        <v>31691</v>
      </c>
      <c r="K180" s="2"/>
      <c r="L180" s="2">
        <v>771</v>
      </c>
      <c r="M180" s="2"/>
      <c r="N180" s="2">
        <v>1674</v>
      </c>
      <c r="O180" s="2">
        <v>525088</v>
      </c>
      <c r="P180" s="2">
        <v>67911</v>
      </c>
      <c r="Q180" s="2">
        <f t="shared" si="5"/>
        <v>5104845</v>
      </c>
      <c r="R180" s="2"/>
      <c r="S180" s="2"/>
      <c r="T180" s="2"/>
      <c r="U180" s="2"/>
      <c r="V180" s="2"/>
      <c r="W180" s="2"/>
    </row>
    <row r="181" spans="1:23" x14ac:dyDescent="0.2">
      <c r="A181" s="5">
        <f t="shared" si="4"/>
        <v>42339</v>
      </c>
      <c r="B181">
        <v>2015</v>
      </c>
      <c r="C181">
        <v>12</v>
      </c>
      <c r="D181" s="2">
        <v>375369</v>
      </c>
      <c r="E181" s="2">
        <v>19902</v>
      </c>
      <c r="F181" s="2">
        <v>2824665</v>
      </c>
      <c r="G181" s="2">
        <v>1763831</v>
      </c>
      <c r="H181" s="2"/>
      <c r="I181" s="2">
        <v>3497</v>
      </c>
      <c r="J181" s="2">
        <v>29399</v>
      </c>
      <c r="K181" s="2"/>
      <c r="L181" s="2">
        <v>104</v>
      </c>
      <c r="M181" s="2"/>
      <c r="N181" s="2">
        <v>1378</v>
      </c>
      <c r="O181" s="2">
        <v>567110</v>
      </c>
      <c r="P181" s="2">
        <v>66404</v>
      </c>
      <c r="Q181" s="2">
        <f t="shared" si="5"/>
        <v>5651659</v>
      </c>
      <c r="R181" s="2"/>
      <c r="S181" s="2"/>
      <c r="T181" s="2"/>
      <c r="U181" s="2"/>
      <c r="V181" s="2"/>
      <c r="W181" s="2"/>
    </row>
    <row r="182" spans="1:23" x14ac:dyDescent="0.2">
      <c r="A182" s="5">
        <f t="shared" si="4"/>
        <v>42370</v>
      </c>
      <c r="B182">
        <v>2016</v>
      </c>
      <c r="C182">
        <v>1</v>
      </c>
      <c r="D182" s="2">
        <v>308383</v>
      </c>
      <c r="E182" s="2">
        <v>20353</v>
      </c>
      <c r="F182" s="2">
        <v>3088393</v>
      </c>
      <c r="G182" s="2">
        <v>1492441</v>
      </c>
      <c r="H182" s="2"/>
      <c r="I182" s="2">
        <v>3981</v>
      </c>
      <c r="J182" s="2">
        <v>31204</v>
      </c>
      <c r="K182" s="2"/>
      <c r="L182" s="2">
        <v>161</v>
      </c>
      <c r="M182" s="2"/>
      <c r="N182" s="2">
        <v>1795</v>
      </c>
      <c r="O182" s="2">
        <v>321934</v>
      </c>
      <c r="P182" s="2">
        <v>55597</v>
      </c>
      <c r="Q182" s="2">
        <f t="shared" si="5"/>
        <v>5324242</v>
      </c>
      <c r="R182" s="2"/>
      <c r="S182" s="2"/>
      <c r="T182" s="2"/>
      <c r="U182" s="2"/>
      <c r="V182" s="2"/>
      <c r="W182" s="2"/>
    </row>
    <row r="183" spans="1:23" x14ac:dyDescent="0.2">
      <c r="A183" s="5">
        <f t="shared" si="4"/>
        <v>42401</v>
      </c>
      <c r="B183">
        <v>2016</v>
      </c>
      <c r="C183">
        <v>2</v>
      </c>
      <c r="D183" s="2">
        <v>0</v>
      </c>
      <c r="E183" s="2">
        <v>19033</v>
      </c>
      <c r="F183" s="2">
        <v>3255244</v>
      </c>
      <c r="G183" s="2">
        <v>1337386</v>
      </c>
      <c r="H183" s="2"/>
      <c r="I183" s="2">
        <v>3568</v>
      </c>
      <c r="J183" s="2">
        <v>27226</v>
      </c>
      <c r="K183" s="2"/>
      <c r="L183" s="2">
        <v>3</v>
      </c>
      <c r="M183" s="2"/>
      <c r="N183" s="2">
        <v>3518</v>
      </c>
      <c r="O183" s="2">
        <v>386555</v>
      </c>
      <c r="P183" s="2">
        <v>51459</v>
      </c>
      <c r="Q183" s="2">
        <f t="shared" si="5"/>
        <v>5083992</v>
      </c>
      <c r="R183" s="2"/>
      <c r="S183" s="2"/>
      <c r="T183" s="2"/>
      <c r="U183" s="2"/>
      <c r="V183" s="2"/>
      <c r="W183" s="2"/>
    </row>
    <row r="184" spans="1:23" x14ac:dyDescent="0.2">
      <c r="A184" s="5">
        <f t="shared" si="4"/>
        <v>42430</v>
      </c>
      <c r="B184">
        <v>2016</v>
      </c>
      <c r="C184">
        <v>3</v>
      </c>
      <c r="D184" s="2">
        <v>0</v>
      </c>
      <c r="E184" s="2">
        <v>18523</v>
      </c>
      <c r="F184" s="2">
        <v>4121771</v>
      </c>
      <c r="G184" s="2">
        <v>1016403</v>
      </c>
      <c r="H184" s="2"/>
      <c r="I184" s="2">
        <v>3630</v>
      </c>
      <c r="J184" s="2">
        <v>29356</v>
      </c>
      <c r="K184" s="2"/>
      <c r="L184" s="2">
        <v>3</v>
      </c>
      <c r="M184" s="2"/>
      <c r="N184" s="2">
        <v>3786</v>
      </c>
      <c r="O184" s="2">
        <v>600976</v>
      </c>
      <c r="P184" s="2">
        <v>50742</v>
      </c>
      <c r="Q184" s="2">
        <f t="shared" si="5"/>
        <v>5845190</v>
      </c>
      <c r="R184" s="2"/>
      <c r="S184" s="2"/>
      <c r="T184" s="2"/>
      <c r="U184" s="2"/>
      <c r="V184" s="2"/>
      <c r="W184" s="2"/>
    </row>
    <row r="185" spans="1:23" x14ac:dyDescent="0.2">
      <c r="A185" s="5">
        <f t="shared" si="4"/>
        <v>42461</v>
      </c>
      <c r="B185">
        <v>2016</v>
      </c>
      <c r="C185">
        <v>4</v>
      </c>
      <c r="D185" s="2">
        <v>0</v>
      </c>
      <c r="E185" s="2">
        <v>15825</v>
      </c>
      <c r="F185" s="2">
        <v>3737968</v>
      </c>
      <c r="G185" s="2">
        <v>424905</v>
      </c>
      <c r="H185" s="2"/>
      <c r="I185" s="2">
        <v>3740</v>
      </c>
      <c r="J185" s="2">
        <v>29505</v>
      </c>
      <c r="K185" s="2"/>
      <c r="L185" s="2">
        <v>3</v>
      </c>
      <c r="M185" s="2"/>
      <c r="N185" s="2">
        <v>3833</v>
      </c>
      <c r="O185" s="2">
        <v>773374</v>
      </c>
      <c r="P185" s="2">
        <v>51405</v>
      </c>
      <c r="Q185" s="2">
        <f t="shared" si="5"/>
        <v>5040558</v>
      </c>
      <c r="R185" s="2"/>
      <c r="S185" s="2"/>
      <c r="T185" s="2"/>
      <c r="U185" s="2"/>
      <c r="V185" s="2"/>
      <c r="W185" s="2"/>
    </row>
    <row r="186" spans="1:23" x14ac:dyDescent="0.2">
      <c r="A186" s="5">
        <f t="shared" si="4"/>
        <v>42491</v>
      </c>
      <c r="B186">
        <v>2016</v>
      </c>
      <c r="C186">
        <v>5</v>
      </c>
      <c r="D186" s="2">
        <v>0</v>
      </c>
      <c r="E186" s="2">
        <v>15236</v>
      </c>
      <c r="F186" s="2">
        <v>3208816</v>
      </c>
      <c r="G186" s="2">
        <v>483794</v>
      </c>
      <c r="H186" s="2"/>
      <c r="I186" s="2">
        <v>4180</v>
      </c>
      <c r="J186" s="2">
        <v>31445</v>
      </c>
      <c r="K186" s="2"/>
      <c r="L186" s="2">
        <v>3</v>
      </c>
      <c r="M186" s="2"/>
      <c r="N186" s="2">
        <v>4651</v>
      </c>
      <c r="O186" s="2">
        <v>853246</v>
      </c>
      <c r="P186" s="2">
        <v>51059</v>
      </c>
      <c r="Q186" s="2">
        <f t="shared" si="5"/>
        <v>4652430</v>
      </c>
      <c r="R186" s="2"/>
      <c r="S186" s="2"/>
      <c r="T186" s="2"/>
      <c r="U186" s="2"/>
      <c r="V186" s="2"/>
      <c r="W186" s="2"/>
    </row>
    <row r="187" spans="1:23" x14ac:dyDescent="0.2">
      <c r="A187" s="5">
        <f t="shared" si="4"/>
        <v>42522</v>
      </c>
      <c r="B187">
        <v>2016</v>
      </c>
      <c r="C187">
        <v>6</v>
      </c>
      <c r="D187" s="2">
        <v>101684</v>
      </c>
      <c r="E187" s="2">
        <v>12158</v>
      </c>
      <c r="F187" s="2">
        <v>2476546</v>
      </c>
      <c r="G187" s="2">
        <v>1129465</v>
      </c>
      <c r="H187" s="2"/>
      <c r="I187" s="2">
        <v>3939</v>
      </c>
      <c r="J187" s="2">
        <v>30717</v>
      </c>
      <c r="K187" s="2"/>
      <c r="L187" s="2">
        <v>1077</v>
      </c>
      <c r="M187" s="2"/>
      <c r="N187" s="2">
        <v>4820</v>
      </c>
      <c r="O187" s="2">
        <v>784611</v>
      </c>
      <c r="P187" s="2">
        <v>50812</v>
      </c>
      <c r="Q187" s="2">
        <f t="shared" si="5"/>
        <v>4595829</v>
      </c>
      <c r="R187" s="2"/>
      <c r="S187" s="2"/>
      <c r="T187" s="2"/>
      <c r="U187" s="2"/>
      <c r="V187" s="2"/>
      <c r="W187" s="2"/>
    </row>
    <row r="188" spans="1:23" x14ac:dyDescent="0.2">
      <c r="A188" s="5">
        <f t="shared" si="4"/>
        <v>42552</v>
      </c>
      <c r="B188">
        <v>2016</v>
      </c>
      <c r="C188">
        <v>7</v>
      </c>
      <c r="D188" s="2">
        <v>254768</v>
      </c>
      <c r="E188" s="2">
        <v>11131</v>
      </c>
      <c r="F188" s="2">
        <v>1971398</v>
      </c>
      <c r="G188" s="2">
        <v>1495467</v>
      </c>
      <c r="H188" s="2"/>
      <c r="I188" s="2">
        <v>4092</v>
      </c>
      <c r="J188" s="2">
        <v>31970</v>
      </c>
      <c r="K188" s="2"/>
      <c r="L188" s="2">
        <v>991</v>
      </c>
      <c r="M188" s="2"/>
      <c r="N188" s="2">
        <v>5651</v>
      </c>
      <c r="O188" s="2">
        <v>818178</v>
      </c>
      <c r="P188" s="2">
        <v>55410</v>
      </c>
      <c r="Q188" s="2">
        <f t="shared" si="5"/>
        <v>4649056</v>
      </c>
      <c r="R188" s="2"/>
      <c r="S188" s="2"/>
      <c r="T188" s="2"/>
      <c r="U188" s="2"/>
      <c r="V188" s="2"/>
      <c r="W188" s="2"/>
    </row>
    <row r="189" spans="1:23" x14ac:dyDescent="0.2">
      <c r="A189" s="5">
        <f t="shared" si="4"/>
        <v>42583</v>
      </c>
      <c r="B189">
        <v>2016</v>
      </c>
      <c r="C189">
        <v>8</v>
      </c>
      <c r="D189" s="2">
        <v>356634</v>
      </c>
      <c r="E189" s="2">
        <v>9949</v>
      </c>
      <c r="F189" s="2">
        <v>1659579</v>
      </c>
      <c r="G189" s="2">
        <v>2018837</v>
      </c>
      <c r="H189" s="2"/>
      <c r="I189" s="2">
        <v>4116</v>
      </c>
      <c r="J189" s="2">
        <v>31279</v>
      </c>
      <c r="K189" s="2"/>
      <c r="L189" s="2">
        <v>602</v>
      </c>
      <c r="M189" s="2"/>
      <c r="N189" s="2">
        <v>5029</v>
      </c>
      <c r="O189" s="2">
        <v>635256</v>
      </c>
      <c r="P189" s="2">
        <v>57802</v>
      </c>
      <c r="Q189" s="2">
        <f t="shared" si="5"/>
        <v>4779083</v>
      </c>
      <c r="R189" s="2"/>
      <c r="S189" s="2"/>
      <c r="T189" s="2"/>
      <c r="U189" s="2"/>
      <c r="V189" s="2"/>
      <c r="W189" s="2"/>
    </row>
    <row r="190" spans="1:23" x14ac:dyDescent="0.2">
      <c r="A190" s="5">
        <f t="shared" si="4"/>
        <v>42614</v>
      </c>
      <c r="B190">
        <v>2016</v>
      </c>
      <c r="C190">
        <v>9</v>
      </c>
      <c r="D190" s="2">
        <v>355476</v>
      </c>
      <c r="E190" s="2">
        <v>13014</v>
      </c>
      <c r="F190" s="2">
        <v>1915596</v>
      </c>
      <c r="G190" s="2">
        <v>1892594</v>
      </c>
      <c r="H190" s="2"/>
      <c r="I190" s="2">
        <v>3744</v>
      </c>
      <c r="J190" s="2">
        <v>29313</v>
      </c>
      <c r="K190" s="2"/>
      <c r="L190" s="2">
        <v>319</v>
      </c>
      <c r="M190" s="2"/>
      <c r="N190" s="2">
        <v>7983</v>
      </c>
      <c r="O190" s="2">
        <v>612530</v>
      </c>
      <c r="P190" s="2">
        <v>51196</v>
      </c>
      <c r="Q190" s="2">
        <f t="shared" si="5"/>
        <v>4881765</v>
      </c>
      <c r="R190" s="2"/>
      <c r="S190" s="2"/>
      <c r="T190" s="2"/>
      <c r="U190" s="2"/>
      <c r="V190" s="2"/>
      <c r="W190" s="2"/>
    </row>
    <row r="191" spans="1:23" x14ac:dyDescent="0.2">
      <c r="A191" s="5">
        <f t="shared" si="4"/>
        <v>42644</v>
      </c>
      <c r="B191">
        <v>2016</v>
      </c>
      <c r="C191">
        <v>10</v>
      </c>
      <c r="D191" s="2">
        <v>152723</v>
      </c>
      <c r="E191" s="2">
        <v>18783</v>
      </c>
      <c r="F191" s="2">
        <v>2344960</v>
      </c>
      <c r="G191" s="2">
        <v>1141756</v>
      </c>
      <c r="H191" s="2"/>
      <c r="I191" s="2">
        <v>3999</v>
      </c>
      <c r="J191" s="2">
        <v>29041</v>
      </c>
      <c r="K191" s="2"/>
      <c r="L191" s="2">
        <v>163</v>
      </c>
      <c r="M191" s="2"/>
      <c r="N191" s="2">
        <v>8287</v>
      </c>
      <c r="O191" s="2">
        <v>430380</v>
      </c>
      <c r="P191" s="2">
        <v>45228</v>
      </c>
      <c r="Q191" s="2">
        <f t="shared" si="5"/>
        <v>4175320</v>
      </c>
      <c r="R191" s="2"/>
      <c r="S191" s="2"/>
      <c r="T191" s="2"/>
      <c r="U191" s="2"/>
      <c r="V191" s="2"/>
      <c r="W191" s="2"/>
    </row>
    <row r="192" spans="1:23" x14ac:dyDescent="0.2">
      <c r="A192" s="5">
        <f t="shared" si="4"/>
        <v>42675</v>
      </c>
      <c r="B192">
        <v>2016</v>
      </c>
      <c r="C192">
        <v>11</v>
      </c>
      <c r="D192" s="2">
        <v>0</v>
      </c>
      <c r="E192" s="2">
        <v>19966</v>
      </c>
      <c r="F192" s="2">
        <v>2771974</v>
      </c>
      <c r="G192" s="2">
        <v>1125514</v>
      </c>
      <c r="H192" s="2"/>
      <c r="I192" s="2">
        <v>3792</v>
      </c>
      <c r="J192" s="2">
        <v>28893</v>
      </c>
      <c r="K192" s="2"/>
      <c r="L192" s="2">
        <v>5</v>
      </c>
      <c r="M192" s="2"/>
      <c r="N192" s="2">
        <v>11534</v>
      </c>
      <c r="O192" s="2">
        <v>445738</v>
      </c>
      <c r="P192" s="2">
        <v>51824</v>
      </c>
      <c r="Q192" s="2">
        <f t="shared" si="5"/>
        <v>4459240</v>
      </c>
      <c r="R192" s="2"/>
      <c r="S192" s="2"/>
      <c r="T192" s="2"/>
      <c r="U192" s="2"/>
      <c r="V192" s="2"/>
      <c r="W192" s="2"/>
    </row>
    <row r="193" spans="1:23" x14ac:dyDescent="0.2">
      <c r="A193" s="5">
        <f t="shared" si="4"/>
        <v>42705</v>
      </c>
      <c r="B193">
        <v>2016</v>
      </c>
      <c r="C193">
        <v>12</v>
      </c>
      <c r="D193" s="2">
        <v>368534</v>
      </c>
      <c r="E193" s="2">
        <v>22835</v>
      </c>
      <c r="F193" s="2">
        <v>3147715</v>
      </c>
      <c r="G193" s="2">
        <v>1794195</v>
      </c>
      <c r="H193" s="2"/>
      <c r="I193" s="2">
        <v>4187</v>
      </c>
      <c r="J193" s="2">
        <v>32012</v>
      </c>
      <c r="K193" s="2"/>
      <c r="L193" s="2">
        <v>1559</v>
      </c>
      <c r="M193" s="2"/>
      <c r="N193" s="2">
        <v>9602</v>
      </c>
      <c r="O193" s="2">
        <v>500000</v>
      </c>
      <c r="P193" s="2">
        <v>57776</v>
      </c>
      <c r="Q193" s="2">
        <f t="shared" si="5"/>
        <v>5938415</v>
      </c>
      <c r="R193" s="2"/>
      <c r="S193" s="2"/>
      <c r="T193" s="2"/>
      <c r="U193" s="2"/>
      <c r="V193" s="2"/>
      <c r="W193" s="2"/>
    </row>
    <row r="194" spans="1:23" x14ac:dyDescent="0.2">
      <c r="A194" s="5">
        <f t="shared" si="4"/>
        <v>42736</v>
      </c>
      <c r="B194">
        <v>2017</v>
      </c>
      <c r="C194">
        <v>1</v>
      </c>
      <c r="D194" s="2">
        <v>372070</v>
      </c>
      <c r="E194" s="2">
        <v>16351</v>
      </c>
      <c r="F194" s="2">
        <v>3664168</v>
      </c>
      <c r="G194" s="2">
        <v>1452812</v>
      </c>
      <c r="H194" s="2"/>
      <c r="I194" s="2">
        <v>3526</v>
      </c>
      <c r="J194" s="2">
        <v>31742</v>
      </c>
      <c r="K194" s="2"/>
      <c r="L194" s="2">
        <v>1491</v>
      </c>
      <c r="M194" s="2"/>
      <c r="N194" s="2">
        <v>9861</v>
      </c>
      <c r="O194" s="2">
        <v>316483</v>
      </c>
      <c r="P194" s="2">
        <v>58584</v>
      </c>
      <c r="Q194" s="2">
        <f t="shared" si="5"/>
        <v>5927088</v>
      </c>
      <c r="R194" s="2"/>
      <c r="S194" s="2"/>
      <c r="T194" s="2"/>
      <c r="U194" s="2"/>
      <c r="V194" s="2"/>
      <c r="W194" s="2"/>
    </row>
    <row r="195" spans="1:23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181695</v>
      </c>
      <c r="E195" s="2">
        <v>15067</v>
      </c>
      <c r="F195" s="2">
        <v>3447003</v>
      </c>
      <c r="G195" s="2">
        <v>744390</v>
      </c>
      <c r="H195" s="2"/>
      <c r="I195" s="2">
        <v>2901</v>
      </c>
      <c r="J195" s="2">
        <v>26579</v>
      </c>
      <c r="K195" s="2"/>
      <c r="L195" s="2">
        <v>1446</v>
      </c>
      <c r="M195" s="2"/>
      <c r="N195" s="2">
        <v>11335</v>
      </c>
      <c r="O195" s="2">
        <v>420680</v>
      </c>
      <c r="P195" s="2">
        <v>53075</v>
      </c>
      <c r="Q195" s="2">
        <f t="shared" ref="Q195:Q229" si="7">SUM(D195:P195)</f>
        <v>4904171</v>
      </c>
      <c r="R195" s="2"/>
      <c r="S195" s="2"/>
      <c r="T195" s="2"/>
      <c r="U195" s="2"/>
      <c r="V195" s="2"/>
      <c r="W195" s="2"/>
    </row>
    <row r="196" spans="1:23" x14ac:dyDescent="0.2">
      <c r="A196" s="5">
        <f t="shared" si="6"/>
        <v>42795</v>
      </c>
      <c r="B196">
        <v>2017</v>
      </c>
      <c r="C196">
        <v>3</v>
      </c>
      <c r="D196" s="2">
        <v>0</v>
      </c>
      <c r="E196" s="2">
        <v>17822</v>
      </c>
      <c r="F196" s="2">
        <v>4066657</v>
      </c>
      <c r="G196" s="2">
        <v>402297</v>
      </c>
      <c r="H196" s="2"/>
      <c r="I196" s="2">
        <v>3516</v>
      </c>
      <c r="J196" s="2">
        <v>28784</v>
      </c>
      <c r="K196" s="2"/>
      <c r="L196" s="2">
        <v>2</v>
      </c>
      <c r="M196" s="2"/>
      <c r="N196" s="2">
        <v>19181</v>
      </c>
      <c r="O196" s="2">
        <v>588466</v>
      </c>
      <c r="P196" s="2">
        <v>56369</v>
      </c>
      <c r="Q196" s="2">
        <f t="shared" si="7"/>
        <v>5183094</v>
      </c>
      <c r="R196" s="2"/>
      <c r="S196" s="2"/>
      <c r="T196" s="2"/>
      <c r="U196" s="2"/>
      <c r="V196" s="2"/>
      <c r="W196" s="2"/>
    </row>
    <row r="197" spans="1:23" x14ac:dyDescent="0.2">
      <c r="A197" s="5">
        <f t="shared" si="6"/>
        <v>42826</v>
      </c>
      <c r="B197">
        <v>2017</v>
      </c>
      <c r="C197">
        <v>4</v>
      </c>
      <c r="D197" s="2">
        <v>0</v>
      </c>
      <c r="E197" s="2">
        <v>17091</v>
      </c>
      <c r="F197" s="2">
        <v>3548452</v>
      </c>
      <c r="G197" s="2">
        <v>284651</v>
      </c>
      <c r="H197" s="2"/>
      <c r="I197" s="2">
        <v>3175</v>
      </c>
      <c r="J197" s="2">
        <v>29323</v>
      </c>
      <c r="K197" s="2"/>
      <c r="L197" s="2">
        <v>0</v>
      </c>
      <c r="M197" s="2"/>
      <c r="N197" s="2">
        <v>20178</v>
      </c>
      <c r="O197" s="2">
        <v>719794</v>
      </c>
      <c r="P197" s="2">
        <v>56107</v>
      </c>
      <c r="Q197" s="2">
        <f t="shared" si="7"/>
        <v>4678771</v>
      </c>
      <c r="R197" s="2"/>
      <c r="S197" s="2"/>
      <c r="T197" s="2"/>
      <c r="U197" s="2"/>
      <c r="V197" s="2"/>
      <c r="W197" s="2"/>
    </row>
    <row r="198" spans="1:23" x14ac:dyDescent="0.2">
      <c r="A198" s="5">
        <f t="shared" si="6"/>
        <v>42856</v>
      </c>
      <c r="B198">
        <v>2017</v>
      </c>
      <c r="C198">
        <v>5</v>
      </c>
      <c r="D198" s="2">
        <v>0</v>
      </c>
      <c r="E198" s="2">
        <v>15132</v>
      </c>
      <c r="F198" s="2">
        <v>3962273</v>
      </c>
      <c r="G198" s="2">
        <v>253500</v>
      </c>
      <c r="H198" s="2"/>
      <c r="I198" s="2">
        <v>3393</v>
      </c>
      <c r="J198" s="2">
        <v>29222</v>
      </c>
      <c r="K198" s="2"/>
      <c r="L198" s="2">
        <v>0</v>
      </c>
      <c r="M198" s="2"/>
      <c r="N198" s="2">
        <v>24118</v>
      </c>
      <c r="O198" s="2">
        <v>576899</v>
      </c>
      <c r="P198" s="2">
        <v>49150</v>
      </c>
      <c r="Q198" s="2">
        <f t="shared" si="7"/>
        <v>4913687</v>
      </c>
      <c r="R198" s="2"/>
      <c r="S198" s="2"/>
      <c r="T198" s="2"/>
      <c r="U198" s="2"/>
      <c r="V198" s="2"/>
      <c r="W198" s="2"/>
    </row>
    <row r="199" spans="1:23" x14ac:dyDescent="0.2">
      <c r="A199" s="5">
        <f t="shared" si="6"/>
        <v>42887</v>
      </c>
      <c r="B199">
        <v>2017</v>
      </c>
      <c r="C199">
        <v>6</v>
      </c>
      <c r="D199" s="2">
        <v>0</v>
      </c>
      <c r="E199" s="2">
        <v>14143</v>
      </c>
      <c r="F199" s="2">
        <v>3859111</v>
      </c>
      <c r="G199" s="2">
        <v>406177</v>
      </c>
      <c r="H199" s="2"/>
      <c r="I199" s="2">
        <v>1579</v>
      </c>
      <c r="J199" s="2">
        <v>27541</v>
      </c>
      <c r="K199" s="2"/>
      <c r="L199" s="2">
        <v>0</v>
      </c>
      <c r="M199" s="2"/>
      <c r="N199" s="2">
        <v>25627</v>
      </c>
      <c r="O199" s="2">
        <v>698998</v>
      </c>
      <c r="P199" s="2">
        <v>57453</v>
      </c>
      <c r="Q199" s="2">
        <f t="shared" si="7"/>
        <v>5090629</v>
      </c>
      <c r="R199" s="2"/>
      <c r="S199" s="2"/>
      <c r="T199" s="2"/>
      <c r="U199" s="2"/>
      <c r="V199" s="2"/>
      <c r="W199" s="2"/>
    </row>
    <row r="200" spans="1:23" x14ac:dyDescent="0.2">
      <c r="A200" s="5">
        <f t="shared" si="6"/>
        <v>42917</v>
      </c>
      <c r="B200">
        <v>2017</v>
      </c>
      <c r="C200">
        <v>7</v>
      </c>
      <c r="D200" s="2">
        <v>271953</v>
      </c>
      <c r="E200" s="2">
        <v>15795</v>
      </c>
      <c r="F200" s="2">
        <v>2554462</v>
      </c>
      <c r="G200" s="2">
        <v>1350203</v>
      </c>
      <c r="H200" s="2"/>
      <c r="I200" s="2">
        <v>3357</v>
      </c>
      <c r="J200" s="2">
        <v>30267</v>
      </c>
      <c r="K200" s="2"/>
      <c r="L200" s="2">
        <v>1905</v>
      </c>
      <c r="M200" s="2"/>
      <c r="N200" s="2">
        <v>23088</v>
      </c>
      <c r="O200" s="2">
        <v>740139</v>
      </c>
      <c r="P200" s="2">
        <v>60200</v>
      </c>
      <c r="Q200" s="2">
        <f t="shared" si="7"/>
        <v>5051369</v>
      </c>
      <c r="R200" s="2"/>
      <c r="S200" s="2"/>
      <c r="T200" s="2"/>
      <c r="U200" s="2"/>
      <c r="V200" s="2"/>
      <c r="W200" s="2"/>
    </row>
    <row r="201" spans="1:23" x14ac:dyDescent="0.2">
      <c r="A201" s="5">
        <f t="shared" si="6"/>
        <v>42948</v>
      </c>
      <c r="B201">
        <v>2017</v>
      </c>
      <c r="C201">
        <v>8</v>
      </c>
      <c r="D201" s="2">
        <v>331849</v>
      </c>
      <c r="E201" s="2">
        <v>15639</v>
      </c>
      <c r="F201" s="2">
        <v>1831521</v>
      </c>
      <c r="G201" s="2">
        <v>1627532</v>
      </c>
      <c r="H201" s="2"/>
      <c r="I201" s="2">
        <v>3591</v>
      </c>
      <c r="J201" s="2">
        <v>29064</v>
      </c>
      <c r="K201" s="2"/>
      <c r="L201" s="2">
        <v>655</v>
      </c>
      <c r="M201" s="2"/>
      <c r="N201" s="2">
        <v>22193</v>
      </c>
      <c r="O201" s="2">
        <v>487560</v>
      </c>
      <c r="P201" s="2">
        <v>61461</v>
      </c>
      <c r="Q201" s="2">
        <f t="shared" si="7"/>
        <v>4411065</v>
      </c>
      <c r="R201" s="2"/>
      <c r="S201" s="2"/>
      <c r="T201" s="2"/>
      <c r="U201" s="2"/>
      <c r="V201" s="2"/>
      <c r="W201" s="2"/>
    </row>
    <row r="202" spans="1:23" x14ac:dyDescent="0.2">
      <c r="A202" s="5">
        <f t="shared" si="6"/>
        <v>42979</v>
      </c>
      <c r="B202">
        <v>2017</v>
      </c>
      <c r="C202">
        <v>9</v>
      </c>
      <c r="D202" s="2">
        <v>348228</v>
      </c>
      <c r="E202" s="2">
        <v>15386</v>
      </c>
      <c r="F202" s="2">
        <v>2158770</v>
      </c>
      <c r="G202" s="2">
        <v>1303386</v>
      </c>
      <c r="H202" s="2"/>
      <c r="I202" s="2">
        <v>3637</v>
      </c>
      <c r="J202" s="2">
        <v>29415</v>
      </c>
      <c r="K202" s="2"/>
      <c r="L202" s="2">
        <v>2645</v>
      </c>
      <c r="M202" s="2"/>
      <c r="N202" s="2">
        <v>20773</v>
      </c>
      <c r="O202" s="2">
        <v>420396</v>
      </c>
      <c r="P202" s="2">
        <v>54815</v>
      </c>
      <c r="Q202" s="2">
        <f t="shared" si="7"/>
        <v>4357451</v>
      </c>
      <c r="R202" s="2"/>
      <c r="S202" s="2"/>
      <c r="T202" s="2"/>
      <c r="U202" s="2"/>
      <c r="V202" s="2"/>
      <c r="W202" s="2"/>
    </row>
    <row r="203" spans="1:23" x14ac:dyDescent="0.2">
      <c r="A203" s="5">
        <f t="shared" si="6"/>
        <v>43009</v>
      </c>
      <c r="B203">
        <v>2017</v>
      </c>
      <c r="C203">
        <v>10</v>
      </c>
      <c r="D203" s="2">
        <v>182537</v>
      </c>
      <c r="E203" s="2">
        <v>16793</v>
      </c>
      <c r="F203" s="2">
        <v>1961764</v>
      </c>
      <c r="G203" s="2">
        <v>1480453</v>
      </c>
      <c r="H203" s="2"/>
      <c r="I203" s="2">
        <v>3505</v>
      </c>
      <c r="J203" s="2">
        <v>29745</v>
      </c>
      <c r="K203" s="2"/>
      <c r="L203" s="2">
        <v>1410</v>
      </c>
      <c r="M203" s="2"/>
      <c r="N203" s="2">
        <v>26024</v>
      </c>
      <c r="O203" s="2">
        <v>639143</v>
      </c>
      <c r="P203" s="2">
        <v>59430</v>
      </c>
      <c r="Q203" s="2">
        <f t="shared" si="7"/>
        <v>4400804</v>
      </c>
      <c r="R203" s="2"/>
      <c r="S203" s="2"/>
      <c r="T203" s="2"/>
      <c r="U203" s="2"/>
      <c r="V203" s="2"/>
      <c r="W203" s="2"/>
    </row>
    <row r="204" spans="1:23" x14ac:dyDescent="0.2">
      <c r="A204" s="5">
        <f t="shared" si="6"/>
        <v>43040</v>
      </c>
      <c r="B204">
        <v>2017</v>
      </c>
      <c r="C204">
        <v>11</v>
      </c>
      <c r="D204" s="2">
        <v>0</v>
      </c>
      <c r="E204" s="2">
        <v>17002</v>
      </c>
      <c r="F204" s="2">
        <v>2421676</v>
      </c>
      <c r="G204" s="2">
        <v>1166308</v>
      </c>
      <c r="H204" s="2"/>
      <c r="I204" s="2">
        <v>3479</v>
      </c>
      <c r="J204" s="2">
        <v>29726</v>
      </c>
      <c r="K204" s="2"/>
      <c r="L204" s="2">
        <v>0</v>
      </c>
      <c r="M204" s="2"/>
      <c r="N204" s="2">
        <v>16464</v>
      </c>
      <c r="O204" s="2">
        <v>500221</v>
      </c>
      <c r="P204" s="2">
        <v>58244</v>
      </c>
      <c r="Q204" s="2">
        <f t="shared" si="7"/>
        <v>4213120</v>
      </c>
      <c r="R204" s="2"/>
      <c r="S204" s="2"/>
      <c r="T204" s="2"/>
      <c r="U204" s="2"/>
      <c r="V204" s="2"/>
      <c r="W204" s="2"/>
    </row>
    <row r="205" spans="1:23" x14ac:dyDescent="0.2">
      <c r="A205" s="5">
        <f t="shared" si="6"/>
        <v>43070</v>
      </c>
      <c r="B205">
        <v>2017</v>
      </c>
      <c r="C205">
        <v>12</v>
      </c>
      <c r="D205" s="2">
        <v>39771</v>
      </c>
      <c r="E205" s="2">
        <v>16557</v>
      </c>
      <c r="F205" s="2">
        <v>3166705</v>
      </c>
      <c r="G205" s="2">
        <v>1644356</v>
      </c>
      <c r="H205" s="2"/>
      <c r="I205" s="2">
        <v>3587</v>
      </c>
      <c r="J205" s="2">
        <v>30469</v>
      </c>
      <c r="K205" s="2"/>
      <c r="L205" s="2">
        <v>781</v>
      </c>
      <c r="M205" s="2"/>
      <c r="N205" s="2">
        <v>21754</v>
      </c>
      <c r="O205" s="2">
        <v>397307</v>
      </c>
      <c r="P205" s="2">
        <v>63442</v>
      </c>
      <c r="Q205" s="2">
        <f t="shared" si="7"/>
        <v>5384729</v>
      </c>
      <c r="R205" s="2"/>
      <c r="S205" s="2"/>
      <c r="T205" s="2"/>
      <c r="U205" s="2"/>
      <c r="V205" s="2"/>
      <c r="W205" s="2"/>
    </row>
    <row r="206" spans="1:23" x14ac:dyDescent="0.2">
      <c r="A206" s="5">
        <f t="shared" si="6"/>
        <v>43101</v>
      </c>
      <c r="B206">
        <v>2018</v>
      </c>
      <c r="C206">
        <v>1</v>
      </c>
      <c r="D206" s="2">
        <v>0</v>
      </c>
      <c r="E206" s="2">
        <v>15994</v>
      </c>
      <c r="F206" s="2">
        <v>4180592</v>
      </c>
      <c r="G206" s="2">
        <v>1516318</v>
      </c>
      <c r="H206" s="2"/>
      <c r="I206" s="2">
        <v>3627</v>
      </c>
      <c r="J206" s="2">
        <v>32337</v>
      </c>
      <c r="K206" s="2"/>
      <c r="L206" s="2">
        <v>25</v>
      </c>
      <c r="M206" s="2"/>
      <c r="N206" s="2">
        <v>25220</v>
      </c>
      <c r="O206" s="2">
        <v>479517</v>
      </c>
      <c r="P206" s="2">
        <v>63079</v>
      </c>
      <c r="Q206" s="2">
        <f t="shared" si="7"/>
        <v>6316709</v>
      </c>
      <c r="R206" s="2"/>
      <c r="S206" s="2"/>
      <c r="T206" s="2"/>
      <c r="U206" s="2"/>
      <c r="V206" s="2"/>
      <c r="W206" s="2"/>
    </row>
    <row r="207" spans="1:23" x14ac:dyDescent="0.2">
      <c r="A207" s="5">
        <f t="shared" si="6"/>
        <v>43132</v>
      </c>
      <c r="B207">
        <v>2018</v>
      </c>
      <c r="C207">
        <v>2</v>
      </c>
      <c r="D207" s="2">
        <v>0</v>
      </c>
      <c r="E207" s="2">
        <v>14754</v>
      </c>
      <c r="F207" s="2">
        <v>3841422</v>
      </c>
      <c r="G207" s="2">
        <v>1063139</v>
      </c>
      <c r="H207" s="2"/>
      <c r="I207" s="2">
        <v>3051</v>
      </c>
      <c r="J207" s="2">
        <v>29077</v>
      </c>
      <c r="K207" s="2"/>
      <c r="L207" s="2">
        <v>3</v>
      </c>
      <c r="M207" s="2"/>
      <c r="N207" s="2">
        <v>31528</v>
      </c>
      <c r="O207" s="2">
        <v>766536</v>
      </c>
      <c r="P207" s="2">
        <v>55257</v>
      </c>
      <c r="Q207" s="2">
        <f t="shared" si="7"/>
        <v>5804767</v>
      </c>
      <c r="R207" s="2"/>
      <c r="S207" s="2"/>
      <c r="T207" s="2"/>
      <c r="U207" s="2"/>
      <c r="V207" s="2"/>
      <c r="W207" s="2"/>
    </row>
    <row r="208" spans="1:23" x14ac:dyDescent="0.2">
      <c r="A208" s="5">
        <f t="shared" si="6"/>
        <v>43160</v>
      </c>
      <c r="B208">
        <v>2018</v>
      </c>
      <c r="C208">
        <v>3</v>
      </c>
      <c r="D208" s="2">
        <v>0</v>
      </c>
      <c r="E208" s="2">
        <v>15416</v>
      </c>
      <c r="F208" s="2">
        <v>3775633</v>
      </c>
      <c r="G208" s="2">
        <v>1668451</v>
      </c>
      <c r="H208" s="2"/>
      <c r="I208" s="2">
        <v>3162</v>
      </c>
      <c r="J208" s="2">
        <v>31000</v>
      </c>
      <c r="K208" s="2"/>
      <c r="L208" s="2">
        <v>4</v>
      </c>
      <c r="M208" s="2"/>
      <c r="N208" s="2">
        <v>42992</v>
      </c>
      <c r="O208" s="2">
        <v>656496</v>
      </c>
      <c r="P208" s="2">
        <v>59183</v>
      </c>
      <c r="Q208" s="2">
        <f t="shared" si="7"/>
        <v>6252337</v>
      </c>
      <c r="R208" s="2"/>
      <c r="S208" s="2"/>
      <c r="T208" s="2"/>
      <c r="U208" s="2"/>
      <c r="V208" s="2"/>
      <c r="W208" s="2"/>
    </row>
    <row r="209" spans="1:23" x14ac:dyDescent="0.2">
      <c r="A209" s="5">
        <f t="shared" si="6"/>
        <v>43191</v>
      </c>
      <c r="B209">
        <v>2018</v>
      </c>
      <c r="C209">
        <v>4</v>
      </c>
      <c r="D209" s="2">
        <v>0</v>
      </c>
      <c r="E209" s="2">
        <v>14057</v>
      </c>
      <c r="F209" s="2">
        <v>3612222</v>
      </c>
      <c r="G209" s="2">
        <v>917921</v>
      </c>
      <c r="H209" s="2"/>
      <c r="I209" s="2">
        <v>3456</v>
      </c>
      <c r="J209" s="2">
        <v>28912</v>
      </c>
      <c r="K209" s="2"/>
      <c r="L209" s="2">
        <v>3</v>
      </c>
      <c r="M209" s="2"/>
      <c r="N209" s="2">
        <v>52717</v>
      </c>
      <c r="O209" s="2">
        <v>707025</v>
      </c>
      <c r="P209" s="2">
        <v>48816</v>
      </c>
      <c r="Q209" s="2">
        <f t="shared" si="7"/>
        <v>5385129</v>
      </c>
      <c r="R209" s="2"/>
      <c r="S209" s="2"/>
      <c r="T209" s="2"/>
      <c r="U209" s="2"/>
      <c r="V209" s="2"/>
      <c r="W209" s="2"/>
    </row>
    <row r="210" spans="1:23" x14ac:dyDescent="0.2">
      <c r="A210" s="5">
        <f t="shared" si="6"/>
        <v>43221</v>
      </c>
      <c r="B210">
        <v>2018</v>
      </c>
      <c r="C210">
        <v>5</v>
      </c>
      <c r="D210" s="2">
        <v>0</v>
      </c>
      <c r="E210" s="2">
        <v>15782</v>
      </c>
      <c r="F210" s="2">
        <v>4028223</v>
      </c>
      <c r="G210" s="2">
        <v>428699</v>
      </c>
      <c r="H210" s="2"/>
      <c r="I210" s="2">
        <v>3649</v>
      </c>
      <c r="J210" s="2">
        <v>27978</v>
      </c>
      <c r="K210" s="2"/>
      <c r="L210" s="2">
        <v>5</v>
      </c>
      <c r="M210" s="2"/>
      <c r="N210" s="2">
        <v>60466</v>
      </c>
      <c r="O210" s="2">
        <v>701912</v>
      </c>
      <c r="P210" s="2">
        <v>53277</v>
      </c>
      <c r="Q210" s="2">
        <f t="shared" si="7"/>
        <v>5319991</v>
      </c>
      <c r="R210" s="2"/>
      <c r="S210" s="2"/>
      <c r="T210" s="2"/>
      <c r="U210" s="2"/>
      <c r="V210" s="2"/>
      <c r="W210" s="2"/>
    </row>
    <row r="211" spans="1:23" x14ac:dyDescent="0.2">
      <c r="A211" s="5">
        <f t="shared" si="6"/>
        <v>43252</v>
      </c>
      <c r="B211">
        <v>2018</v>
      </c>
      <c r="C211">
        <v>6</v>
      </c>
      <c r="D211" s="2">
        <v>29685</v>
      </c>
      <c r="E211" s="2">
        <v>15603</v>
      </c>
      <c r="F211" s="2">
        <v>3545251</v>
      </c>
      <c r="G211" s="2">
        <v>811389</v>
      </c>
      <c r="H211" s="2"/>
      <c r="I211" s="2">
        <v>3534</v>
      </c>
      <c r="J211" s="2">
        <v>30609</v>
      </c>
      <c r="K211" s="2"/>
      <c r="L211" s="2">
        <v>594</v>
      </c>
      <c r="M211" s="2"/>
      <c r="N211" s="2">
        <v>68442</v>
      </c>
      <c r="O211" s="2">
        <v>762131</v>
      </c>
      <c r="P211" s="2">
        <v>60859</v>
      </c>
      <c r="Q211" s="2">
        <f t="shared" si="7"/>
        <v>5328097</v>
      </c>
      <c r="R211" s="2"/>
      <c r="S211" s="2"/>
      <c r="T211" s="2"/>
      <c r="U211" s="2"/>
      <c r="V211" s="2"/>
      <c r="W211" s="2"/>
    </row>
    <row r="212" spans="1:23" x14ac:dyDescent="0.2">
      <c r="A212" s="5">
        <f t="shared" si="6"/>
        <v>43282</v>
      </c>
      <c r="B212">
        <v>2018</v>
      </c>
      <c r="C212">
        <v>7</v>
      </c>
      <c r="D212" s="2">
        <v>281534</v>
      </c>
      <c r="E212" s="2">
        <v>16197</v>
      </c>
      <c r="F212" s="2">
        <v>2505180</v>
      </c>
      <c r="G212" s="2">
        <v>2046895</v>
      </c>
      <c r="H212" s="2"/>
      <c r="I212" s="2">
        <v>3410</v>
      </c>
      <c r="J212" s="2">
        <v>30707</v>
      </c>
      <c r="K212" s="2"/>
      <c r="L212" s="2">
        <v>1428</v>
      </c>
      <c r="M212" s="2"/>
      <c r="N212" s="2">
        <v>67118</v>
      </c>
      <c r="O212" s="2">
        <v>649459</v>
      </c>
      <c r="P212" s="2">
        <v>60775</v>
      </c>
      <c r="Q212" s="2">
        <f t="shared" si="7"/>
        <v>5662703</v>
      </c>
      <c r="R212" s="2"/>
      <c r="S212" s="2"/>
      <c r="T212" s="2"/>
      <c r="U212" s="2"/>
      <c r="V212" s="2"/>
      <c r="W212" s="2"/>
    </row>
    <row r="213" spans="1:23" x14ac:dyDescent="0.2">
      <c r="A213" s="5">
        <f t="shared" si="6"/>
        <v>43313</v>
      </c>
      <c r="B213">
        <v>2018</v>
      </c>
      <c r="C213">
        <v>8</v>
      </c>
      <c r="D213" s="2">
        <v>192123</v>
      </c>
      <c r="E213" s="2">
        <v>15967</v>
      </c>
      <c r="F213" s="2">
        <v>1952741</v>
      </c>
      <c r="G213" s="2">
        <v>2125061</v>
      </c>
      <c r="H213" s="2"/>
      <c r="I213" s="2">
        <v>3355</v>
      </c>
      <c r="J213" s="2">
        <v>30850</v>
      </c>
      <c r="K213" s="2"/>
      <c r="L213" s="2">
        <v>927</v>
      </c>
      <c r="M213" s="2"/>
      <c r="N213" s="2">
        <v>68247</v>
      </c>
      <c r="O213" s="2">
        <v>687210</v>
      </c>
      <c r="P213" s="2">
        <v>60178</v>
      </c>
      <c r="Q213" s="2">
        <f t="shared" si="7"/>
        <v>5136659</v>
      </c>
      <c r="R213" s="2"/>
      <c r="S213" s="2"/>
      <c r="T213" s="2"/>
      <c r="U213" s="2"/>
      <c r="V213" s="2"/>
      <c r="W213" s="2"/>
    </row>
    <row r="214" spans="1:23" x14ac:dyDescent="0.2">
      <c r="A214" s="5">
        <f t="shared" si="6"/>
        <v>43344</v>
      </c>
      <c r="B214">
        <v>2018</v>
      </c>
      <c r="C214">
        <v>9</v>
      </c>
      <c r="D214" s="2">
        <v>335943</v>
      </c>
      <c r="E214" s="2">
        <v>15537</v>
      </c>
      <c r="F214" s="2">
        <v>1931522</v>
      </c>
      <c r="G214" s="2">
        <v>1937051</v>
      </c>
      <c r="H214" s="2"/>
      <c r="I214" s="2">
        <v>2848</v>
      </c>
      <c r="J214" s="2">
        <v>29755</v>
      </c>
      <c r="K214" s="2"/>
      <c r="L214" s="2">
        <v>382</v>
      </c>
      <c r="M214" s="2"/>
      <c r="N214" s="2">
        <v>64723</v>
      </c>
      <c r="O214" s="2">
        <v>439188</v>
      </c>
      <c r="P214" s="2">
        <v>52252</v>
      </c>
      <c r="Q214" s="2">
        <f t="shared" si="7"/>
        <v>4809201</v>
      </c>
      <c r="R214" s="2"/>
      <c r="S214" s="2"/>
      <c r="T214" s="2"/>
      <c r="U214" s="2"/>
      <c r="V214" s="2"/>
      <c r="W214" s="2"/>
    </row>
    <row r="215" spans="1:23" x14ac:dyDescent="0.2">
      <c r="A215" s="5">
        <f t="shared" si="6"/>
        <v>43374</v>
      </c>
      <c r="B215">
        <v>2018</v>
      </c>
      <c r="C215">
        <v>10</v>
      </c>
      <c r="D215" s="2">
        <v>103900</v>
      </c>
      <c r="E215" s="2">
        <v>15584</v>
      </c>
      <c r="F215" s="2">
        <v>1980797</v>
      </c>
      <c r="G215" s="2">
        <v>1585945</v>
      </c>
      <c r="H215" s="2"/>
      <c r="I215" s="2">
        <v>2260</v>
      </c>
      <c r="J215" s="2">
        <v>28973</v>
      </c>
      <c r="K215" s="2"/>
      <c r="L215" s="2">
        <v>457</v>
      </c>
      <c r="M215" s="2"/>
      <c r="N215" s="2">
        <v>49536</v>
      </c>
      <c r="O215" s="2">
        <v>343109</v>
      </c>
      <c r="P215" s="2">
        <v>51199</v>
      </c>
      <c r="Q215" s="2">
        <f t="shared" si="7"/>
        <v>4161760</v>
      </c>
      <c r="R215" s="2"/>
      <c r="S215" s="2"/>
      <c r="T215" s="2"/>
      <c r="U215" s="2"/>
      <c r="V215" s="2"/>
      <c r="W215" s="2"/>
    </row>
    <row r="216" spans="1:23" x14ac:dyDescent="0.2">
      <c r="A216" s="5">
        <f t="shared" si="6"/>
        <v>43405</v>
      </c>
      <c r="B216">
        <v>2018</v>
      </c>
      <c r="C216">
        <v>11</v>
      </c>
      <c r="D216" s="2">
        <v>117355</v>
      </c>
      <c r="E216" s="2">
        <v>15891</v>
      </c>
      <c r="F216" s="2">
        <v>2647309</v>
      </c>
      <c r="G216" s="2">
        <v>1705369</v>
      </c>
      <c r="H216" s="2"/>
      <c r="I216" s="2">
        <v>1789</v>
      </c>
      <c r="J216" s="2">
        <v>28471</v>
      </c>
      <c r="K216" s="2"/>
      <c r="L216" s="2">
        <v>883</v>
      </c>
      <c r="M216" s="2"/>
      <c r="N216" s="2">
        <v>36493</v>
      </c>
      <c r="O216" s="2">
        <v>495551</v>
      </c>
      <c r="P216" s="2">
        <v>50195</v>
      </c>
      <c r="Q216" s="2">
        <f t="shared" si="7"/>
        <v>5099306</v>
      </c>
      <c r="R216" s="2"/>
      <c r="S216" s="2"/>
      <c r="T216" s="2"/>
      <c r="U216" s="2"/>
      <c r="V216" s="2"/>
      <c r="W216" s="2"/>
    </row>
    <row r="217" spans="1:23" x14ac:dyDescent="0.2">
      <c r="A217" s="5">
        <f t="shared" si="6"/>
        <v>43435</v>
      </c>
      <c r="B217">
        <v>2018</v>
      </c>
      <c r="C217">
        <v>12</v>
      </c>
      <c r="D217" s="2">
        <v>413144</v>
      </c>
      <c r="E217" s="2">
        <v>17475</v>
      </c>
      <c r="F217" s="2">
        <v>2728313</v>
      </c>
      <c r="G217" s="2">
        <v>1838011</v>
      </c>
      <c r="H217" s="2"/>
      <c r="I217" s="2">
        <v>-47</v>
      </c>
      <c r="J217" s="2">
        <v>27952</v>
      </c>
      <c r="K217" s="2"/>
      <c r="L217" s="2">
        <v>239</v>
      </c>
      <c r="M217" s="2"/>
      <c r="N217" s="2">
        <v>28783</v>
      </c>
      <c r="O217" s="2">
        <v>448962</v>
      </c>
      <c r="P217" s="2">
        <v>56975</v>
      </c>
      <c r="Q217" s="2">
        <f t="shared" si="7"/>
        <v>5559807</v>
      </c>
      <c r="R217" s="2"/>
      <c r="S217" s="2"/>
      <c r="T217" s="2"/>
      <c r="U217" s="2"/>
      <c r="V217" s="2"/>
      <c r="W217" s="2"/>
    </row>
    <row r="218" spans="1:23" x14ac:dyDescent="0.2">
      <c r="A218" s="5">
        <f t="shared" si="6"/>
        <v>43466</v>
      </c>
      <c r="B218">
        <v>2019</v>
      </c>
      <c r="C218">
        <v>1</v>
      </c>
      <c r="D218" s="2">
        <v>392834</v>
      </c>
      <c r="E218" s="2">
        <v>12836</v>
      </c>
      <c r="F218" s="2">
        <v>2833712</v>
      </c>
      <c r="G218" s="2">
        <v>2035532</v>
      </c>
      <c r="H218" s="2"/>
      <c r="I218" s="2">
        <v>-31</v>
      </c>
      <c r="J218" s="2">
        <v>27465</v>
      </c>
      <c r="K218" s="2"/>
      <c r="L218" s="2">
        <v>526</v>
      </c>
      <c r="M218" s="2"/>
      <c r="N218" s="2">
        <v>32663</v>
      </c>
      <c r="O218" s="2">
        <v>473815</v>
      </c>
      <c r="P218" s="2">
        <v>61811</v>
      </c>
      <c r="Q218" s="2">
        <f t="shared" si="7"/>
        <v>5871163</v>
      </c>
      <c r="R218" s="2"/>
      <c r="S218" s="2"/>
      <c r="T218" s="2"/>
      <c r="U218" s="2"/>
      <c r="V218" s="2"/>
      <c r="W218" s="2"/>
    </row>
    <row r="219" spans="1:23" x14ac:dyDescent="0.2">
      <c r="A219" s="5">
        <f t="shared" si="6"/>
        <v>43497</v>
      </c>
      <c r="B219">
        <v>2019</v>
      </c>
      <c r="C219">
        <v>2</v>
      </c>
      <c r="D219" s="2">
        <v>262993</v>
      </c>
      <c r="E219" s="2">
        <v>11583</v>
      </c>
      <c r="F219" s="2">
        <v>2590076</v>
      </c>
      <c r="G219" s="2">
        <v>1696697</v>
      </c>
      <c r="H219" s="2"/>
      <c r="I219" s="2">
        <v>-45</v>
      </c>
      <c r="J219" s="2">
        <v>24236</v>
      </c>
      <c r="K219" s="2"/>
      <c r="L219" s="2">
        <v>194</v>
      </c>
      <c r="M219" s="2"/>
      <c r="N219" s="2">
        <v>31787</v>
      </c>
      <c r="O219" s="2">
        <v>428940</v>
      </c>
      <c r="P219" s="2">
        <v>51762</v>
      </c>
      <c r="Q219" s="2">
        <f t="shared" si="7"/>
        <v>5098223</v>
      </c>
      <c r="R219" s="2"/>
      <c r="S219" s="2"/>
      <c r="T219" s="2"/>
      <c r="U219" s="2"/>
      <c r="V219" s="2"/>
      <c r="W219" s="2"/>
    </row>
    <row r="220" spans="1:23" x14ac:dyDescent="0.2">
      <c r="A220" s="5">
        <f t="shared" si="6"/>
        <v>43525</v>
      </c>
      <c r="B220">
        <v>2019</v>
      </c>
      <c r="C220">
        <v>3</v>
      </c>
      <c r="D220" s="2">
        <v>148724</v>
      </c>
      <c r="E220" s="2">
        <v>12698</v>
      </c>
      <c r="F220" s="2">
        <v>2906827</v>
      </c>
      <c r="G220" s="2">
        <v>1826120</v>
      </c>
      <c r="H220" s="2"/>
      <c r="I220" s="2">
        <v>906</v>
      </c>
      <c r="J220" s="2">
        <v>26914</v>
      </c>
      <c r="K220" s="2"/>
      <c r="L220" s="2">
        <v>298</v>
      </c>
      <c r="M220" s="2"/>
      <c r="N220" s="2">
        <v>55224</v>
      </c>
      <c r="O220" s="2">
        <v>470921</v>
      </c>
      <c r="P220" s="2">
        <v>60163</v>
      </c>
      <c r="Q220" s="2">
        <f t="shared" si="7"/>
        <v>5508795</v>
      </c>
      <c r="R220" s="2"/>
      <c r="S220" s="2"/>
      <c r="T220" s="2"/>
      <c r="U220" s="2"/>
      <c r="V220" s="2"/>
      <c r="W220" s="2"/>
    </row>
    <row r="221" spans="1:23" x14ac:dyDescent="0.2">
      <c r="A221" s="5">
        <f t="shared" si="6"/>
        <v>43556</v>
      </c>
      <c r="B221">
        <v>2019</v>
      </c>
      <c r="C221">
        <v>4</v>
      </c>
      <c r="D221" s="2">
        <v>0</v>
      </c>
      <c r="E221" s="2">
        <v>10844</v>
      </c>
      <c r="F221" s="2">
        <v>2899622</v>
      </c>
      <c r="G221" s="2">
        <v>1201222</v>
      </c>
      <c r="H221" s="2"/>
      <c r="I221" s="2">
        <v>3610</v>
      </c>
      <c r="J221" s="2">
        <v>27563</v>
      </c>
      <c r="K221" s="2"/>
      <c r="L221" s="2">
        <v>0</v>
      </c>
      <c r="M221" s="2"/>
      <c r="N221" s="2">
        <v>62998</v>
      </c>
      <c r="O221" s="2">
        <v>766810</v>
      </c>
      <c r="P221" s="2">
        <v>57035</v>
      </c>
      <c r="Q221" s="2">
        <f t="shared" si="7"/>
        <v>5029704</v>
      </c>
      <c r="R221" s="2"/>
      <c r="S221" s="2"/>
      <c r="T221" s="2"/>
      <c r="U221" s="2"/>
      <c r="V221" s="2"/>
      <c r="W221" s="2"/>
    </row>
    <row r="222" spans="1:23" x14ac:dyDescent="0.2">
      <c r="A222" s="5">
        <f t="shared" si="6"/>
        <v>43586</v>
      </c>
      <c r="B222">
        <v>2019</v>
      </c>
      <c r="C222">
        <v>5</v>
      </c>
      <c r="D222" s="2">
        <v>0</v>
      </c>
      <c r="E222" s="2">
        <v>12226</v>
      </c>
      <c r="F222" s="2">
        <v>3298012</v>
      </c>
      <c r="G222" s="2">
        <v>465787</v>
      </c>
      <c r="H222" s="2"/>
      <c r="I222" s="2">
        <v>4398</v>
      </c>
      <c r="J222" s="2">
        <v>27568</v>
      </c>
      <c r="K222" s="2"/>
      <c r="L222" s="2">
        <v>0</v>
      </c>
      <c r="M222" s="2"/>
      <c r="N222" s="2">
        <v>68748</v>
      </c>
      <c r="O222" s="2">
        <v>650931</v>
      </c>
      <c r="P222" s="2">
        <v>53120</v>
      </c>
      <c r="Q222" s="2">
        <f t="shared" si="7"/>
        <v>4580790</v>
      </c>
      <c r="R222" s="2"/>
      <c r="S222" s="2"/>
      <c r="T222" s="2"/>
      <c r="U222" s="2"/>
      <c r="V222" s="2"/>
      <c r="W222" s="2"/>
    </row>
    <row r="223" spans="1:23" x14ac:dyDescent="0.2">
      <c r="A223" s="5">
        <f t="shared" si="6"/>
        <v>43617</v>
      </c>
      <c r="B223">
        <v>2019</v>
      </c>
      <c r="C223">
        <v>6</v>
      </c>
      <c r="D223" s="2">
        <v>0</v>
      </c>
      <c r="E223" s="2">
        <v>12543</v>
      </c>
      <c r="F223" s="2">
        <v>2632572</v>
      </c>
      <c r="G223" s="2">
        <v>1254731</v>
      </c>
      <c r="H223" s="2"/>
      <c r="I223" s="2">
        <v>2384</v>
      </c>
      <c r="J223" s="2">
        <v>27562</v>
      </c>
      <c r="K223" s="2"/>
      <c r="L223" s="2">
        <v>0</v>
      </c>
      <c r="M223" s="2"/>
      <c r="N223" s="2">
        <v>78145</v>
      </c>
      <c r="O223" s="2">
        <v>854428</v>
      </c>
      <c r="P223" s="2">
        <v>67849</v>
      </c>
      <c r="Q223" s="2">
        <f t="shared" si="7"/>
        <v>4930214</v>
      </c>
      <c r="R223" s="2"/>
      <c r="S223" s="2"/>
      <c r="T223" s="2"/>
      <c r="U223" s="2"/>
      <c r="V223" s="2"/>
      <c r="W223" s="2"/>
    </row>
    <row r="224" spans="1:23" x14ac:dyDescent="0.2">
      <c r="A224" s="5">
        <f t="shared" si="6"/>
        <v>43647</v>
      </c>
      <c r="B224">
        <v>2019</v>
      </c>
      <c r="C224">
        <v>7</v>
      </c>
      <c r="D224" s="2">
        <v>314494</v>
      </c>
      <c r="E224" s="2">
        <v>13057</v>
      </c>
      <c r="F224" s="2">
        <v>1854487</v>
      </c>
      <c r="G224" s="2">
        <v>2151714</v>
      </c>
      <c r="H224" s="2"/>
      <c r="I224" s="2">
        <v>4331</v>
      </c>
      <c r="J224" s="2">
        <v>30460</v>
      </c>
      <c r="K224" s="2"/>
      <c r="L224" s="2">
        <v>795</v>
      </c>
      <c r="M224" s="2"/>
      <c r="N224" s="2">
        <v>77901</v>
      </c>
      <c r="O224" s="2">
        <v>741833</v>
      </c>
      <c r="P224" s="2">
        <v>71211</v>
      </c>
      <c r="Q224" s="2">
        <f t="shared" si="7"/>
        <v>5260283</v>
      </c>
      <c r="R224" s="2"/>
      <c r="S224" s="2"/>
      <c r="T224" s="2"/>
      <c r="U224" s="2"/>
      <c r="V224" s="2"/>
      <c r="W224" s="2"/>
    </row>
    <row r="225" spans="1:23" x14ac:dyDescent="0.2">
      <c r="A225" s="5">
        <f t="shared" si="6"/>
        <v>43678</v>
      </c>
      <c r="B225">
        <v>2019</v>
      </c>
      <c r="C225">
        <v>8</v>
      </c>
      <c r="D225" s="2">
        <v>348479</v>
      </c>
      <c r="E225" s="2">
        <v>12588</v>
      </c>
      <c r="F225" s="2">
        <v>1819253</v>
      </c>
      <c r="G225" s="2">
        <v>2228178</v>
      </c>
      <c r="H225" s="2"/>
      <c r="I225" s="2">
        <v>4225</v>
      </c>
      <c r="J225" s="2">
        <v>30347</v>
      </c>
      <c r="K225" s="2"/>
      <c r="L225" s="2">
        <v>575</v>
      </c>
      <c r="M225" s="2"/>
      <c r="N225" s="2">
        <v>74698</v>
      </c>
      <c r="O225" s="2">
        <v>607208</v>
      </c>
      <c r="P225" s="2">
        <v>71232</v>
      </c>
      <c r="Q225" s="2">
        <f t="shared" si="7"/>
        <v>5196783</v>
      </c>
      <c r="R225" s="2"/>
      <c r="S225" s="2"/>
      <c r="T225" s="2"/>
      <c r="U225" s="2"/>
      <c r="V225" s="2"/>
      <c r="W225" s="2"/>
    </row>
    <row r="226" spans="1:23" x14ac:dyDescent="0.2">
      <c r="A226" s="5">
        <f t="shared" si="6"/>
        <v>43709</v>
      </c>
      <c r="B226">
        <v>2019</v>
      </c>
      <c r="C226">
        <v>9</v>
      </c>
      <c r="D226" s="2">
        <v>289390</v>
      </c>
      <c r="E226" s="2">
        <v>12355</v>
      </c>
      <c r="F226" s="2">
        <v>1732867</v>
      </c>
      <c r="G226" s="2">
        <v>2054012</v>
      </c>
      <c r="H226" s="2"/>
      <c r="I226" s="2">
        <v>4041</v>
      </c>
      <c r="J226" s="2">
        <v>28712</v>
      </c>
      <c r="K226" s="2"/>
      <c r="L226" s="2">
        <v>381</v>
      </c>
      <c r="M226" s="2"/>
      <c r="N226" s="2">
        <v>59977</v>
      </c>
      <c r="O226" s="2">
        <v>609227</v>
      </c>
      <c r="P226" s="2">
        <v>63777</v>
      </c>
      <c r="Q226" s="2">
        <f t="shared" si="7"/>
        <v>4854739</v>
      </c>
      <c r="R226" s="2"/>
      <c r="S226" s="2"/>
      <c r="T226" s="2"/>
      <c r="U226" s="2"/>
      <c r="V226" s="2"/>
      <c r="W226" s="2"/>
    </row>
    <row r="227" spans="1:23" x14ac:dyDescent="0.2">
      <c r="A227" s="5">
        <f t="shared" si="6"/>
        <v>43739</v>
      </c>
      <c r="B227">
        <v>2019</v>
      </c>
      <c r="C227">
        <v>10</v>
      </c>
      <c r="D227" s="2">
        <v>224565</v>
      </c>
      <c r="E227" s="2">
        <v>13584</v>
      </c>
      <c r="F227" s="2">
        <v>1858294</v>
      </c>
      <c r="G227" s="2">
        <v>1976620</v>
      </c>
      <c r="H227" s="2"/>
      <c r="I227" s="2">
        <v>3919</v>
      </c>
      <c r="J227" s="2">
        <v>28145</v>
      </c>
      <c r="K227" s="2"/>
      <c r="L227" s="2">
        <v>471</v>
      </c>
      <c r="M227" s="2"/>
      <c r="N227" s="2">
        <v>54131</v>
      </c>
      <c r="O227" s="2">
        <v>599376</v>
      </c>
      <c r="P227" s="2">
        <v>60438</v>
      </c>
      <c r="Q227" s="2">
        <f t="shared" si="7"/>
        <v>4819543</v>
      </c>
      <c r="R227" s="2"/>
      <c r="S227" s="2"/>
      <c r="T227" s="2"/>
      <c r="U227" s="2"/>
      <c r="V227" s="2"/>
      <c r="W227" s="2"/>
    </row>
    <row r="228" spans="1:23" x14ac:dyDescent="0.2">
      <c r="A228" s="5">
        <f t="shared" si="6"/>
        <v>43770</v>
      </c>
      <c r="B228">
        <v>2019</v>
      </c>
      <c r="C228">
        <v>11</v>
      </c>
      <c r="D228" s="2">
        <v>239512</v>
      </c>
      <c r="E228" s="2">
        <v>12910</v>
      </c>
      <c r="F228" s="2">
        <v>2511796</v>
      </c>
      <c r="G228" s="2">
        <v>1958788</v>
      </c>
      <c r="H228" s="2"/>
      <c r="I228" s="2">
        <v>4175</v>
      </c>
      <c r="J228" s="2">
        <v>28306</v>
      </c>
      <c r="K228" s="2"/>
      <c r="L228" s="2">
        <v>955</v>
      </c>
      <c r="M228" s="2"/>
      <c r="N228" s="2">
        <v>37469</v>
      </c>
      <c r="O228" s="2">
        <v>493190</v>
      </c>
      <c r="P228" s="2">
        <v>55731</v>
      </c>
      <c r="Q228" s="2">
        <f t="shared" si="7"/>
        <v>5342832</v>
      </c>
      <c r="R228" s="2"/>
      <c r="S228" s="2"/>
      <c r="T228" s="2"/>
      <c r="U228" s="2"/>
      <c r="V228" s="2"/>
      <c r="W228" s="2"/>
    </row>
    <row r="229" spans="1:23" x14ac:dyDescent="0.2">
      <c r="A229" s="5">
        <f t="shared" si="6"/>
        <v>43800</v>
      </c>
      <c r="B229">
        <v>2019</v>
      </c>
      <c r="C229">
        <v>12</v>
      </c>
      <c r="D229" s="2">
        <v>348169</v>
      </c>
      <c r="E229" s="2">
        <v>14757</v>
      </c>
      <c r="F229" s="2">
        <v>2588009</v>
      </c>
      <c r="G229" s="2">
        <v>2241394</v>
      </c>
      <c r="H229" s="2"/>
      <c r="I229" s="2">
        <v>3860</v>
      </c>
      <c r="J229" s="2">
        <v>29183</v>
      </c>
      <c r="K229" s="2"/>
      <c r="L229" s="2">
        <v>587</v>
      </c>
      <c r="M229" s="2"/>
      <c r="N229" s="2">
        <v>30929</v>
      </c>
      <c r="O229" s="2">
        <v>472055</v>
      </c>
      <c r="P229" s="2">
        <v>65763</v>
      </c>
      <c r="Q229" s="2">
        <f t="shared" si="7"/>
        <v>5794706</v>
      </c>
      <c r="R229" s="2"/>
      <c r="S229" s="2"/>
      <c r="T229" s="2"/>
      <c r="U229" s="2"/>
      <c r="V229" s="2"/>
      <c r="W229" s="2"/>
    </row>
    <row r="230" spans="1:23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7" spans="1:23" x14ac:dyDescent="0.2">
      <c r="B247">
        <v>2001</v>
      </c>
      <c r="C247">
        <v>8760</v>
      </c>
      <c r="D247" s="2">
        <f>SUMIF($B$2:$B$241,$B247,D$2:D$241)/$C247</f>
        <v>507.42614155251141</v>
      </c>
      <c r="E247" s="2">
        <f t="shared" ref="E247:Q262" si="8">SUMIF($B$2:$B$241,$B247,E$2:E$241)/$C247</f>
        <v>0</v>
      </c>
      <c r="F247" s="2">
        <f t="shared" si="8"/>
        <v>3269.9260273972604</v>
      </c>
      <c r="G247" s="2">
        <f t="shared" si="8"/>
        <v>1253.7631278538813</v>
      </c>
      <c r="H247" s="2">
        <f t="shared" si="8"/>
        <v>0</v>
      </c>
      <c r="I247" s="2">
        <f t="shared" si="8"/>
        <v>4.2905251141552512</v>
      </c>
      <c r="J247" s="2">
        <f t="shared" si="8"/>
        <v>5.6875570776255708</v>
      </c>
      <c r="K247" s="2">
        <f t="shared" si="8"/>
        <v>0</v>
      </c>
      <c r="L247" s="2">
        <f t="shared" si="8"/>
        <v>11.669292237442923</v>
      </c>
      <c r="M247" s="2">
        <f t="shared" si="8"/>
        <v>0</v>
      </c>
      <c r="N247" s="2">
        <f t="shared" si="8"/>
        <v>0</v>
      </c>
      <c r="O247" s="2">
        <f t="shared" si="8"/>
        <v>10.112671232876712</v>
      </c>
      <c r="P247" s="2">
        <f t="shared" si="8"/>
        <v>80.036301369863011</v>
      </c>
      <c r="Q247" s="2">
        <f>SUMIF($B$2:$B$241,$B247,Q$2:Q$241)/$C247</f>
        <v>5142.9116438356168</v>
      </c>
      <c r="R247" s="2"/>
      <c r="S247" s="2"/>
      <c r="T247" s="2"/>
      <c r="U247" s="2"/>
      <c r="V247" s="2"/>
      <c r="W247" s="2"/>
    </row>
    <row r="248" spans="1:23" x14ac:dyDescent="0.2">
      <c r="B248">
        <v>2002</v>
      </c>
      <c r="C248">
        <v>8760</v>
      </c>
      <c r="D248" s="2">
        <f t="shared" ref="D248:Q263" si="9">SUMIF($B$2:$B$241,$B248,D$2:D$241)/$C248</f>
        <v>431.47077625570779</v>
      </c>
      <c r="E248" s="2">
        <f t="shared" si="8"/>
        <v>0</v>
      </c>
      <c r="F248" s="2">
        <f t="shared" si="8"/>
        <v>3928.443607305936</v>
      </c>
      <c r="G248" s="2">
        <f t="shared" si="8"/>
        <v>891.88276255707763</v>
      </c>
      <c r="H248" s="2">
        <f t="shared" si="8"/>
        <v>0</v>
      </c>
      <c r="I248" s="2">
        <f t="shared" si="8"/>
        <v>4.3526255707762553</v>
      </c>
      <c r="J248" s="2">
        <f t="shared" si="8"/>
        <v>5.5417808219178086</v>
      </c>
      <c r="K248" s="2">
        <f t="shared" si="8"/>
        <v>0</v>
      </c>
      <c r="L248" s="2">
        <f t="shared" si="8"/>
        <v>0.76552511415525115</v>
      </c>
      <c r="M248" s="2">
        <f t="shared" si="8"/>
        <v>0</v>
      </c>
      <c r="N248" s="2">
        <f t="shared" si="8"/>
        <v>0</v>
      </c>
      <c r="O248" s="2">
        <f t="shared" si="8"/>
        <v>42.94052511415525</v>
      </c>
      <c r="P248" s="2">
        <f t="shared" si="8"/>
        <v>71.242579908675793</v>
      </c>
      <c r="Q248" s="2">
        <f t="shared" si="8"/>
        <v>5376.6401826484016</v>
      </c>
      <c r="R248" s="2"/>
      <c r="S248" s="2"/>
      <c r="T248" s="2"/>
      <c r="U248" s="2"/>
      <c r="V248" s="2"/>
      <c r="W248" s="2"/>
    </row>
    <row r="249" spans="1:23" x14ac:dyDescent="0.2">
      <c r="B249">
        <v>2003</v>
      </c>
      <c r="C249">
        <v>8760</v>
      </c>
      <c r="D249" s="2">
        <f t="shared" si="9"/>
        <v>491.42089041095892</v>
      </c>
      <c r="E249" s="2">
        <f t="shared" si="8"/>
        <v>0</v>
      </c>
      <c r="F249" s="2">
        <f t="shared" si="8"/>
        <v>3795.6998858447487</v>
      </c>
      <c r="G249" s="2">
        <f t="shared" si="8"/>
        <v>1169.3718036529681</v>
      </c>
      <c r="H249" s="2">
        <f t="shared" si="8"/>
        <v>0</v>
      </c>
      <c r="I249" s="2">
        <f t="shared" si="8"/>
        <v>4.6313926940639272</v>
      </c>
      <c r="J249" s="2">
        <f t="shared" si="8"/>
        <v>9.7105022831050221</v>
      </c>
      <c r="K249" s="2">
        <f t="shared" si="8"/>
        <v>0</v>
      </c>
      <c r="L249" s="2">
        <f t="shared" si="8"/>
        <v>5.0340182648401823</v>
      </c>
      <c r="M249" s="2">
        <f t="shared" si="8"/>
        <v>0</v>
      </c>
      <c r="N249" s="2">
        <f t="shared" si="8"/>
        <v>0</v>
      </c>
      <c r="O249" s="2">
        <f t="shared" si="8"/>
        <v>50.641438356164386</v>
      </c>
      <c r="P249" s="2">
        <f t="shared" si="8"/>
        <v>63.232420091324201</v>
      </c>
      <c r="Q249" s="2">
        <f t="shared" si="8"/>
        <v>5589.7423515981736</v>
      </c>
      <c r="R249" s="2"/>
      <c r="S249" s="2"/>
      <c r="T249" s="2"/>
      <c r="U249" s="2"/>
      <c r="V249" s="2"/>
      <c r="W249" s="2"/>
    </row>
    <row r="250" spans="1:23" x14ac:dyDescent="0.2">
      <c r="B250">
        <v>2004</v>
      </c>
      <c r="C250">
        <v>8784</v>
      </c>
      <c r="D250" s="2">
        <f t="shared" si="9"/>
        <v>404.78825136612022</v>
      </c>
      <c r="E250" s="2">
        <f t="shared" si="8"/>
        <v>0</v>
      </c>
      <c r="F250" s="2">
        <f t="shared" si="8"/>
        <v>3766.0311930783241</v>
      </c>
      <c r="G250" s="2">
        <f t="shared" si="8"/>
        <v>1539.7521630236795</v>
      </c>
      <c r="H250" s="2">
        <f t="shared" si="8"/>
        <v>0</v>
      </c>
      <c r="I250" s="2">
        <f t="shared" si="8"/>
        <v>4.7336065573770494</v>
      </c>
      <c r="J250" s="2">
        <f t="shared" si="8"/>
        <v>9.806010928961749</v>
      </c>
      <c r="K250" s="2">
        <f t="shared" si="8"/>
        <v>0</v>
      </c>
      <c r="L250" s="2">
        <f t="shared" si="8"/>
        <v>7.1643897996357016</v>
      </c>
      <c r="M250" s="2">
        <f t="shared" si="8"/>
        <v>0</v>
      </c>
      <c r="N250" s="2">
        <f t="shared" si="8"/>
        <v>0</v>
      </c>
      <c r="O250" s="2">
        <f t="shared" si="8"/>
        <v>70.470400728597454</v>
      </c>
      <c r="P250" s="2">
        <f t="shared" si="8"/>
        <v>46.670195810564664</v>
      </c>
      <c r="Q250" s="2">
        <f t="shared" si="8"/>
        <v>5849.4162112932609</v>
      </c>
      <c r="R250" s="2"/>
      <c r="S250" s="2"/>
      <c r="T250" s="2"/>
      <c r="U250" s="2"/>
      <c r="V250" s="2"/>
      <c r="W250" s="2"/>
    </row>
    <row r="251" spans="1:23" x14ac:dyDescent="0.2">
      <c r="B251">
        <v>2005</v>
      </c>
      <c r="C251">
        <v>8760</v>
      </c>
      <c r="D251" s="2">
        <f t="shared" si="9"/>
        <v>395.71757990867582</v>
      </c>
      <c r="E251" s="2">
        <f t="shared" si="8"/>
        <v>0</v>
      </c>
      <c r="F251" s="2">
        <f t="shared" si="8"/>
        <v>3532.9160958904108</v>
      </c>
      <c r="G251" s="2">
        <f t="shared" si="8"/>
        <v>1505.8214611872147</v>
      </c>
      <c r="H251" s="2">
        <f t="shared" si="8"/>
        <v>0</v>
      </c>
      <c r="I251" s="2">
        <f t="shared" si="8"/>
        <v>4.6207762557077627</v>
      </c>
      <c r="J251" s="2">
        <f t="shared" si="8"/>
        <v>11.192123287671233</v>
      </c>
      <c r="K251" s="2">
        <f t="shared" si="8"/>
        <v>0</v>
      </c>
      <c r="L251" s="2">
        <f t="shared" si="8"/>
        <v>8.9255707762557073</v>
      </c>
      <c r="M251" s="2">
        <f t="shared" si="8"/>
        <v>0</v>
      </c>
      <c r="N251" s="2">
        <f t="shared" si="8"/>
        <v>0</v>
      </c>
      <c r="O251" s="2">
        <f t="shared" si="8"/>
        <v>83.821347031963469</v>
      </c>
      <c r="P251" s="2">
        <f t="shared" si="8"/>
        <v>87.693607305936069</v>
      </c>
      <c r="Q251" s="2">
        <f t="shared" si="8"/>
        <v>5630.7085616438353</v>
      </c>
      <c r="R251" s="2"/>
      <c r="S251" s="2"/>
      <c r="T251" s="2"/>
      <c r="U251" s="2"/>
      <c r="V251" s="2"/>
      <c r="W251" s="2"/>
    </row>
    <row r="252" spans="1:23" x14ac:dyDescent="0.2">
      <c r="B252">
        <v>2006</v>
      </c>
      <c r="C252">
        <v>8760</v>
      </c>
      <c r="D252" s="2">
        <f t="shared" si="9"/>
        <v>270.61963470319637</v>
      </c>
      <c r="E252" s="2">
        <f t="shared" si="8"/>
        <v>0</v>
      </c>
      <c r="F252" s="2">
        <f t="shared" si="8"/>
        <v>4320.8102739726028</v>
      </c>
      <c r="G252" s="2">
        <f t="shared" si="8"/>
        <v>1282.9501141552512</v>
      </c>
      <c r="H252" s="2">
        <f t="shared" si="8"/>
        <v>0</v>
      </c>
      <c r="I252" s="2">
        <f t="shared" si="8"/>
        <v>4.602739726027397</v>
      </c>
      <c r="J252" s="2">
        <f t="shared" si="8"/>
        <v>11.298630136986301</v>
      </c>
      <c r="K252" s="2">
        <f t="shared" si="8"/>
        <v>0</v>
      </c>
      <c r="L252" s="2">
        <f t="shared" si="8"/>
        <v>1.3494292237442922</v>
      </c>
      <c r="M252" s="2">
        <f t="shared" si="8"/>
        <v>0</v>
      </c>
      <c r="N252" s="2">
        <f t="shared" si="8"/>
        <v>0</v>
      </c>
      <c r="O252" s="2">
        <f t="shared" si="8"/>
        <v>106.30353881278539</v>
      </c>
      <c r="P252" s="2">
        <f t="shared" si="8"/>
        <v>91.186415525114157</v>
      </c>
      <c r="Q252" s="2">
        <f t="shared" si="8"/>
        <v>6089.1207762557078</v>
      </c>
      <c r="R252" s="2"/>
      <c r="S252" s="2"/>
      <c r="T252" s="2"/>
      <c r="U252" s="2"/>
      <c r="V252" s="2"/>
      <c r="W252" s="2"/>
    </row>
    <row r="253" spans="1:23" x14ac:dyDescent="0.2">
      <c r="B253">
        <v>2007</v>
      </c>
      <c r="C253">
        <v>8760</v>
      </c>
      <c r="D253" s="2">
        <f t="shared" si="9"/>
        <v>496.76061643835618</v>
      </c>
      <c r="E253" s="2">
        <f t="shared" si="8"/>
        <v>0</v>
      </c>
      <c r="F253" s="2">
        <f t="shared" si="8"/>
        <v>3834.1826484018266</v>
      </c>
      <c r="G253" s="2">
        <f t="shared" si="8"/>
        <v>1696.0809360730593</v>
      </c>
      <c r="H253" s="2">
        <f t="shared" si="8"/>
        <v>0</v>
      </c>
      <c r="I253" s="2">
        <f t="shared" si="8"/>
        <v>4.3930365296803657</v>
      </c>
      <c r="J253" s="2">
        <f t="shared" si="8"/>
        <v>15.837100456621005</v>
      </c>
      <c r="K253" s="2">
        <f t="shared" si="8"/>
        <v>0</v>
      </c>
      <c r="L253" s="2">
        <f t="shared" si="8"/>
        <v>1.6308219178082193</v>
      </c>
      <c r="M253" s="2">
        <f t="shared" si="8"/>
        <v>0</v>
      </c>
      <c r="N253" s="2">
        <f t="shared" si="8"/>
        <v>0</v>
      </c>
      <c r="O253" s="2">
        <f t="shared" si="8"/>
        <v>142.35091324200914</v>
      </c>
      <c r="P253" s="2">
        <f t="shared" si="8"/>
        <v>96.183333333333337</v>
      </c>
      <c r="Q253" s="2">
        <f t="shared" si="8"/>
        <v>6287.4194063926943</v>
      </c>
      <c r="R253" s="2"/>
      <c r="S253" s="2"/>
      <c r="T253" s="2"/>
      <c r="U253" s="2"/>
      <c r="V253" s="2"/>
      <c r="W253" s="2"/>
    </row>
    <row r="254" spans="1:23" x14ac:dyDescent="0.2">
      <c r="B254">
        <v>2008</v>
      </c>
      <c r="C254">
        <v>8784</v>
      </c>
      <c r="D254" s="2">
        <f t="shared" si="9"/>
        <v>460.41871584699453</v>
      </c>
      <c r="E254" s="2">
        <f t="shared" si="8"/>
        <v>0</v>
      </c>
      <c r="F254" s="2">
        <f t="shared" si="8"/>
        <v>3848.4774590163934</v>
      </c>
      <c r="G254" s="2">
        <f t="shared" si="8"/>
        <v>1979.4130236794172</v>
      </c>
      <c r="H254" s="2">
        <f t="shared" si="8"/>
        <v>0</v>
      </c>
      <c r="I254" s="2">
        <f t="shared" si="8"/>
        <v>5.0137750455373409</v>
      </c>
      <c r="J254" s="2">
        <f t="shared" si="8"/>
        <v>14.88479052823315</v>
      </c>
      <c r="K254" s="2">
        <f t="shared" si="8"/>
        <v>0</v>
      </c>
      <c r="L254" s="2">
        <f t="shared" si="8"/>
        <v>1.6840846994535519</v>
      </c>
      <c r="M254" s="2">
        <f t="shared" si="8"/>
        <v>0</v>
      </c>
      <c r="N254" s="2">
        <f t="shared" si="8"/>
        <v>0</v>
      </c>
      <c r="O254" s="2">
        <f t="shared" si="8"/>
        <v>293.17338342440803</v>
      </c>
      <c r="P254" s="2">
        <f t="shared" si="8"/>
        <v>81.639002732240442</v>
      </c>
      <c r="Q254" s="2">
        <f t="shared" si="8"/>
        <v>6684.704234972678</v>
      </c>
      <c r="R254" s="2"/>
      <c r="S254" s="2"/>
      <c r="T254" s="2"/>
      <c r="U254" s="2"/>
      <c r="V254" s="2"/>
      <c r="W254" s="2"/>
    </row>
    <row r="255" spans="1:23" x14ac:dyDescent="0.2">
      <c r="B255">
        <v>2009</v>
      </c>
      <c r="C255">
        <v>8760</v>
      </c>
      <c r="D255" s="2">
        <f t="shared" si="9"/>
        <v>364.94303652968034</v>
      </c>
      <c r="E255" s="2">
        <f t="shared" si="8"/>
        <v>0</v>
      </c>
      <c r="F255" s="2">
        <f t="shared" si="8"/>
        <v>3770.9489726027396</v>
      </c>
      <c r="G255" s="2">
        <f t="shared" si="8"/>
        <v>1841.7181506849315</v>
      </c>
      <c r="H255" s="2">
        <f t="shared" si="8"/>
        <v>0</v>
      </c>
      <c r="I255" s="2">
        <f t="shared" si="8"/>
        <v>5.3206621004566212</v>
      </c>
      <c r="J255" s="2">
        <f t="shared" si="8"/>
        <v>14.649771689497717</v>
      </c>
      <c r="K255" s="2">
        <f t="shared" si="8"/>
        <v>0</v>
      </c>
      <c r="L255" s="2">
        <f t="shared" si="8"/>
        <v>0.90821917808219177</v>
      </c>
      <c r="M255" s="2">
        <f t="shared" si="8"/>
        <v>0</v>
      </c>
      <c r="N255" s="2">
        <f t="shared" si="8"/>
        <v>0</v>
      </c>
      <c r="O255" s="2">
        <f t="shared" si="8"/>
        <v>396.08595890410959</v>
      </c>
      <c r="P255" s="2">
        <f t="shared" si="8"/>
        <v>76.984246575342468</v>
      </c>
      <c r="Q255" s="2">
        <f t="shared" si="8"/>
        <v>6471.5590182648402</v>
      </c>
      <c r="R255" s="2"/>
      <c r="S255" s="2"/>
      <c r="T255" s="2"/>
      <c r="U255" s="2"/>
      <c r="V255" s="2"/>
      <c r="W255" s="2"/>
    </row>
    <row r="256" spans="1:23" x14ac:dyDescent="0.2">
      <c r="B256">
        <v>2010</v>
      </c>
      <c r="C256">
        <v>8760</v>
      </c>
      <c r="D256" s="2">
        <f t="shared" si="9"/>
        <v>471.05422374429224</v>
      </c>
      <c r="E256" s="2">
        <f t="shared" si="8"/>
        <v>0</v>
      </c>
      <c r="F256" s="2">
        <f t="shared" si="8"/>
        <v>3486.5593607305937</v>
      </c>
      <c r="G256" s="2">
        <f t="shared" si="8"/>
        <v>1786.6639269406392</v>
      </c>
      <c r="H256" s="2">
        <f t="shared" si="8"/>
        <v>0</v>
      </c>
      <c r="I256" s="2">
        <f t="shared" si="8"/>
        <v>5.3456621004566207</v>
      </c>
      <c r="J256" s="2">
        <f t="shared" si="8"/>
        <v>23.393949771689499</v>
      </c>
      <c r="K256" s="2">
        <f t="shared" si="8"/>
        <v>0</v>
      </c>
      <c r="L256" s="2">
        <f t="shared" si="8"/>
        <v>0.39052511415525115</v>
      </c>
      <c r="M256" s="2">
        <f t="shared" si="8"/>
        <v>0</v>
      </c>
      <c r="N256" s="2">
        <f t="shared" si="8"/>
        <v>0</v>
      </c>
      <c r="O256" s="2">
        <f t="shared" si="8"/>
        <v>447.48938356164382</v>
      </c>
      <c r="P256" s="2">
        <f t="shared" si="8"/>
        <v>72.139497716894979</v>
      </c>
      <c r="Q256" s="2">
        <f t="shared" si="8"/>
        <v>6293.0365296803657</v>
      </c>
      <c r="R256" s="2"/>
      <c r="S256" s="2"/>
      <c r="T256" s="2"/>
      <c r="U256" s="2"/>
      <c r="V256" s="2"/>
      <c r="W256" s="2"/>
    </row>
    <row r="257" spans="2:33" x14ac:dyDescent="0.2">
      <c r="B257">
        <v>2011</v>
      </c>
      <c r="C257">
        <v>8760</v>
      </c>
      <c r="D257" s="2">
        <f t="shared" si="9"/>
        <v>380.53824200913243</v>
      </c>
      <c r="E257" s="2">
        <f t="shared" si="8"/>
        <v>0</v>
      </c>
      <c r="F257" s="2">
        <f t="shared" si="8"/>
        <v>4830.4589041095887</v>
      </c>
      <c r="G257" s="2">
        <f t="shared" si="8"/>
        <v>970.06038812785391</v>
      </c>
      <c r="H257" s="2">
        <f t="shared" si="8"/>
        <v>0</v>
      </c>
      <c r="I257" s="2">
        <f t="shared" si="8"/>
        <v>5.8590182648401825</v>
      </c>
      <c r="J257" s="2">
        <f t="shared" si="8"/>
        <v>25.371689497716893</v>
      </c>
      <c r="K257" s="2">
        <f t="shared" si="8"/>
        <v>0</v>
      </c>
      <c r="L257" s="2">
        <f t="shared" si="8"/>
        <v>0.90799086757990866</v>
      </c>
      <c r="M257" s="2">
        <f t="shared" si="8"/>
        <v>0</v>
      </c>
      <c r="N257" s="2">
        <f t="shared" si="8"/>
        <v>1.0273972602739725E-2</v>
      </c>
      <c r="O257" s="2">
        <f t="shared" si="8"/>
        <v>545.13401826484017</v>
      </c>
      <c r="P257" s="2">
        <f t="shared" si="8"/>
        <v>56.175684931506851</v>
      </c>
      <c r="Q257" s="2">
        <f t="shared" si="8"/>
        <v>6814.5162100456619</v>
      </c>
      <c r="R257" s="2"/>
      <c r="S257" s="2"/>
      <c r="T257" s="2"/>
      <c r="U257" s="2"/>
      <c r="V257" s="2"/>
      <c r="W257" s="2"/>
    </row>
    <row r="258" spans="2:33" x14ac:dyDescent="0.2">
      <c r="B258">
        <v>2012</v>
      </c>
      <c r="C258">
        <v>8784</v>
      </c>
      <c r="D258" s="2">
        <f t="shared" si="9"/>
        <v>299.90141165755921</v>
      </c>
      <c r="E258" s="2">
        <f t="shared" si="8"/>
        <v>2.920195810564663</v>
      </c>
      <c r="F258" s="2">
        <f t="shared" si="8"/>
        <v>4486.5868624772311</v>
      </c>
      <c r="G258" s="2">
        <f t="shared" si="8"/>
        <v>1323.3934426229507</v>
      </c>
      <c r="H258" s="2">
        <f t="shared" si="8"/>
        <v>0</v>
      </c>
      <c r="I258" s="2">
        <f t="shared" si="8"/>
        <v>5.7329234972677598</v>
      </c>
      <c r="J258" s="2">
        <f t="shared" si="8"/>
        <v>26.364867941712205</v>
      </c>
      <c r="K258" s="2">
        <f t="shared" si="8"/>
        <v>0</v>
      </c>
      <c r="L258" s="2">
        <f t="shared" si="8"/>
        <v>0.67463570127504557</v>
      </c>
      <c r="M258" s="2">
        <f t="shared" si="8"/>
        <v>0</v>
      </c>
      <c r="N258" s="2">
        <f t="shared" si="8"/>
        <v>0.72984972677595628</v>
      </c>
      <c r="O258" s="2">
        <f t="shared" si="8"/>
        <v>722.16154371584696</v>
      </c>
      <c r="P258" s="2">
        <f t="shared" si="8"/>
        <v>68.318761384335161</v>
      </c>
      <c r="Q258" s="2">
        <f t="shared" si="8"/>
        <v>6936.7844945355191</v>
      </c>
      <c r="R258" s="2"/>
      <c r="S258" s="2"/>
      <c r="T258" s="2"/>
      <c r="U258" s="2"/>
      <c r="V258" s="2"/>
      <c r="W258" s="2"/>
    </row>
    <row r="259" spans="2:33" x14ac:dyDescent="0.2">
      <c r="B259">
        <v>2013</v>
      </c>
      <c r="C259">
        <v>8760</v>
      </c>
      <c r="D259" s="2">
        <f t="shared" si="9"/>
        <v>429.10890410958905</v>
      </c>
      <c r="E259" s="2">
        <f t="shared" si="8"/>
        <v>18.795547945205481</v>
      </c>
      <c r="F259" s="2">
        <f t="shared" si="8"/>
        <v>3778.2722602739727</v>
      </c>
      <c r="G259" s="2">
        <f t="shared" si="8"/>
        <v>1639.6164383561643</v>
      </c>
      <c r="H259" s="2">
        <f t="shared" si="8"/>
        <v>0</v>
      </c>
      <c r="I259" s="2">
        <f t="shared" si="8"/>
        <v>3.9663242009132422</v>
      </c>
      <c r="J259" s="2">
        <f t="shared" si="8"/>
        <v>33.548972602739724</v>
      </c>
      <c r="K259" s="2">
        <f t="shared" si="8"/>
        <v>0</v>
      </c>
      <c r="L259" s="2">
        <f t="shared" si="8"/>
        <v>0.70228310502283109</v>
      </c>
      <c r="M259" s="2">
        <f t="shared" si="8"/>
        <v>0</v>
      </c>
      <c r="N259" s="2">
        <f t="shared" si="8"/>
        <v>2.3393835616438357</v>
      </c>
      <c r="O259" s="2">
        <f t="shared" si="8"/>
        <v>851.10764840182651</v>
      </c>
      <c r="P259" s="2">
        <f t="shared" si="8"/>
        <v>79.929452054794524</v>
      </c>
      <c r="Q259" s="2">
        <f t="shared" si="8"/>
        <v>6837.387214611872</v>
      </c>
      <c r="R259" s="2"/>
      <c r="S259" s="2"/>
      <c r="T259" s="2"/>
      <c r="U259" s="2"/>
      <c r="V259" s="2"/>
      <c r="W259" s="2"/>
    </row>
    <row r="260" spans="2:33" x14ac:dyDescent="0.2">
      <c r="B260">
        <v>2014</v>
      </c>
      <c r="C260">
        <v>8760</v>
      </c>
      <c r="D260" s="2">
        <f t="shared" si="9"/>
        <v>364.45125570776258</v>
      </c>
      <c r="E260" s="2">
        <f t="shared" si="8"/>
        <v>20.943721461187213</v>
      </c>
      <c r="F260" s="2">
        <f t="shared" si="8"/>
        <v>3988.4310502283106</v>
      </c>
      <c r="G260" s="2">
        <f t="shared" si="8"/>
        <v>1445.7409817351597</v>
      </c>
      <c r="H260" s="2">
        <f t="shared" si="8"/>
        <v>0</v>
      </c>
      <c r="I260" s="2">
        <f t="shared" si="8"/>
        <v>4.218036529680365</v>
      </c>
      <c r="J260" s="2">
        <f t="shared" si="8"/>
        <v>33.607191780821921</v>
      </c>
      <c r="K260" s="2">
        <f t="shared" si="8"/>
        <v>0</v>
      </c>
      <c r="L260" s="2">
        <f t="shared" si="8"/>
        <v>1.1913242009132421</v>
      </c>
      <c r="M260" s="2">
        <f t="shared" si="8"/>
        <v>0</v>
      </c>
      <c r="N260" s="2">
        <f t="shared" si="8"/>
        <v>3.4687214611872146</v>
      </c>
      <c r="O260" s="2">
        <f t="shared" si="8"/>
        <v>865.32545662100461</v>
      </c>
      <c r="P260" s="2">
        <f t="shared" si="8"/>
        <v>89.803538812785391</v>
      </c>
      <c r="Q260" s="2">
        <f t="shared" si="8"/>
        <v>6817.1812785388129</v>
      </c>
      <c r="R260" s="2"/>
      <c r="S260" s="2"/>
      <c r="T260" s="2"/>
      <c r="U260" s="2"/>
      <c r="V260" s="2"/>
      <c r="W260" s="2"/>
    </row>
    <row r="261" spans="2:33" x14ac:dyDescent="0.2">
      <c r="B261">
        <v>2015</v>
      </c>
      <c r="C261">
        <v>8760</v>
      </c>
      <c r="D261" s="2">
        <f t="shared" si="9"/>
        <v>271.38801369863012</v>
      </c>
      <c r="E261" s="2">
        <f t="shared" si="8"/>
        <v>20.411301369863015</v>
      </c>
      <c r="F261" s="2">
        <f t="shared" si="8"/>
        <v>3567.7909817351597</v>
      </c>
      <c r="G261" s="2">
        <f t="shared" si="8"/>
        <v>1853.5494292237443</v>
      </c>
      <c r="H261" s="2">
        <f t="shared" si="8"/>
        <v>0</v>
      </c>
      <c r="I261" s="2">
        <f t="shared" si="8"/>
        <v>4.7754566210045661</v>
      </c>
      <c r="J261" s="2">
        <f t="shared" si="8"/>
        <v>42.069292237442923</v>
      </c>
      <c r="K261" s="2">
        <f t="shared" si="8"/>
        <v>0</v>
      </c>
      <c r="L261" s="2">
        <f t="shared" si="8"/>
        <v>0.69246575342465755</v>
      </c>
      <c r="M261" s="2">
        <f t="shared" si="8"/>
        <v>0</v>
      </c>
      <c r="N261" s="2">
        <f t="shared" si="8"/>
        <v>2.763470319634703</v>
      </c>
      <c r="O261" s="2">
        <f t="shared" si="8"/>
        <v>757.02694063926936</v>
      </c>
      <c r="P261" s="2">
        <f t="shared" si="8"/>
        <v>85.30125570776255</v>
      </c>
      <c r="Q261" s="2">
        <f t="shared" si="8"/>
        <v>6605.7686073059358</v>
      </c>
      <c r="R261" s="2"/>
      <c r="S261" s="2"/>
      <c r="T261" s="2"/>
      <c r="U261" s="2"/>
      <c r="V261" s="2"/>
      <c r="W261" s="2"/>
    </row>
    <row r="262" spans="2:33" x14ac:dyDescent="0.2">
      <c r="B262">
        <v>2016</v>
      </c>
      <c r="C262">
        <v>8784</v>
      </c>
      <c r="D262" s="2">
        <f t="shared" si="9"/>
        <v>216.09767759562843</v>
      </c>
      <c r="E262" s="2">
        <f t="shared" si="8"/>
        <v>22.405054644808743</v>
      </c>
      <c r="F262" s="2">
        <f t="shared" si="8"/>
        <v>3836.5163934426228</v>
      </c>
      <c r="G262" s="2">
        <f t="shared" si="8"/>
        <v>1747.8093123861568</v>
      </c>
      <c r="H262" s="2">
        <f t="shared" si="8"/>
        <v>0</v>
      </c>
      <c r="I262" s="2">
        <f t="shared" si="8"/>
        <v>5.3469945355191255</v>
      </c>
      <c r="J262" s="2">
        <f t="shared" si="8"/>
        <v>41.206853369763209</v>
      </c>
      <c r="K262" s="2">
        <f t="shared" si="8"/>
        <v>0</v>
      </c>
      <c r="L262" s="2">
        <f t="shared" si="8"/>
        <v>0.55658014571948999</v>
      </c>
      <c r="M262" s="2">
        <f t="shared" si="8"/>
        <v>0</v>
      </c>
      <c r="N262" s="2">
        <f t="shared" si="8"/>
        <v>8.0247040072859743</v>
      </c>
      <c r="O262" s="2">
        <f t="shared" si="8"/>
        <v>815.43465391621135</v>
      </c>
      <c r="P262" s="2">
        <f t="shared" si="8"/>
        <v>71.756602914389802</v>
      </c>
      <c r="Q262" s="2">
        <f t="shared" si="8"/>
        <v>6765.1548269581053</v>
      </c>
      <c r="R262" s="2"/>
      <c r="S262" s="2"/>
      <c r="T262" s="2"/>
      <c r="U262" s="2"/>
      <c r="V262" s="2"/>
      <c r="W262" s="2"/>
    </row>
    <row r="263" spans="2:33" x14ac:dyDescent="0.2">
      <c r="B263">
        <v>2017</v>
      </c>
      <c r="C263">
        <v>8760</v>
      </c>
      <c r="D263" s="2">
        <f t="shared" si="9"/>
        <v>197.27203196347031</v>
      </c>
      <c r="E263" s="2">
        <f t="shared" si="9"/>
        <v>22.00662100456621</v>
      </c>
      <c r="F263" s="2">
        <f t="shared" si="9"/>
        <v>4182.9408675799086</v>
      </c>
      <c r="G263" s="2">
        <f t="shared" si="9"/>
        <v>1383.1124429223744</v>
      </c>
      <c r="H263" s="2">
        <f t="shared" si="9"/>
        <v>0</v>
      </c>
      <c r="I263" s="2">
        <f t="shared" si="9"/>
        <v>4.4801369863013702</v>
      </c>
      <c r="J263" s="2">
        <f t="shared" si="9"/>
        <v>40.168607305936071</v>
      </c>
      <c r="K263" s="2">
        <f t="shared" si="9"/>
        <v>0</v>
      </c>
      <c r="L263" s="2">
        <f t="shared" si="9"/>
        <v>1.1797945205479452</v>
      </c>
      <c r="M263" s="2">
        <f t="shared" si="9"/>
        <v>0</v>
      </c>
      <c r="N263" s="2">
        <f t="shared" si="9"/>
        <v>27.465296803652969</v>
      </c>
      <c r="O263" s="2">
        <f t="shared" si="9"/>
        <v>742.7038812785388</v>
      </c>
      <c r="P263" s="2">
        <f t="shared" si="9"/>
        <v>78.576484018264836</v>
      </c>
      <c r="Q263" s="2">
        <f t="shared" si="9"/>
        <v>6679.9061643835612</v>
      </c>
      <c r="R263" s="2"/>
      <c r="S263" s="2" t="s">
        <v>425</v>
      </c>
      <c r="T263" s="2"/>
      <c r="U263" s="2"/>
      <c r="V263" s="2"/>
      <c r="W263" s="2"/>
    </row>
    <row r="264" spans="2:33" x14ac:dyDescent="0.2">
      <c r="B264">
        <v>2018</v>
      </c>
      <c r="C264">
        <v>8760</v>
      </c>
      <c r="D264" s="2">
        <f t="shared" ref="D264:Q265" si="10">SUMIF($B$2:$B$241,$B264,D$2:D$241)/$C264</f>
        <v>168.22876712328767</v>
      </c>
      <c r="E264" s="2">
        <f t="shared" si="10"/>
        <v>21.49052511415525</v>
      </c>
      <c r="F264" s="2">
        <f t="shared" si="10"/>
        <v>4192.8316210045659</v>
      </c>
      <c r="G264" s="2">
        <f t="shared" si="10"/>
        <v>2014.1836757990868</v>
      </c>
      <c r="H264" s="2">
        <f t="shared" si="10"/>
        <v>0</v>
      </c>
      <c r="I264" s="2">
        <f t="shared" si="10"/>
        <v>3.8920091324200912</v>
      </c>
      <c r="J264" s="2">
        <f t="shared" si="10"/>
        <v>40.710159817351595</v>
      </c>
      <c r="K264" s="2">
        <f t="shared" si="10"/>
        <v>0</v>
      </c>
      <c r="L264" s="2">
        <f t="shared" si="10"/>
        <v>0.56506849315068497</v>
      </c>
      <c r="M264" s="2">
        <f t="shared" si="10"/>
        <v>0</v>
      </c>
      <c r="N264" s="2">
        <f t="shared" si="10"/>
        <v>68.066780821917803</v>
      </c>
      <c r="O264" s="2">
        <f t="shared" si="10"/>
        <v>814.73698630136983</v>
      </c>
      <c r="P264" s="2">
        <f t="shared" si="10"/>
        <v>76.717465753424662</v>
      </c>
      <c r="Q264" s="2">
        <f t="shared" si="10"/>
        <v>7401.4230593607308</v>
      </c>
      <c r="R264" s="2"/>
      <c r="S264" s="2">
        <v>5630.8109589041096</v>
      </c>
      <c r="T264" s="2"/>
      <c r="U264" s="2"/>
      <c r="V264" s="2"/>
      <c r="W264" s="2"/>
    </row>
    <row r="265" spans="2:33" x14ac:dyDescent="0.2">
      <c r="B265">
        <v>2019</v>
      </c>
      <c r="C265">
        <v>8760</v>
      </c>
      <c r="D265" s="2">
        <f t="shared" si="10"/>
        <v>293.28310502283102</v>
      </c>
      <c r="E265" s="2">
        <f t="shared" si="10"/>
        <v>17.349429223744291</v>
      </c>
      <c r="F265" s="2">
        <f t="shared" si="10"/>
        <v>3370.4939497716896</v>
      </c>
      <c r="G265" s="2">
        <f t="shared" si="10"/>
        <v>2407.625</v>
      </c>
      <c r="H265" s="2">
        <f t="shared" si="10"/>
        <v>0</v>
      </c>
      <c r="I265" s="2">
        <f t="shared" si="10"/>
        <v>4.083675799086758</v>
      </c>
      <c r="J265" s="2">
        <f t="shared" si="10"/>
        <v>38.408789954337898</v>
      </c>
      <c r="K265" s="2">
        <f t="shared" si="10"/>
        <v>0</v>
      </c>
      <c r="L265" s="2">
        <f t="shared" si="10"/>
        <v>0.54589041095890412</v>
      </c>
      <c r="M265" s="2">
        <f t="shared" si="10"/>
        <v>0</v>
      </c>
      <c r="N265" s="2">
        <f t="shared" si="10"/>
        <v>75.875570776255714</v>
      </c>
      <c r="O265" s="2">
        <f t="shared" si="10"/>
        <v>818.34863013698634</v>
      </c>
      <c r="P265" s="2">
        <f t="shared" si="10"/>
        <v>84.462557077625576</v>
      </c>
      <c r="Q265" s="2">
        <f t="shared" si="10"/>
        <v>7110.4765981735163</v>
      </c>
      <c r="R265" s="2"/>
      <c r="S265" s="2">
        <v>5657.3204542390722</v>
      </c>
      <c r="T265" s="2"/>
      <c r="U265" s="2"/>
      <c r="V265" s="2"/>
      <c r="W265" s="2"/>
    </row>
    <row r="266" spans="2:33" s="13" customFormat="1" x14ac:dyDescent="0.2">
      <c r="B266" s="13">
        <v>2020</v>
      </c>
      <c r="C266" s="11">
        <v>8784</v>
      </c>
      <c r="R266" s="14"/>
      <c r="S266" s="14">
        <v>5683.9547545706937</v>
      </c>
      <c r="T266" s="14"/>
      <c r="U266" s="14"/>
      <c r="V266" s="14"/>
      <c r="W266" s="13" t="s">
        <v>211</v>
      </c>
      <c r="X266" s="13" t="s">
        <v>212</v>
      </c>
      <c r="Y266" s="13" t="s">
        <v>213</v>
      </c>
      <c r="Z266" s="13" t="s">
        <v>214</v>
      </c>
      <c r="AA266" s="13" t="s">
        <v>215</v>
      </c>
      <c r="AB266" s="13" t="s">
        <v>216</v>
      </c>
      <c r="AC266" s="13" t="s">
        <v>217</v>
      </c>
      <c r="AD266" s="13" t="s">
        <v>218</v>
      </c>
      <c r="AE266" s="13" t="s">
        <v>219</v>
      </c>
      <c r="AF266" s="13" t="s">
        <v>220</v>
      </c>
    </row>
    <row r="267" spans="2:33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6"/>
      <c r="S267" s="6">
        <v>5710.7144474728602</v>
      </c>
      <c r="T267" s="4"/>
      <c r="U267" s="4"/>
      <c r="V267" s="4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2">
      <c r="B268">
        <v>2022</v>
      </c>
      <c r="C268">
        <v>2022</v>
      </c>
      <c r="D268" s="2"/>
      <c r="E268" s="2">
        <f t="shared" ref="E268:E291" si="11">AC268</f>
        <v>32.17877</v>
      </c>
      <c r="F268" s="2">
        <f t="shared" ref="F268:F291" si="12">X268</f>
        <v>3523.116</v>
      </c>
      <c r="G268" s="2">
        <f t="shared" ref="G268:G291" si="13">W268+Y268+AB268</f>
        <v>1864.6443611</v>
      </c>
      <c r="H268" s="2"/>
      <c r="I268" s="2">
        <f t="shared" ref="I268:I291" si="14">AD268</f>
        <v>77.52534</v>
      </c>
      <c r="J268" s="2"/>
      <c r="K268" s="2"/>
      <c r="L268" s="2"/>
      <c r="M268" s="2"/>
      <c r="N268" s="2">
        <f t="shared" ref="N268:N291" si="15">Z268+AA268</f>
        <v>260.10275000000001</v>
      </c>
      <c r="O268" s="2">
        <f t="shared" ref="O268:O291" si="16">AF268</f>
        <v>1189.9570000000001</v>
      </c>
      <c r="P268" s="2"/>
      <c r="Q268" s="2">
        <f t="shared" ref="Q268:Q291" si="17">SUM(D268:P268)</f>
        <v>6947.5242211000004</v>
      </c>
      <c r="R268" s="6">
        <f t="shared" ref="R268:R291" si="18">F268+H268+I268+J268+M268+N268+O268+P268</f>
        <v>5050.7010900000005</v>
      </c>
      <c r="S268" s="6">
        <v>5737.6001232857179</v>
      </c>
      <c r="T268" s="4">
        <f t="shared" ref="T268:T291" si="19">R268/S268</f>
        <v>0.88028112476887721</v>
      </c>
      <c r="U268" s="4"/>
      <c r="V268" s="4"/>
      <c r="W268" s="2">
        <f>VLOOKUP(W$266,AURORA!$C$3:$AC$460,$B268-2020,FALSE)</f>
        <v>1863.925</v>
      </c>
      <c r="X268" s="2">
        <f>VLOOKUP(X$266,AURORA!$C$3:$AC$460,$B268-2020,FALSE)</f>
        <v>3523.116</v>
      </c>
      <c r="Y268" s="2">
        <f>VLOOKUP(Y$266,AURORA!$C$3:$AC$460,$B268-2020,FALSE)</f>
        <v>0.71936109999999998</v>
      </c>
      <c r="Z268" s="2">
        <f>VLOOKUP(Z$266,AURORA!$C$3:$AC$460,$B268-2020,FALSE)</f>
        <v>244.68979999999999</v>
      </c>
      <c r="AA268" s="2">
        <f>VLOOKUP(AA$266,AURORA!$C$3:$AC$460,$B268-2020,FALSE)</f>
        <v>15.41295</v>
      </c>
      <c r="AB268" s="2">
        <f>VLOOKUP(AB$266,AURORA!$C$3:$AC$460,$B268-2020,FALSE)</f>
        <v>0</v>
      </c>
      <c r="AC268" s="2">
        <f>VLOOKUP(AC$266,AURORA!$C$3:$AC$460,$B268-2020,FALSE)</f>
        <v>32.17877</v>
      </c>
      <c r="AD268" s="2">
        <f>VLOOKUP(AD$266,AURORA!$C$3:$AC$460,$B268-2020,FALSE)</f>
        <v>77.52534</v>
      </c>
      <c r="AE268" s="2">
        <f>VLOOKUP(AE$266,AURORA!$C$3:$AC$460,$B268-2020,FALSE)</f>
        <v>-2.3349889999999999E-4</v>
      </c>
      <c r="AF268" s="2">
        <f>VLOOKUP(AF$266,AURORA!$C$3:$AC$460,$B268-2020,FALSE)</f>
        <v>1189.9570000000001</v>
      </c>
      <c r="AG268" s="2"/>
    </row>
    <row r="269" spans="2:33" x14ac:dyDescent="0.2">
      <c r="B269">
        <v>2023</v>
      </c>
      <c r="C269">
        <v>2023</v>
      </c>
      <c r="D269" s="2"/>
      <c r="E269" s="2">
        <f t="shared" si="11"/>
        <v>32.159930000000003</v>
      </c>
      <c r="F269" s="2">
        <f t="shared" si="12"/>
        <v>3523.116</v>
      </c>
      <c r="G269" s="2">
        <f t="shared" si="13"/>
        <v>1811.0685580800002</v>
      </c>
      <c r="H269" s="2"/>
      <c r="I269" s="2">
        <f t="shared" si="14"/>
        <v>77.023030000000006</v>
      </c>
      <c r="J269" s="2"/>
      <c r="K269" s="2"/>
      <c r="L269" s="2"/>
      <c r="M269" s="2"/>
      <c r="N269" s="2">
        <f t="shared" si="15"/>
        <v>326.37182000000001</v>
      </c>
      <c r="O269" s="2">
        <f t="shared" si="16"/>
        <v>1211.998</v>
      </c>
      <c r="P269" s="2"/>
      <c r="Q269" s="2">
        <f t="shared" si="17"/>
        <v>6981.73733808</v>
      </c>
      <c r="R269" s="6">
        <f t="shared" si="18"/>
        <v>5138.5088500000002</v>
      </c>
      <c r="S269" s="6">
        <v>5764.6123751286968</v>
      </c>
      <c r="T269" s="4">
        <f t="shared" si="19"/>
        <v>0.89138844307554699</v>
      </c>
      <c r="U269" s="4"/>
      <c r="V269" s="4"/>
      <c r="W269" s="2">
        <f>VLOOKUP(W$266,AURORA!$C$3:$AC$460,$B269-2020,FALSE)</f>
        <v>1809.114</v>
      </c>
      <c r="X269" s="2">
        <f>VLOOKUP(X$266,AURORA!$C$3:$AC$460,$B269-2020,FALSE)</f>
        <v>3523.116</v>
      </c>
      <c r="Y269" s="2">
        <f>VLOOKUP(Y$266,AURORA!$C$3:$AC$460,$B269-2020,FALSE)</f>
        <v>1.938591</v>
      </c>
      <c r="Z269" s="2">
        <f>VLOOKUP(Z$266,AURORA!$C$3:$AC$460,$B269-2020,FALSE)</f>
        <v>310.947</v>
      </c>
      <c r="AA269" s="2">
        <f>VLOOKUP(AA$266,AURORA!$C$3:$AC$460,$B269-2020,FALSE)</f>
        <v>15.42482</v>
      </c>
      <c r="AB269" s="2">
        <f>VLOOKUP(AB$266,AURORA!$C$3:$AC$460,$B269-2020,FALSE)</f>
        <v>1.5967080000000002E-2</v>
      </c>
      <c r="AC269" s="2">
        <f>VLOOKUP(AC$266,AURORA!$C$3:$AC$460,$B269-2020,FALSE)</f>
        <v>32.159930000000003</v>
      </c>
      <c r="AD269" s="2">
        <f>VLOOKUP(AD$266,AURORA!$C$3:$AC$460,$B269-2020,FALSE)</f>
        <v>77.023030000000006</v>
      </c>
      <c r="AE269" s="2">
        <f>VLOOKUP(AE$266,AURORA!$C$3:$AC$460,$B269-2020,FALSE)</f>
        <v>-1.4943929999999999E-3</v>
      </c>
      <c r="AF269" s="2">
        <f>VLOOKUP(AF$266,AURORA!$C$3:$AC$460,$B269-2020,FALSE)</f>
        <v>1211.998</v>
      </c>
      <c r="AG269" s="2"/>
    </row>
    <row r="270" spans="2:33" x14ac:dyDescent="0.2">
      <c r="B270">
        <v>2024</v>
      </c>
      <c r="C270">
        <v>2024</v>
      </c>
      <c r="D270" s="2"/>
      <c r="E270" s="2">
        <f t="shared" si="11"/>
        <v>37.023220000000002</v>
      </c>
      <c r="F270" s="2">
        <f t="shared" si="12"/>
        <v>3523.482</v>
      </c>
      <c r="G270" s="2">
        <f t="shared" si="13"/>
        <v>1637.3684909999999</v>
      </c>
      <c r="H270" s="2"/>
      <c r="I270" s="2">
        <f t="shared" si="14"/>
        <v>73.540139999999994</v>
      </c>
      <c r="J270" s="2"/>
      <c r="K270" s="2"/>
      <c r="L270" s="2"/>
      <c r="M270" s="2"/>
      <c r="N270" s="2">
        <f t="shared" si="15"/>
        <v>384.31262000000004</v>
      </c>
      <c r="O270" s="2">
        <f t="shared" si="16"/>
        <v>1223.748</v>
      </c>
      <c r="P270" s="2"/>
      <c r="Q270" s="2">
        <f t="shared" si="17"/>
        <v>6879.4744709999995</v>
      </c>
      <c r="R270" s="6">
        <f t="shared" si="18"/>
        <v>5205.0827600000002</v>
      </c>
      <c r="S270" s="6">
        <v>5791.751798913594</v>
      </c>
      <c r="T270" s="4">
        <f t="shared" si="19"/>
        <v>0.89870611530286226</v>
      </c>
      <c r="U270" s="4"/>
      <c r="V270" s="4"/>
      <c r="W270" s="2">
        <f>VLOOKUP(W$266,AURORA!$C$3:$AC$460,$B270-2020,FALSE)</f>
        <v>1630.539</v>
      </c>
      <c r="X270" s="2">
        <f>VLOOKUP(X$266,AURORA!$C$3:$AC$460,$B270-2020,FALSE)</f>
        <v>3523.482</v>
      </c>
      <c r="Y270" s="2">
        <f>VLOOKUP(Y$266,AURORA!$C$3:$AC$460,$B270-2020,FALSE)</f>
        <v>6.6255249999999997</v>
      </c>
      <c r="Z270" s="2">
        <f>VLOOKUP(Z$266,AURORA!$C$3:$AC$460,$B270-2020,FALSE)</f>
        <v>368.88080000000002</v>
      </c>
      <c r="AA270" s="2">
        <f>VLOOKUP(AA$266,AURORA!$C$3:$AC$460,$B270-2020,FALSE)</f>
        <v>15.43182</v>
      </c>
      <c r="AB270" s="2">
        <f>VLOOKUP(AB$266,AURORA!$C$3:$AC$460,$B270-2020,FALSE)</f>
        <v>0.20396600000000001</v>
      </c>
      <c r="AC270" s="2">
        <f>VLOOKUP(AC$266,AURORA!$C$3:$AC$460,$B270-2020,FALSE)</f>
        <v>37.023220000000002</v>
      </c>
      <c r="AD270" s="2">
        <f>VLOOKUP(AD$266,AURORA!$C$3:$AC$460,$B270-2020,FALSE)</f>
        <v>73.540139999999994</v>
      </c>
      <c r="AE270" s="2">
        <f>VLOOKUP(AE$266,AURORA!$C$3:$AC$460,$B270-2020,FALSE)</f>
        <v>-1.274527E-2</v>
      </c>
      <c r="AF270" s="2">
        <f>VLOOKUP(AF$266,AURORA!$C$3:$AC$460,$B270-2020,FALSE)</f>
        <v>1223.748</v>
      </c>
      <c r="AG270" s="2"/>
    </row>
    <row r="271" spans="2:33" x14ac:dyDescent="0.2">
      <c r="B271">
        <v>2025</v>
      </c>
      <c r="C271">
        <v>2025</v>
      </c>
      <c r="D271" s="2"/>
      <c r="E271" s="2">
        <f t="shared" si="11"/>
        <v>47.91771</v>
      </c>
      <c r="F271" s="2">
        <f t="shared" si="12"/>
        <v>3523.116</v>
      </c>
      <c r="G271" s="2">
        <f t="shared" si="13"/>
        <v>1362.8704316999999</v>
      </c>
      <c r="H271" s="2"/>
      <c r="I271" s="2">
        <f t="shared" si="14"/>
        <v>66.775840000000002</v>
      </c>
      <c r="J271" s="2"/>
      <c r="K271" s="2"/>
      <c r="L271" s="2"/>
      <c r="M271" s="2"/>
      <c r="N271" s="2">
        <f t="shared" si="15"/>
        <v>433.70605</v>
      </c>
      <c r="O271" s="2">
        <f t="shared" si="16"/>
        <v>1227.211</v>
      </c>
      <c r="P271" s="2"/>
      <c r="Q271" s="2">
        <f t="shared" si="17"/>
        <v>6661.5970317000001</v>
      </c>
      <c r="R271" s="6">
        <f t="shared" si="18"/>
        <v>5250.8088900000002</v>
      </c>
      <c r="S271" s="6">
        <v>5819.0189933577212</v>
      </c>
      <c r="T271" s="4">
        <f t="shared" si="19"/>
        <v>0.90235293887056911</v>
      </c>
      <c r="U271" s="4"/>
      <c r="V271" s="4"/>
      <c r="W271" s="2">
        <f>VLOOKUP(W$266,AURORA!$C$3:$AC$460,$B271-2020,FALSE)</f>
        <v>1351.0419999999999</v>
      </c>
      <c r="X271" s="2">
        <f>VLOOKUP(X$266,AURORA!$C$3:$AC$460,$B271-2020,FALSE)</f>
        <v>3523.116</v>
      </c>
      <c r="Y271" s="2">
        <f>VLOOKUP(Y$266,AURORA!$C$3:$AC$460,$B271-2020,FALSE)</f>
        <v>11.365790000000001</v>
      </c>
      <c r="Z271" s="2">
        <f>VLOOKUP(Z$266,AURORA!$C$3:$AC$460,$B271-2020,FALSE)</f>
        <v>418.30250000000001</v>
      </c>
      <c r="AA271" s="2">
        <f>VLOOKUP(AA$266,AURORA!$C$3:$AC$460,$B271-2020,FALSE)</f>
        <v>15.403549999999999</v>
      </c>
      <c r="AB271" s="2">
        <f>VLOOKUP(AB$266,AURORA!$C$3:$AC$460,$B271-2020,FALSE)</f>
        <v>0.46264169999999999</v>
      </c>
      <c r="AC271" s="2">
        <f>VLOOKUP(AC$266,AURORA!$C$3:$AC$460,$B271-2020,FALSE)</f>
        <v>47.91771</v>
      </c>
      <c r="AD271" s="2">
        <f>VLOOKUP(AD$266,AURORA!$C$3:$AC$460,$B271-2020,FALSE)</f>
        <v>66.775840000000002</v>
      </c>
      <c r="AE271" s="2">
        <f>VLOOKUP(AE$266,AURORA!$C$3:$AC$460,$B271-2020,FALSE)</f>
        <v>-2.1497490000000001E-2</v>
      </c>
      <c r="AF271" s="2">
        <f>VLOOKUP(AF$266,AURORA!$C$3:$AC$460,$B271-2020,FALSE)</f>
        <v>1227.211</v>
      </c>
      <c r="AG271" s="2"/>
    </row>
    <row r="272" spans="2:33" x14ac:dyDescent="0.2">
      <c r="B272">
        <v>2026</v>
      </c>
      <c r="C272">
        <v>2026</v>
      </c>
      <c r="D272" s="2"/>
      <c r="E272" s="2">
        <f t="shared" si="11"/>
        <v>52.859050000000003</v>
      </c>
      <c r="F272" s="2">
        <f t="shared" si="12"/>
        <v>3482.1619999999998</v>
      </c>
      <c r="G272" s="2">
        <f t="shared" si="13"/>
        <v>1451.1398945999999</v>
      </c>
      <c r="H272" s="2"/>
      <c r="I272" s="2">
        <f t="shared" si="14"/>
        <v>67.46566</v>
      </c>
      <c r="J272" s="2"/>
      <c r="K272" s="2"/>
      <c r="L272" s="2"/>
      <c r="M272" s="2"/>
      <c r="N272" s="2">
        <f t="shared" si="15"/>
        <v>478.39666999999997</v>
      </c>
      <c r="O272" s="2">
        <f t="shared" si="16"/>
        <v>1240.95</v>
      </c>
      <c r="P272" s="2"/>
      <c r="Q272" s="2">
        <f t="shared" si="17"/>
        <v>6772.9732746</v>
      </c>
      <c r="R272" s="6">
        <f t="shared" si="18"/>
        <v>5268.97433</v>
      </c>
      <c r="S272" s="6">
        <v>5846.4145599971125</v>
      </c>
      <c r="T272" s="4">
        <f t="shared" si="19"/>
        <v>0.90123173372820187</v>
      </c>
      <c r="U272" s="4"/>
      <c r="V272" s="4"/>
      <c r="W272" s="2">
        <f>VLOOKUP(W$266,AURORA!$C$3:$AC$460,$B272-2020,FALSE)</f>
        <v>1435.8</v>
      </c>
      <c r="X272" s="2">
        <f>VLOOKUP(X$266,AURORA!$C$3:$AC$460,$B272-2020,FALSE)</f>
        <v>3482.1619999999998</v>
      </c>
      <c r="Y272" s="2">
        <f>VLOOKUP(Y$266,AURORA!$C$3:$AC$460,$B272-2020,FALSE)</f>
        <v>14.70485</v>
      </c>
      <c r="Z272" s="2">
        <f>VLOOKUP(Z$266,AURORA!$C$3:$AC$460,$B272-2020,FALSE)</f>
        <v>462.99029999999999</v>
      </c>
      <c r="AA272" s="2">
        <f>VLOOKUP(AA$266,AURORA!$C$3:$AC$460,$B272-2020,FALSE)</f>
        <v>15.406370000000001</v>
      </c>
      <c r="AB272" s="2">
        <f>VLOOKUP(AB$266,AURORA!$C$3:$AC$460,$B272-2020,FALSE)</f>
        <v>0.63504459999999996</v>
      </c>
      <c r="AC272" s="2">
        <f>VLOOKUP(AC$266,AURORA!$C$3:$AC$460,$B272-2020,FALSE)</f>
        <v>52.859050000000003</v>
      </c>
      <c r="AD272" s="2">
        <f>VLOOKUP(AD$266,AURORA!$C$3:$AC$460,$B272-2020,FALSE)</f>
        <v>67.46566</v>
      </c>
      <c r="AE272" s="2">
        <f>VLOOKUP(AE$266,AURORA!$C$3:$AC$460,$B272-2020,FALSE)</f>
        <v>-2.7443929999999998E-2</v>
      </c>
      <c r="AF272" s="2">
        <f>VLOOKUP(AF$266,AURORA!$C$3:$AC$460,$B272-2020,FALSE)</f>
        <v>1240.95</v>
      </c>
      <c r="AG272" s="2"/>
    </row>
    <row r="273" spans="2:33" x14ac:dyDescent="0.2">
      <c r="B273">
        <v>2027</v>
      </c>
      <c r="C273">
        <v>2027</v>
      </c>
      <c r="D273" s="2"/>
      <c r="E273" s="2">
        <f t="shared" si="11"/>
        <v>63.766849999999998</v>
      </c>
      <c r="F273" s="2">
        <f t="shared" si="12"/>
        <v>3482.1619999999998</v>
      </c>
      <c r="G273" s="2">
        <f t="shared" si="13"/>
        <v>1382.1705394000001</v>
      </c>
      <c r="H273" s="2"/>
      <c r="I273" s="2">
        <f t="shared" si="14"/>
        <v>66.78031</v>
      </c>
      <c r="J273" s="2"/>
      <c r="K273" s="2"/>
      <c r="L273" s="2"/>
      <c r="M273" s="2"/>
      <c r="N273" s="2">
        <f t="shared" si="15"/>
        <v>525.82577000000003</v>
      </c>
      <c r="O273" s="2">
        <f t="shared" si="16"/>
        <v>1268.297</v>
      </c>
      <c r="P273" s="2"/>
      <c r="Q273" s="2">
        <f t="shared" si="17"/>
        <v>6789.0024694000003</v>
      </c>
      <c r="R273" s="6">
        <f t="shared" si="18"/>
        <v>5343.0650800000003</v>
      </c>
      <c r="S273" s="6">
        <v>5873.9391031997957</v>
      </c>
      <c r="T273" s="4">
        <f t="shared" si="19"/>
        <v>0.90962214386754459</v>
      </c>
      <c r="U273" s="4"/>
      <c r="V273" s="4"/>
      <c r="W273" s="2">
        <f>VLOOKUP(W$266,AURORA!$C$3:$AC$460,$B273-2020,FALSE)</f>
        <v>1367.9680000000001</v>
      </c>
      <c r="X273" s="2">
        <f>VLOOKUP(X$266,AURORA!$C$3:$AC$460,$B273-2020,FALSE)</f>
        <v>3482.1619999999998</v>
      </c>
      <c r="Y273" s="2">
        <f>VLOOKUP(Y$266,AURORA!$C$3:$AC$460,$B273-2020,FALSE)</f>
        <v>13.76397</v>
      </c>
      <c r="Z273" s="2">
        <f>VLOOKUP(Z$266,AURORA!$C$3:$AC$460,$B273-2020,FALSE)</f>
        <v>510.40649999999999</v>
      </c>
      <c r="AA273" s="2">
        <f>VLOOKUP(AA$266,AURORA!$C$3:$AC$460,$B273-2020,FALSE)</f>
        <v>15.419269999999999</v>
      </c>
      <c r="AB273" s="2">
        <f>VLOOKUP(AB$266,AURORA!$C$3:$AC$460,$B273-2020,FALSE)</f>
        <v>0.4385694</v>
      </c>
      <c r="AC273" s="2">
        <f>VLOOKUP(AC$266,AURORA!$C$3:$AC$460,$B273-2020,FALSE)</f>
        <v>63.766849999999998</v>
      </c>
      <c r="AD273" s="2">
        <f>VLOOKUP(AD$266,AURORA!$C$3:$AC$460,$B273-2020,FALSE)</f>
        <v>66.78031</v>
      </c>
      <c r="AE273" s="2">
        <f>VLOOKUP(AE$266,AURORA!$C$3:$AC$460,$B273-2020,FALSE)</f>
        <v>-1.4212320000000001E-2</v>
      </c>
      <c r="AF273" s="2">
        <f>VLOOKUP(AF$266,AURORA!$C$3:$AC$460,$B273-2020,FALSE)</f>
        <v>1268.297</v>
      </c>
      <c r="AG273" s="2"/>
    </row>
    <row r="274" spans="2:33" x14ac:dyDescent="0.2">
      <c r="B274">
        <v>2028</v>
      </c>
      <c r="C274">
        <v>2028</v>
      </c>
      <c r="D274" s="2"/>
      <c r="E274" s="2">
        <f t="shared" si="11"/>
        <v>68.44323</v>
      </c>
      <c r="F274" s="2">
        <f t="shared" si="12"/>
        <v>3482.5230000000001</v>
      </c>
      <c r="G274" s="2">
        <f t="shared" si="13"/>
        <v>1267.533469</v>
      </c>
      <c r="H274" s="2"/>
      <c r="I274" s="2">
        <f t="shared" si="14"/>
        <v>66.146870000000007</v>
      </c>
      <c r="J274" s="2"/>
      <c r="K274" s="2"/>
      <c r="L274" s="2"/>
      <c r="M274" s="2"/>
      <c r="N274" s="2">
        <f t="shared" si="15"/>
        <v>576.18876999999998</v>
      </c>
      <c r="O274" s="2">
        <f t="shared" si="16"/>
        <v>1300.123</v>
      </c>
      <c r="P274" s="2"/>
      <c r="Q274" s="2">
        <f t="shared" si="17"/>
        <v>6760.9583389999989</v>
      </c>
      <c r="R274" s="6">
        <f t="shared" si="18"/>
        <v>5424.98164</v>
      </c>
      <c r="S274" s="6">
        <v>5901.5932301791245</v>
      </c>
      <c r="T274" s="4">
        <f t="shared" si="19"/>
        <v>0.91924018284725828</v>
      </c>
      <c r="U274" s="4"/>
      <c r="V274" s="4"/>
      <c r="W274" s="2">
        <f>VLOOKUP(W$266,AURORA!$C$3:$AC$460,$B274-2020,FALSE)</f>
        <v>1253.578</v>
      </c>
      <c r="X274" s="2">
        <f>VLOOKUP(X$266,AURORA!$C$3:$AC$460,$B274-2020,FALSE)</f>
        <v>3482.5230000000001</v>
      </c>
      <c r="Y274" s="2">
        <f>VLOOKUP(Y$266,AURORA!$C$3:$AC$460,$B274-2020,FALSE)</f>
        <v>13.494440000000001</v>
      </c>
      <c r="Z274" s="2">
        <f>VLOOKUP(Z$266,AURORA!$C$3:$AC$460,$B274-2020,FALSE)</f>
        <v>560.7645</v>
      </c>
      <c r="AA274" s="2">
        <f>VLOOKUP(AA$266,AURORA!$C$3:$AC$460,$B274-2020,FALSE)</f>
        <v>15.42427</v>
      </c>
      <c r="AB274" s="2">
        <f>VLOOKUP(AB$266,AURORA!$C$3:$AC$460,$B274-2020,FALSE)</f>
        <v>0.46102900000000002</v>
      </c>
      <c r="AC274" s="2">
        <f>VLOOKUP(AC$266,AURORA!$C$3:$AC$460,$B274-2020,FALSE)</f>
        <v>68.44323</v>
      </c>
      <c r="AD274" s="2">
        <f>VLOOKUP(AD$266,AURORA!$C$3:$AC$460,$B274-2020,FALSE)</f>
        <v>66.146870000000007</v>
      </c>
      <c r="AE274" s="2">
        <f>VLOOKUP(AE$266,AURORA!$C$3:$AC$460,$B274-2020,FALSE)</f>
        <v>-1.8271840000000001E-2</v>
      </c>
      <c r="AF274" s="2">
        <f>VLOOKUP(AF$266,AURORA!$C$3:$AC$460,$B274-2020,FALSE)</f>
        <v>1300.123</v>
      </c>
      <c r="AG274" s="2"/>
    </row>
    <row r="275" spans="2:33" x14ac:dyDescent="0.2">
      <c r="B275">
        <v>2029</v>
      </c>
      <c r="C275">
        <v>2029</v>
      </c>
      <c r="D275" s="2"/>
      <c r="E275" s="2">
        <f t="shared" si="11"/>
        <v>78.496759999999995</v>
      </c>
      <c r="F275" s="2">
        <f t="shared" si="12"/>
        <v>3482.1619999999998</v>
      </c>
      <c r="G275" s="2">
        <f t="shared" si="13"/>
        <v>1160.0958204999999</v>
      </c>
      <c r="H275" s="2"/>
      <c r="I275" s="2">
        <f t="shared" si="14"/>
        <v>66.010319999999993</v>
      </c>
      <c r="J275" s="2"/>
      <c r="K275" s="2"/>
      <c r="L275" s="2"/>
      <c r="M275" s="2"/>
      <c r="N275" s="2">
        <f t="shared" si="15"/>
        <v>621.51726999999994</v>
      </c>
      <c r="O275" s="2">
        <f t="shared" si="16"/>
        <v>1335.9390000000001</v>
      </c>
      <c r="P275" s="2"/>
      <c r="Q275" s="2">
        <f t="shared" si="17"/>
        <v>6744.2211705000009</v>
      </c>
      <c r="R275" s="6">
        <f t="shared" si="18"/>
        <v>5505.6285900000003</v>
      </c>
      <c r="S275" s="6">
        <v>5929.3775510071719</v>
      </c>
      <c r="T275" s="4">
        <f t="shared" si="19"/>
        <v>0.92853398904659179</v>
      </c>
      <c r="U275" s="4"/>
      <c r="V275" s="4"/>
      <c r="W275" s="2">
        <f>VLOOKUP(W$266,AURORA!$C$3:$AC$460,$B275-2020,FALSE)</f>
        <v>1146.992</v>
      </c>
      <c r="X275" s="2">
        <f>VLOOKUP(X$266,AURORA!$C$3:$AC$460,$B275-2020,FALSE)</f>
        <v>3482.1619999999998</v>
      </c>
      <c r="Y275" s="2">
        <f>VLOOKUP(Y$266,AURORA!$C$3:$AC$460,$B275-2020,FALSE)</f>
        <v>12.85493</v>
      </c>
      <c r="Z275" s="2">
        <f>VLOOKUP(Z$266,AURORA!$C$3:$AC$460,$B275-2020,FALSE)</f>
        <v>606.06529999999998</v>
      </c>
      <c r="AA275" s="2">
        <f>VLOOKUP(AA$266,AURORA!$C$3:$AC$460,$B275-2020,FALSE)</f>
        <v>15.451969999999999</v>
      </c>
      <c r="AB275" s="2">
        <f>VLOOKUP(AB$266,AURORA!$C$3:$AC$460,$B275-2020,FALSE)</f>
        <v>0.24889049999999999</v>
      </c>
      <c r="AC275" s="2">
        <f>VLOOKUP(AC$266,AURORA!$C$3:$AC$460,$B275-2020,FALSE)</f>
        <v>78.496759999999995</v>
      </c>
      <c r="AD275" s="2">
        <f>VLOOKUP(AD$266,AURORA!$C$3:$AC$460,$B275-2020,FALSE)</f>
        <v>66.010319999999993</v>
      </c>
      <c r="AE275" s="2">
        <f>VLOOKUP(AE$266,AURORA!$C$3:$AC$460,$B275-2020,FALSE)</f>
        <v>-1.130135E-2</v>
      </c>
      <c r="AF275" s="2">
        <f>VLOOKUP(AF$266,AURORA!$C$3:$AC$460,$B275-2020,FALSE)</f>
        <v>1335.9390000000001</v>
      </c>
      <c r="AG275" s="2"/>
    </row>
    <row r="276" spans="2:33" x14ac:dyDescent="0.2">
      <c r="B276">
        <v>2030</v>
      </c>
      <c r="C276">
        <v>2030</v>
      </c>
      <c r="D276" s="2"/>
      <c r="E276" s="2">
        <f t="shared" si="11"/>
        <v>83.713449999999995</v>
      </c>
      <c r="F276" s="2">
        <f t="shared" si="12"/>
        <v>3482.1619999999998</v>
      </c>
      <c r="G276" s="2">
        <f t="shared" si="13"/>
        <v>1063.5836445999998</v>
      </c>
      <c r="H276" s="2"/>
      <c r="I276" s="2">
        <f t="shared" si="14"/>
        <v>64.676469999999995</v>
      </c>
      <c r="J276" s="2"/>
      <c r="K276" s="2"/>
      <c r="L276" s="2"/>
      <c r="M276" s="2"/>
      <c r="N276" s="2">
        <f t="shared" si="15"/>
        <v>666.46249</v>
      </c>
      <c r="O276" s="2">
        <f t="shared" si="16"/>
        <v>1354.069</v>
      </c>
      <c r="P276" s="2"/>
      <c r="Q276" s="2">
        <f t="shared" si="17"/>
        <v>6714.6670546000005</v>
      </c>
      <c r="R276" s="6">
        <f t="shared" si="18"/>
        <v>5567.36996</v>
      </c>
      <c r="S276" s="6">
        <v>5957.2926786281932</v>
      </c>
      <c r="T276" s="4">
        <f t="shared" si="19"/>
        <v>0.93454699312876766</v>
      </c>
      <c r="U276" s="4"/>
      <c r="V276" s="4"/>
      <c r="W276" s="2">
        <f>VLOOKUP(W$266,AURORA!$C$3:$AC$460,$B276-2020,FALSE)</f>
        <v>1050.9079999999999</v>
      </c>
      <c r="X276" s="2">
        <f>VLOOKUP(X$266,AURORA!$C$3:$AC$460,$B276-2020,FALSE)</f>
        <v>3482.1619999999998</v>
      </c>
      <c r="Y276" s="2">
        <f>VLOOKUP(Y$266,AURORA!$C$3:$AC$460,$B276-2020,FALSE)</f>
        <v>11.85126</v>
      </c>
      <c r="Z276" s="2">
        <f>VLOOKUP(Z$266,AURORA!$C$3:$AC$460,$B276-2020,FALSE)</f>
        <v>651.04110000000003</v>
      </c>
      <c r="AA276" s="2">
        <f>VLOOKUP(AA$266,AURORA!$C$3:$AC$460,$B276-2020,FALSE)</f>
        <v>15.421390000000001</v>
      </c>
      <c r="AB276" s="2">
        <f>VLOOKUP(AB$266,AURORA!$C$3:$AC$460,$B276-2020,FALSE)</f>
        <v>0.82438460000000002</v>
      </c>
      <c r="AC276" s="2">
        <f>VLOOKUP(AC$266,AURORA!$C$3:$AC$460,$B276-2020,FALSE)</f>
        <v>83.713449999999995</v>
      </c>
      <c r="AD276" s="2">
        <f>VLOOKUP(AD$266,AURORA!$C$3:$AC$460,$B276-2020,FALSE)</f>
        <v>64.676469999999995</v>
      </c>
      <c r="AE276" s="2">
        <f>VLOOKUP(AE$266,AURORA!$C$3:$AC$460,$B276-2020,FALSE)</f>
        <v>-3.2596470000000002E-2</v>
      </c>
      <c r="AF276" s="2">
        <f>VLOOKUP(AF$266,AURORA!$C$3:$AC$460,$B276-2020,FALSE)</f>
        <v>1354.069</v>
      </c>
      <c r="AG276" s="2"/>
    </row>
    <row r="277" spans="2:33" x14ac:dyDescent="0.2">
      <c r="B277">
        <v>2031</v>
      </c>
      <c r="C277">
        <v>2031</v>
      </c>
      <c r="D277" s="2"/>
      <c r="E277" s="2">
        <f t="shared" si="11"/>
        <v>93.511489999999995</v>
      </c>
      <c r="F277" s="2">
        <f t="shared" si="12"/>
        <v>3482.1619999999998</v>
      </c>
      <c r="G277" s="2">
        <f t="shared" si="13"/>
        <v>943.23051740000005</v>
      </c>
      <c r="H277" s="2"/>
      <c r="I277" s="2">
        <f t="shared" si="14"/>
        <v>63.943280000000001</v>
      </c>
      <c r="J277" s="2"/>
      <c r="K277" s="2"/>
      <c r="L277" s="2"/>
      <c r="M277" s="2"/>
      <c r="N277" s="2">
        <f t="shared" si="15"/>
        <v>707.12130999999999</v>
      </c>
      <c r="O277" s="2">
        <f t="shared" si="16"/>
        <v>1377.4079999999999</v>
      </c>
      <c r="P277" s="2"/>
      <c r="Q277" s="2">
        <f t="shared" si="17"/>
        <v>6667.3765973999998</v>
      </c>
      <c r="R277" s="6">
        <f t="shared" si="18"/>
        <v>5630.6345899999997</v>
      </c>
      <c r="S277" s="6">
        <v>5985.3392288721452</v>
      </c>
      <c r="T277" s="4">
        <f t="shared" si="19"/>
        <v>0.94073775515327229</v>
      </c>
      <c r="U277" s="4"/>
      <c r="V277" s="4"/>
      <c r="W277" s="2">
        <f>VLOOKUP(W$266,AURORA!$C$3:$AC$460,$B277-2020,FALSE)</f>
        <v>933.48059999999998</v>
      </c>
      <c r="X277" s="2">
        <f>VLOOKUP(X$266,AURORA!$C$3:$AC$460,$B277-2020,FALSE)</f>
        <v>3482.1619999999998</v>
      </c>
      <c r="Y277" s="2">
        <f>VLOOKUP(Y$266,AURORA!$C$3:$AC$460,$B277-2020,FALSE)</f>
        <v>9.4025829999999999</v>
      </c>
      <c r="Z277" s="2">
        <f>VLOOKUP(Z$266,AURORA!$C$3:$AC$460,$B277-2020,FALSE)</f>
        <v>691.75319999999999</v>
      </c>
      <c r="AA277" s="2">
        <f>VLOOKUP(AA$266,AURORA!$C$3:$AC$460,$B277-2020,FALSE)</f>
        <v>15.36811</v>
      </c>
      <c r="AB277" s="2">
        <f>VLOOKUP(AB$266,AURORA!$C$3:$AC$460,$B277-2020,FALSE)</f>
        <v>0.34733439999999999</v>
      </c>
      <c r="AC277" s="2">
        <f>VLOOKUP(AC$266,AURORA!$C$3:$AC$460,$B277-2020,FALSE)</f>
        <v>93.511489999999995</v>
      </c>
      <c r="AD277" s="2">
        <f>VLOOKUP(AD$266,AURORA!$C$3:$AC$460,$B277-2020,FALSE)</f>
        <v>63.943280000000001</v>
      </c>
      <c r="AE277" s="2">
        <f>VLOOKUP(AE$266,AURORA!$C$3:$AC$460,$B277-2020,FALSE)</f>
        <v>-2.7397230000000002E-2</v>
      </c>
      <c r="AF277" s="2">
        <f>VLOOKUP(AF$266,AURORA!$C$3:$AC$460,$B277-2020,FALSE)</f>
        <v>1377.4079999999999</v>
      </c>
      <c r="AG277" s="2"/>
    </row>
    <row r="278" spans="2:33" x14ac:dyDescent="0.2">
      <c r="B278">
        <v>2032</v>
      </c>
      <c r="C278">
        <v>2032</v>
      </c>
      <c r="D278" s="2"/>
      <c r="E278" s="2">
        <f t="shared" si="11"/>
        <v>102.7774</v>
      </c>
      <c r="F278" s="2">
        <f t="shared" si="12"/>
        <v>3482.5230000000001</v>
      </c>
      <c r="G278" s="2">
        <f t="shared" si="13"/>
        <v>862.85692429999995</v>
      </c>
      <c r="H278" s="2"/>
      <c r="I278" s="2">
        <f t="shared" si="14"/>
        <v>64.29271</v>
      </c>
      <c r="J278" s="2"/>
      <c r="K278" s="2"/>
      <c r="L278" s="2"/>
      <c r="M278" s="2"/>
      <c r="N278" s="2">
        <f t="shared" si="15"/>
        <v>752.88596999999993</v>
      </c>
      <c r="O278" s="2">
        <f t="shared" si="16"/>
        <v>1423.6669999999999</v>
      </c>
      <c r="P278" s="2"/>
      <c r="Q278" s="2">
        <f t="shared" si="17"/>
        <v>6689.0030043000006</v>
      </c>
      <c r="R278" s="6">
        <f t="shared" si="18"/>
        <v>5723.3686799999996</v>
      </c>
      <c r="S278" s="6">
        <v>6013.5178204682716</v>
      </c>
      <c r="T278" s="4">
        <f t="shared" si="19"/>
        <v>0.95175051456891202</v>
      </c>
      <c r="U278" s="4"/>
      <c r="V278" s="4"/>
      <c r="W278" s="2">
        <f>VLOOKUP(W$266,AURORA!$C$3:$AC$460,$B278-2020,FALSE)</f>
        <v>853.50890000000004</v>
      </c>
      <c r="X278" s="2">
        <f>VLOOKUP(X$266,AURORA!$C$3:$AC$460,$B278-2020,FALSE)</f>
        <v>3482.5230000000001</v>
      </c>
      <c r="Y278" s="2">
        <f>VLOOKUP(Y$266,AURORA!$C$3:$AC$460,$B278-2020,FALSE)</f>
        <v>9.0828729999999993</v>
      </c>
      <c r="Z278" s="2">
        <f>VLOOKUP(Z$266,AURORA!$C$3:$AC$460,$B278-2020,FALSE)</f>
        <v>737.48159999999996</v>
      </c>
      <c r="AA278" s="2">
        <f>VLOOKUP(AA$266,AURORA!$C$3:$AC$460,$B278-2020,FALSE)</f>
        <v>15.40437</v>
      </c>
      <c r="AB278" s="2">
        <f>VLOOKUP(AB$266,AURORA!$C$3:$AC$460,$B278-2020,FALSE)</f>
        <v>0.26515129999999998</v>
      </c>
      <c r="AC278" s="2">
        <f>VLOOKUP(AC$266,AURORA!$C$3:$AC$460,$B278-2020,FALSE)</f>
        <v>102.7774</v>
      </c>
      <c r="AD278" s="2">
        <f>VLOOKUP(AD$266,AURORA!$C$3:$AC$460,$B278-2020,FALSE)</f>
        <v>64.29271</v>
      </c>
      <c r="AE278" s="2">
        <f>VLOOKUP(AE$266,AURORA!$C$3:$AC$460,$B278-2020,FALSE)</f>
        <v>-1.4468440000000001E-2</v>
      </c>
      <c r="AF278" s="2">
        <f>VLOOKUP(AF$266,AURORA!$C$3:$AC$460,$B278-2020,FALSE)</f>
        <v>1423.6669999999999</v>
      </c>
      <c r="AG278" s="2"/>
    </row>
    <row r="279" spans="2:33" x14ac:dyDescent="0.2">
      <c r="B279">
        <v>2033</v>
      </c>
      <c r="C279">
        <v>2033</v>
      </c>
      <c r="D279" s="2"/>
      <c r="E279" s="2">
        <f t="shared" si="11"/>
        <v>114.4329</v>
      </c>
      <c r="F279" s="2">
        <f t="shared" si="12"/>
        <v>3482.1619999999998</v>
      </c>
      <c r="G279" s="2">
        <f t="shared" si="13"/>
        <v>830.01340909999999</v>
      </c>
      <c r="H279" s="2"/>
      <c r="I279" s="2">
        <f t="shared" si="14"/>
        <v>63.15211</v>
      </c>
      <c r="J279" s="2"/>
      <c r="K279" s="2"/>
      <c r="L279" s="2"/>
      <c r="M279" s="2"/>
      <c r="N279" s="2">
        <f t="shared" si="15"/>
        <v>795.26139999999998</v>
      </c>
      <c r="O279" s="2">
        <f t="shared" si="16"/>
        <v>1414.3889999999999</v>
      </c>
      <c r="P279" s="2"/>
      <c r="Q279" s="2">
        <f t="shared" si="17"/>
        <v>6699.4108191000005</v>
      </c>
      <c r="R279" s="6">
        <f t="shared" si="18"/>
        <v>5754.9645099999998</v>
      </c>
      <c r="S279" s="6">
        <v>6041.8290750587548</v>
      </c>
      <c r="T279" s="4">
        <f t="shared" si="19"/>
        <v>0.9525202448637683</v>
      </c>
      <c r="U279" s="4"/>
      <c r="V279" s="4"/>
      <c r="W279" s="2">
        <f>VLOOKUP(W$266,AURORA!$C$3:$AC$460,$B279-2020,FALSE)</f>
        <v>822.08420000000001</v>
      </c>
      <c r="X279" s="2">
        <f>VLOOKUP(X$266,AURORA!$C$3:$AC$460,$B279-2020,FALSE)</f>
        <v>3482.1619999999998</v>
      </c>
      <c r="Y279" s="2">
        <f>VLOOKUP(Y$266,AURORA!$C$3:$AC$460,$B279-2020,FALSE)</f>
        <v>7.9052020000000001</v>
      </c>
      <c r="Z279" s="2">
        <f>VLOOKUP(Z$266,AURORA!$C$3:$AC$460,$B279-2020,FALSE)</f>
        <v>779.89800000000002</v>
      </c>
      <c r="AA279" s="2">
        <f>VLOOKUP(AA$266,AURORA!$C$3:$AC$460,$B279-2020,FALSE)</f>
        <v>15.3634</v>
      </c>
      <c r="AB279" s="2">
        <f>VLOOKUP(AB$266,AURORA!$C$3:$AC$460,$B279-2020,FALSE)</f>
        <v>2.40071E-2</v>
      </c>
      <c r="AC279" s="2">
        <f>VLOOKUP(AC$266,AURORA!$C$3:$AC$460,$B279-2020,FALSE)</f>
        <v>114.4329</v>
      </c>
      <c r="AD279" s="2">
        <f>VLOOKUP(AD$266,AURORA!$C$3:$AC$460,$B279-2020,FALSE)</f>
        <v>63.15211</v>
      </c>
      <c r="AE279" s="2">
        <f>VLOOKUP(AE$266,AURORA!$C$3:$AC$460,$B279-2020,FALSE)</f>
        <v>-1.7029880000000001E-2</v>
      </c>
      <c r="AF279" s="2">
        <f>VLOOKUP(AF$266,AURORA!$C$3:$AC$460,$B279-2020,FALSE)</f>
        <v>1414.3889999999999</v>
      </c>
      <c r="AG279" s="2"/>
    </row>
    <row r="280" spans="2:33" x14ac:dyDescent="0.2">
      <c r="B280">
        <v>2034</v>
      </c>
      <c r="C280">
        <v>2034</v>
      </c>
      <c r="D280" s="2"/>
      <c r="E280" s="2">
        <f t="shared" si="11"/>
        <v>123.4102</v>
      </c>
      <c r="F280" s="2">
        <f t="shared" si="12"/>
        <v>3482.1619999999998</v>
      </c>
      <c r="G280" s="2">
        <f t="shared" si="13"/>
        <v>728.01562146999993</v>
      </c>
      <c r="H280" s="2"/>
      <c r="I280" s="2">
        <f t="shared" si="14"/>
        <v>62.590519999999998</v>
      </c>
      <c r="J280" s="2"/>
      <c r="K280" s="2"/>
      <c r="L280" s="2"/>
      <c r="M280" s="2"/>
      <c r="N280" s="2">
        <f t="shared" si="15"/>
        <v>837.35410999999999</v>
      </c>
      <c r="O280" s="2">
        <f t="shared" si="16"/>
        <v>1423.6469999999999</v>
      </c>
      <c r="P280" s="2"/>
      <c r="Q280" s="2">
        <f t="shared" si="17"/>
        <v>6657.1794514699995</v>
      </c>
      <c r="R280" s="6">
        <f t="shared" si="18"/>
        <v>5805.7536300000002</v>
      </c>
      <c r="S280" s="6">
        <v>6070.2736172124278</v>
      </c>
      <c r="T280" s="4">
        <f t="shared" si="19"/>
        <v>0.95642371268695803</v>
      </c>
      <c r="U280" s="4"/>
      <c r="V280" s="4"/>
      <c r="W280" s="2">
        <f>VLOOKUP(W$266,AURORA!$C$3:$AC$460,$B280-2020,FALSE)</f>
        <v>719.88009999999997</v>
      </c>
      <c r="X280" s="2">
        <f>VLOOKUP(X$266,AURORA!$C$3:$AC$460,$B280-2020,FALSE)</f>
        <v>3482.1619999999998</v>
      </c>
      <c r="Y280" s="2">
        <f>VLOOKUP(Y$266,AURORA!$C$3:$AC$460,$B280-2020,FALSE)</f>
        <v>8.0581410000000009</v>
      </c>
      <c r="Z280" s="2">
        <f>VLOOKUP(Z$266,AURORA!$C$3:$AC$460,$B280-2020,FALSE)</f>
        <v>821.95960000000002</v>
      </c>
      <c r="AA280" s="2">
        <f>VLOOKUP(AA$266,AURORA!$C$3:$AC$460,$B280-2020,FALSE)</f>
        <v>15.39451</v>
      </c>
      <c r="AB280" s="2">
        <f>VLOOKUP(AB$266,AURORA!$C$3:$AC$460,$B280-2020,FALSE)</f>
        <v>7.7380470000000007E-2</v>
      </c>
      <c r="AC280" s="2">
        <f>VLOOKUP(AC$266,AURORA!$C$3:$AC$460,$B280-2020,FALSE)</f>
        <v>123.4102</v>
      </c>
      <c r="AD280" s="2">
        <f>VLOOKUP(AD$266,AURORA!$C$3:$AC$460,$B280-2020,FALSE)</f>
        <v>62.590519999999998</v>
      </c>
      <c r="AE280" s="2">
        <f>VLOOKUP(AE$266,AURORA!$C$3:$AC$460,$B280-2020,FALSE)</f>
        <v>-2.3567850000000001E-2</v>
      </c>
      <c r="AF280" s="2">
        <f>VLOOKUP(AF$266,AURORA!$C$3:$AC$460,$B280-2020,FALSE)</f>
        <v>1423.6469999999999</v>
      </c>
      <c r="AG280" s="2"/>
    </row>
    <row r="281" spans="2:33" x14ac:dyDescent="0.2">
      <c r="B281">
        <v>2035</v>
      </c>
      <c r="C281">
        <v>2035</v>
      </c>
      <c r="D281" s="2"/>
      <c r="E281" s="2">
        <f t="shared" si="11"/>
        <v>136.69710000000001</v>
      </c>
      <c r="F281" s="2">
        <f t="shared" si="12"/>
        <v>3482.1619999999998</v>
      </c>
      <c r="G281" s="2">
        <f t="shared" si="13"/>
        <v>644.50896950000003</v>
      </c>
      <c r="H281" s="2"/>
      <c r="I281" s="2">
        <f t="shared" si="14"/>
        <v>62.550060000000002</v>
      </c>
      <c r="J281" s="2"/>
      <c r="K281" s="2"/>
      <c r="L281" s="2"/>
      <c r="M281" s="2"/>
      <c r="N281" s="2">
        <f t="shared" si="15"/>
        <v>889.71896000000004</v>
      </c>
      <c r="O281" s="2">
        <f t="shared" si="16"/>
        <v>1443.328</v>
      </c>
      <c r="P281" s="2"/>
      <c r="Q281" s="2">
        <f t="shared" si="17"/>
        <v>6658.9650894999995</v>
      </c>
      <c r="R281" s="6">
        <f t="shared" si="18"/>
        <v>5877.7590199999995</v>
      </c>
      <c r="S281" s="6">
        <v>6098.8520744385532</v>
      </c>
      <c r="T281" s="4">
        <f t="shared" si="19"/>
        <v>0.96374841499022468</v>
      </c>
      <c r="U281" s="4"/>
      <c r="V281" s="4"/>
      <c r="W281" s="2">
        <f>VLOOKUP(W$266,AURORA!$C$3:$AC$460,$B281-2020,FALSE)</f>
        <v>635.64260000000002</v>
      </c>
      <c r="X281" s="2">
        <f>VLOOKUP(X$266,AURORA!$C$3:$AC$460,$B281-2020,FALSE)</f>
        <v>3482.1619999999998</v>
      </c>
      <c r="Y281" s="2">
        <f>VLOOKUP(Y$266,AURORA!$C$3:$AC$460,$B281-2020,FALSE)</f>
        <v>8.5944269999999996</v>
      </c>
      <c r="Z281" s="2">
        <f>VLOOKUP(Z$266,AURORA!$C$3:$AC$460,$B281-2020,FALSE)</f>
        <v>874.28110000000004</v>
      </c>
      <c r="AA281" s="2">
        <f>VLOOKUP(AA$266,AURORA!$C$3:$AC$460,$B281-2020,FALSE)</f>
        <v>15.437860000000001</v>
      </c>
      <c r="AB281" s="2">
        <f>VLOOKUP(AB$266,AURORA!$C$3:$AC$460,$B281-2020,FALSE)</f>
        <v>0.27194249999999998</v>
      </c>
      <c r="AC281" s="2">
        <f>VLOOKUP(AC$266,AURORA!$C$3:$AC$460,$B281-2020,FALSE)</f>
        <v>136.69710000000001</v>
      </c>
      <c r="AD281" s="2">
        <f>VLOOKUP(AD$266,AURORA!$C$3:$AC$460,$B281-2020,FALSE)</f>
        <v>62.550060000000002</v>
      </c>
      <c r="AE281" s="2">
        <f>VLOOKUP(AE$266,AURORA!$C$3:$AC$460,$B281-2020,FALSE)</f>
        <v>-2.9514289999999999E-2</v>
      </c>
      <c r="AF281" s="2">
        <f>VLOOKUP(AF$266,AURORA!$C$3:$AC$460,$B281-2020,FALSE)</f>
        <v>1443.328</v>
      </c>
      <c r="AG281" s="2"/>
    </row>
    <row r="282" spans="2:33" x14ac:dyDescent="0.2">
      <c r="B282">
        <v>2036</v>
      </c>
      <c r="C282">
        <v>2036</v>
      </c>
      <c r="D282" s="2"/>
      <c r="E282" s="2">
        <f t="shared" si="11"/>
        <v>146.98310000000001</v>
      </c>
      <c r="F282" s="2">
        <f t="shared" si="12"/>
        <v>3482.5230000000001</v>
      </c>
      <c r="G282" s="2">
        <f t="shared" si="13"/>
        <v>638.89580550000005</v>
      </c>
      <c r="H282" s="2"/>
      <c r="I282" s="2">
        <f t="shared" si="14"/>
        <v>61.830579999999998</v>
      </c>
      <c r="J282" s="2"/>
      <c r="K282" s="2"/>
      <c r="L282" s="2"/>
      <c r="M282" s="2"/>
      <c r="N282" s="2">
        <f t="shared" si="15"/>
        <v>912.74047000000007</v>
      </c>
      <c r="O282" s="2">
        <f t="shared" si="16"/>
        <v>1438.616</v>
      </c>
      <c r="P282" s="2"/>
      <c r="Q282" s="2">
        <f t="shared" si="17"/>
        <v>6681.5889554999994</v>
      </c>
      <c r="R282" s="6">
        <f t="shared" si="18"/>
        <v>5895.7100499999997</v>
      </c>
      <c r="S282" s="6">
        <v>6127.5650772006675</v>
      </c>
      <c r="T282" s="4">
        <f t="shared" si="19"/>
        <v>0.96216196412774957</v>
      </c>
      <c r="U282" s="4"/>
      <c r="V282" s="4"/>
      <c r="W282" s="2">
        <f>VLOOKUP(W$266,AURORA!$C$3:$AC$460,$B282-2020,FALSE)</f>
        <v>629.59820000000002</v>
      </c>
      <c r="X282" s="2">
        <f>VLOOKUP(X$266,AURORA!$C$3:$AC$460,$B282-2020,FALSE)</f>
        <v>3482.5230000000001</v>
      </c>
      <c r="Y282" s="2">
        <f>VLOOKUP(Y$266,AURORA!$C$3:$AC$460,$B282-2020,FALSE)</f>
        <v>9.190747</v>
      </c>
      <c r="Z282" s="2">
        <f>VLOOKUP(Z$266,AURORA!$C$3:$AC$460,$B282-2020,FALSE)</f>
        <v>897.38890000000004</v>
      </c>
      <c r="AA282" s="2">
        <f>VLOOKUP(AA$266,AURORA!$C$3:$AC$460,$B282-2020,FALSE)</f>
        <v>15.351570000000001</v>
      </c>
      <c r="AB282" s="2">
        <f>VLOOKUP(AB$266,AURORA!$C$3:$AC$460,$B282-2020,FALSE)</f>
        <v>0.1068585</v>
      </c>
      <c r="AC282" s="2">
        <f>VLOOKUP(AC$266,AURORA!$C$3:$AC$460,$B282-2020,FALSE)</f>
        <v>146.98310000000001</v>
      </c>
      <c r="AD282" s="2">
        <f>VLOOKUP(AD$266,AURORA!$C$3:$AC$460,$B282-2020,FALSE)</f>
        <v>61.830579999999998</v>
      </c>
      <c r="AE282" s="2">
        <f>VLOOKUP(AE$266,AURORA!$C$3:$AC$460,$B282-2020,FALSE)</f>
        <v>-4.3063780000000003E-2</v>
      </c>
      <c r="AF282" s="2">
        <f>VLOOKUP(AF$266,AURORA!$C$3:$AC$460,$B282-2020,FALSE)</f>
        <v>1438.616</v>
      </c>
      <c r="AG282" s="2"/>
    </row>
    <row r="283" spans="2:33" x14ac:dyDescent="0.2">
      <c r="B283">
        <v>2037</v>
      </c>
      <c r="C283">
        <v>2037</v>
      </c>
      <c r="D283" s="2"/>
      <c r="E283" s="2">
        <f t="shared" si="11"/>
        <v>161.7397</v>
      </c>
      <c r="F283" s="2">
        <f t="shared" si="12"/>
        <v>3482.1619999999998</v>
      </c>
      <c r="G283" s="2">
        <f t="shared" si="13"/>
        <v>557.00733329000002</v>
      </c>
      <c r="H283" s="2"/>
      <c r="I283" s="2">
        <f t="shared" si="14"/>
        <v>61.431139999999999</v>
      </c>
      <c r="J283" s="2"/>
      <c r="K283" s="2"/>
      <c r="L283" s="2"/>
      <c r="M283" s="2"/>
      <c r="N283" s="2">
        <f t="shared" si="15"/>
        <v>948.60118</v>
      </c>
      <c r="O283" s="2">
        <f t="shared" si="16"/>
        <v>1441.3979999999999</v>
      </c>
      <c r="P283" s="2"/>
      <c r="Q283" s="2">
        <f t="shared" si="17"/>
        <v>6652.3393532899991</v>
      </c>
      <c r="R283" s="6">
        <f t="shared" si="18"/>
        <v>5933.5923199999997</v>
      </c>
      <c r="S283" s="6">
        <v>6156.4132589304882</v>
      </c>
      <c r="T283" s="4">
        <f t="shared" si="19"/>
        <v>0.96380669562634302</v>
      </c>
      <c r="U283" s="4"/>
      <c r="V283" s="4"/>
      <c r="W283" s="2">
        <f>VLOOKUP(W$266,AURORA!$C$3:$AC$460,$B283-2020,FALSE)</f>
        <v>547.20320000000004</v>
      </c>
      <c r="X283" s="2">
        <f>VLOOKUP(X$266,AURORA!$C$3:$AC$460,$B283-2020,FALSE)</f>
        <v>3482.1619999999998</v>
      </c>
      <c r="Y283" s="2">
        <f>VLOOKUP(Y$266,AURORA!$C$3:$AC$460,$B283-2020,FALSE)</f>
        <v>9.7424750000000007</v>
      </c>
      <c r="Z283" s="2">
        <f>VLOOKUP(Z$266,AURORA!$C$3:$AC$460,$B283-2020,FALSE)</f>
        <v>933.25319999999999</v>
      </c>
      <c r="AA283" s="2">
        <f>VLOOKUP(AA$266,AURORA!$C$3:$AC$460,$B283-2020,FALSE)</f>
        <v>15.34798</v>
      </c>
      <c r="AB283" s="2">
        <f>VLOOKUP(AB$266,AURORA!$C$3:$AC$460,$B283-2020,FALSE)</f>
        <v>6.1658289999999998E-2</v>
      </c>
      <c r="AC283" s="2">
        <f>VLOOKUP(AC$266,AURORA!$C$3:$AC$460,$B283-2020,FALSE)</f>
        <v>161.7397</v>
      </c>
      <c r="AD283" s="2">
        <f>VLOOKUP(AD$266,AURORA!$C$3:$AC$460,$B283-2020,FALSE)</f>
        <v>61.431139999999999</v>
      </c>
      <c r="AE283" s="2">
        <f>VLOOKUP(AE$266,AURORA!$C$3:$AC$460,$B283-2020,FALSE)</f>
        <v>-5.4078389999999997E-2</v>
      </c>
      <c r="AF283" s="2">
        <f>VLOOKUP(AF$266,AURORA!$C$3:$AC$460,$B283-2020,FALSE)</f>
        <v>1441.3979999999999</v>
      </c>
      <c r="AG283" s="2"/>
    </row>
    <row r="284" spans="2:33" x14ac:dyDescent="0.2">
      <c r="B284">
        <v>2038</v>
      </c>
      <c r="C284">
        <v>2038</v>
      </c>
      <c r="D284" s="2"/>
      <c r="E284" s="2">
        <f t="shared" si="11"/>
        <v>178.32140000000001</v>
      </c>
      <c r="F284" s="2">
        <f t="shared" si="12"/>
        <v>3482.1619999999998</v>
      </c>
      <c r="G284" s="2">
        <f t="shared" si="13"/>
        <v>524.90968190000001</v>
      </c>
      <c r="H284" s="2"/>
      <c r="I284" s="2">
        <f t="shared" si="14"/>
        <v>61.373139999999999</v>
      </c>
      <c r="J284" s="2"/>
      <c r="K284" s="2"/>
      <c r="L284" s="2"/>
      <c r="M284" s="2"/>
      <c r="N284" s="2">
        <f t="shared" si="15"/>
        <v>979.34672999999998</v>
      </c>
      <c r="O284" s="2">
        <f t="shared" si="16"/>
        <v>1452.86</v>
      </c>
      <c r="P284" s="2"/>
      <c r="Q284" s="2">
        <f t="shared" si="17"/>
        <v>6678.9729518999993</v>
      </c>
      <c r="R284" s="6">
        <f t="shared" si="18"/>
        <v>5975.7418699999998</v>
      </c>
      <c r="S284" s="6">
        <v>6185.3972560418888</v>
      </c>
      <c r="T284" s="4">
        <f t="shared" si="19"/>
        <v>0.966104782382878</v>
      </c>
      <c r="U284" s="4"/>
      <c r="V284" s="4"/>
      <c r="W284" s="2">
        <f>VLOOKUP(W$266,AURORA!$C$3:$AC$460,$B284-2020,FALSE)</f>
        <v>513.42899999999997</v>
      </c>
      <c r="X284" s="2">
        <f>VLOOKUP(X$266,AURORA!$C$3:$AC$460,$B284-2020,FALSE)</f>
        <v>3482.1619999999998</v>
      </c>
      <c r="Y284" s="2">
        <f>VLOOKUP(Y$266,AURORA!$C$3:$AC$460,$B284-2020,FALSE)</f>
        <v>11.32574</v>
      </c>
      <c r="Z284" s="2">
        <f>VLOOKUP(Z$266,AURORA!$C$3:$AC$460,$B284-2020,FALSE)</f>
        <v>964.00139999999999</v>
      </c>
      <c r="AA284" s="2">
        <f>VLOOKUP(AA$266,AURORA!$C$3:$AC$460,$B284-2020,FALSE)</f>
        <v>15.345330000000001</v>
      </c>
      <c r="AB284" s="2">
        <f>VLOOKUP(AB$266,AURORA!$C$3:$AC$460,$B284-2020,FALSE)</f>
        <v>0.15494189999999999</v>
      </c>
      <c r="AC284" s="2">
        <f>VLOOKUP(AC$266,AURORA!$C$3:$AC$460,$B284-2020,FALSE)</f>
        <v>178.32140000000001</v>
      </c>
      <c r="AD284" s="2">
        <f>VLOOKUP(AD$266,AURORA!$C$3:$AC$460,$B284-2020,FALSE)</f>
        <v>61.373139999999999</v>
      </c>
      <c r="AE284" s="2">
        <f>VLOOKUP(AE$266,AURORA!$C$3:$AC$460,$B284-2020,FALSE)</f>
        <v>-5.797004E-2</v>
      </c>
      <c r="AF284" s="2">
        <f>VLOOKUP(AF$266,AURORA!$C$3:$AC$460,$B284-2020,FALSE)</f>
        <v>1452.86</v>
      </c>
      <c r="AG284" s="2"/>
    </row>
    <row r="285" spans="2:33" x14ac:dyDescent="0.2">
      <c r="B285">
        <v>2039</v>
      </c>
      <c r="C285">
        <v>2039</v>
      </c>
      <c r="D285" s="2"/>
      <c r="E285" s="2">
        <f t="shared" si="11"/>
        <v>198.86519999999999</v>
      </c>
      <c r="F285" s="2">
        <f t="shared" si="12"/>
        <v>3482.1619999999998</v>
      </c>
      <c r="G285" s="2">
        <f t="shared" si="13"/>
        <v>520.13290900000004</v>
      </c>
      <c r="H285" s="2"/>
      <c r="I285" s="2">
        <f t="shared" si="14"/>
        <v>60.794530000000002</v>
      </c>
      <c r="J285" s="2"/>
      <c r="K285" s="2"/>
      <c r="L285" s="2"/>
      <c r="M285" s="2"/>
      <c r="N285" s="2">
        <f t="shared" si="15"/>
        <v>1002.84203</v>
      </c>
      <c r="O285" s="2">
        <f t="shared" si="16"/>
        <v>1447.9390000000001</v>
      </c>
      <c r="P285" s="2"/>
      <c r="Q285" s="2">
        <f t="shared" si="17"/>
        <v>6712.7356690000006</v>
      </c>
      <c r="R285" s="6">
        <f t="shared" si="18"/>
        <v>5993.7375600000005</v>
      </c>
      <c r="S285" s="6">
        <v>6214.5177079449386</v>
      </c>
      <c r="T285" s="4">
        <f t="shared" si="19"/>
        <v>0.96447348638773978</v>
      </c>
      <c r="U285" s="4"/>
      <c r="V285" s="4"/>
      <c r="W285" s="2">
        <f>VLOOKUP(W$266,AURORA!$C$3:$AC$460,$B285-2020,FALSE)</f>
        <v>507.29379999999998</v>
      </c>
      <c r="X285" s="2">
        <f>VLOOKUP(X$266,AURORA!$C$3:$AC$460,$B285-2020,FALSE)</f>
        <v>3482.1619999999998</v>
      </c>
      <c r="Y285" s="2">
        <f>VLOOKUP(Y$266,AURORA!$C$3:$AC$460,$B285-2020,FALSE)</f>
        <v>12.586970000000001</v>
      </c>
      <c r="Z285" s="2">
        <f>VLOOKUP(Z$266,AURORA!$C$3:$AC$460,$B285-2020,FALSE)</f>
        <v>987.51210000000003</v>
      </c>
      <c r="AA285" s="2">
        <f>VLOOKUP(AA$266,AURORA!$C$3:$AC$460,$B285-2020,FALSE)</f>
        <v>15.329929999999999</v>
      </c>
      <c r="AB285" s="2">
        <f>VLOOKUP(AB$266,AURORA!$C$3:$AC$460,$B285-2020,FALSE)</f>
        <v>0.252139</v>
      </c>
      <c r="AC285" s="2">
        <f>VLOOKUP(AC$266,AURORA!$C$3:$AC$460,$B285-2020,FALSE)</f>
        <v>198.86519999999999</v>
      </c>
      <c r="AD285" s="2">
        <f>VLOOKUP(AD$266,AURORA!$C$3:$AC$460,$B285-2020,FALSE)</f>
        <v>60.794530000000002</v>
      </c>
      <c r="AE285" s="2">
        <f>VLOOKUP(AE$266,AURORA!$C$3:$AC$460,$B285-2020,FALSE)</f>
        <v>-5.7907790000000001E-2</v>
      </c>
      <c r="AF285" s="2">
        <f>VLOOKUP(AF$266,AURORA!$C$3:$AC$460,$B285-2020,FALSE)</f>
        <v>1447.9390000000001</v>
      </c>
      <c r="AG285" s="2"/>
    </row>
    <row r="286" spans="2:33" x14ac:dyDescent="0.2">
      <c r="B286">
        <v>2040</v>
      </c>
      <c r="C286">
        <v>2040</v>
      </c>
      <c r="D286" s="2"/>
      <c r="E286" s="2">
        <f t="shared" si="11"/>
        <v>215.35759999999999</v>
      </c>
      <c r="F286" s="2">
        <f t="shared" si="12"/>
        <v>3482.5230000000001</v>
      </c>
      <c r="G286" s="2">
        <f t="shared" si="13"/>
        <v>458.36436659999998</v>
      </c>
      <c r="H286" s="2"/>
      <c r="I286" s="2">
        <f t="shared" si="14"/>
        <v>60.441310000000001</v>
      </c>
      <c r="J286" s="2"/>
      <c r="K286" s="2"/>
      <c r="L286" s="2"/>
      <c r="M286" s="2"/>
      <c r="N286" s="2">
        <f t="shared" si="15"/>
        <v>1049.4293600000001</v>
      </c>
      <c r="O286" s="2">
        <f t="shared" si="16"/>
        <v>1457.7159999999999</v>
      </c>
      <c r="P286" s="2"/>
      <c r="Q286" s="2">
        <f t="shared" si="17"/>
        <v>6723.8316365999999</v>
      </c>
      <c r="R286" s="6">
        <f t="shared" si="18"/>
        <v>6050.1096699999998</v>
      </c>
      <c r="S286" s="6">
        <v>6243.7752570600078</v>
      </c>
      <c r="T286" s="4">
        <f t="shared" si="19"/>
        <v>0.96898261402970498</v>
      </c>
      <c r="U286" s="4"/>
      <c r="V286" s="4"/>
      <c r="W286" s="2">
        <f>VLOOKUP(W$266,AURORA!$C$3:$AC$460,$B286-2020,FALSE)</f>
        <v>446.61369999999999</v>
      </c>
      <c r="X286" s="2">
        <f>VLOOKUP(X$266,AURORA!$C$3:$AC$460,$B286-2020,FALSE)</f>
        <v>3482.5230000000001</v>
      </c>
      <c r="Y286" s="2">
        <f>VLOOKUP(Y$266,AURORA!$C$3:$AC$460,$B286-2020,FALSE)</f>
        <v>11.03735</v>
      </c>
      <c r="Z286" s="2">
        <f>VLOOKUP(Z$266,AURORA!$C$3:$AC$460,$B286-2020,FALSE)</f>
        <v>1034.068</v>
      </c>
      <c r="AA286" s="2">
        <f>VLOOKUP(AA$266,AURORA!$C$3:$AC$460,$B286-2020,FALSE)</f>
        <v>15.361359999999999</v>
      </c>
      <c r="AB286" s="2">
        <f>VLOOKUP(AB$266,AURORA!$C$3:$AC$460,$B286-2020,FALSE)</f>
        <v>0.71331659999999997</v>
      </c>
      <c r="AC286" s="2">
        <f>VLOOKUP(AC$266,AURORA!$C$3:$AC$460,$B286-2020,FALSE)</f>
        <v>215.35759999999999</v>
      </c>
      <c r="AD286" s="2">
        <f>VLOOKUP(AD$266,AURORA!$C$3:$AC$460,$B286-2020,FALSE)</f>
        <v>60.441310000000001</v>
      </c>
      <c r="AE286" s="2">
        <f>VLOOKUP(AE$266,AURORA!$C$3:$AC$460,$B286-2020,FALSE)</f>
        <v>-9.1141849999999996E-2</v>
      </c>
      <c r="AF286" s="2">
        <f>VLOOKUP(AF$266,AURORA!$C$3:$AC$460,$B286-2020,FALSE)</f>
        <v>1457.7159999999999</v>
      </c>
      <c r="AG286" s="2"/>
    </row>
    <row r="287" spans="2:33" x14ac:dyDescent="0.2">
      <c r="B287">
        <v>2041</v>
      </c>
      <c r="C287">
        <v>2041</v>
      </c>
      <c r="D287" s="2"/>
      <c r="E287" s="2">
        <f t="shared" si="11"/>
        <v>237.2499</v>
      </c>
      <c r="F287" s="2">
        <f t="shared" si="12"/>
        <v>3482.1619999999998</v>
      </c>
      <c r="G287" s="2">
        <f t="shared" si="13"/>
        <v>457.85442689999996</v>
      </c>
      <c r="H287" s="2"/>
      <c r="I287" s="2">
        <f t="shared" si="14"/>
        <v>60.305149999999998</v>
      </c>
      <c r="J287" s="2"/>
      <c r="K287" s="2"/>
      <c r="L287" s="2"/>
      <c r="M287" s="2"/>
      <c r="N287" s="2">
        <f t="shared" si="15"/>
        <v>1087.76135</v>
      </c>
      <c r="O287" s="2">
        <f t="shared" si="16"/>
        <v>1466.289</v>
      </c>
      <c r="P287" s="2"/>
      <c r="Q287" s="2">
        <f t="shared" si="17"/>
        <v>6791.6218268999992</v>
      </c>
      <c r="R287" s="6">
        <f t="shared" si="18"/>
        <v>6096.5174999999999</v>
      </c>
      <c r="S287" s="6">
        <v>6273.1705488319412</v>
      </c>
      <c r="T287" s="4">
        <f t="shared" si="19"/>
        <v>0.97183990974630297</v>
      </c>
      <c r="U287" s="4"/>
      <c r="V287" s="4"/>
      <c r="W287" s="2">
        <f>VLOOKUP(W$266,AURORA!$C$3:$AC$460,$B287-2020,FALSE)</f>
        <v>446.46280000000002</v>
      </c>
      <c r="X287" s="2">
        <f>VLOOKUP(X$266,AURORA!$C$3:$AC$460,$B287-2020,FALSE)</f>
        <v>3482.1619999999998</v>
      </c>
      <c r="Y287" s="2">
        <f>VLOOKUP(Y$266,AURORA!$C$3:$AC$460,$B287-2020,FALSE)</f>
        <v>11.199780000000001</v>
      </c>
      <c r="Z287" s="2">
        <f>VLOOKUP(Z$266,AURORA!$C$3:$AC$460,$B287-2020,FALSE)</f>
        <v>1072.4110000000001</v>
      </c>
      <c r="AA287" s="2">
        <f>VLOOKUP(AA$266,AURORA!$C$3:$AC$460,$B287-2020,FALSE)</f>
        <v>15.350350000000001</v>
      </c>
      <c r="AB287" s="2">
        <f>VLOOKUP(AB$266,AURORA!$C$3:$AC$460,$B287-2020,FALSE)</f>
        <v>0.19184689999999999</v>
      </c>
      <c r="AC287" s="2">
        <f>VLOOKUP(AC$266,AURORA!$C$3:$AC$460,$B287-2020,FALSE)</f>
        <v>237.2499</v>
      </c>
      <c r="AD287" s="2">
        <f>VLOOKUP(AD$266,AURORA!$C$3:$AC$460,$B287-2020,FALSE)</f>
        <v>60.305149999999998</v>
      </c>
      <c r="AE287" s="2">
        <f>VLOOKUP(AE$266,AURORA!$C$3:$AC$460,$B287-2020,FALSE)</f>
        <v>-7.0329929999999999E-2</v>
      </c>
      <c r="AF287" s="2">
        <f>VLOOKUP(AF$266,AURORA!$C$3:$AC$460,$B287-2020,FALSE)</f>
        <v>1466.289</v>
      </c>
      <c r="AG287" s="2"/>
    </row>
    <row r="288" spans="2:33" x14ac:dyDescent="0.2">
      <c r="B288">
        <v>2042</v>
      </c>
      <c r="C288">
        <v>2042</v>
      </c>
      <c r="D288" s="2"/>
      <c r="E288" s="2">
        <f t="shared" si="11"/>
        <v>255.4863</v>
      </c>
      <c r="F288" s="2">
        <f t="shared" si="12"/>
        <v>3482.1619999999998</v>
      </c>
      <c r="G288" s="2">
        <f t="shared" si="13"/>
        <v>471.77660300000002</v>
      </c>
      <c r="H288" s="2"/>
      <c r="I288" s="2">
        <f t="shared" si="14"/>
        <v>59.621560000000002</v>
      </c>
      <c r="J288" s="2"/>
      <c r="K288" s="2"/>
      <c r="L288" s="2"/>
      <c r="M288" s="2"/>
      <c r="N288" s="2">
        <f t="shared" si="15"/>
        <v>1087.9639999999999</v>
      </c>
      <c r="O288" s="2">
        <f t="shared" si="16"/>
        <v>1458.463</v>
      </c>
      <c r="P288" s="2"/>
      <c r="Q288" s="2">
        <f t="shared" si="17"/>
        <v>6815.4734629999994</v>
      </c>
      <c r="R288" s="6">
        <f t="shared" si="18"/>
        <v>6088.2105599999995</v>
      </c>
      <c r="S288" s="6">
        <v>6302.7042317442956</v>
      </c>
      <c r="T288" s="4">
        <f t="shared" si="19"/>
        <v>0.9659679934425649</v>
      </c>
      <c r="U288" s="4"/>
      <c r="V288" s="4"/>
      <c r="W288" s="2">
        <f>VLOOKUP(W$266,AURORA!$C$3:$AC$460,$B288-2020,FALSE)</f>
        <v>457.96660000000003</v>
      </c>
      <c r="X288" s="2">
        <f>VLOOKUP(X$266,AURORA!$C$3:$AC$460,$B288-2020,FALSE)</f>
        <v>3482.1619999999998</v>
      </c>
      <c r="Y288" s="2">
        <f>VLOOKUP(Y$266,AURORA!$C$3:$AC$460,$B288-2020,FALSE)</f>
        <v>13.424569999999999</v>
      </c>
      <c r="Z288" s="2">
        <f>VLOOKUP(Z$266,AURORA!$C$3:$AC$460,$B288-2020,FALSE)</f>
        <v>1072.7539999999999</v>
      </c>
      <c r="AA288" s="2">
        <f>VLOOKUP(AA$266,AURORA!$C$3:$AC$460,$B288-2020,FALSE)</f>
        <v>15.21</v>
      </c>
      <c r="AB288" s="2">
        <f>VLOOKUP(AB$266,AURORA!$C$3:$AC$460,$B288-2020,FALSE)</f>
        <v>0.38543300000000003</v>
      </c>
      <c r="AC288" s="2">
        <f>VLOOKUP(AC$266,AURORA!$C$3:$AC$460,$B288-2020,FALSE)</f>
        <v>255.4863</v>
      </c>
      <c r="AD288" s="2">
        <f>VLOOKUP(AD$266,AURORA!$C$3:$AC$460,$B288-2020,FALSE)</f>
        <v>59.621560000000002</v>
      </c>
      <c r="AE288" s="2">
        <f>VLOOKUP(AE$266,AURORA!$C$3:$AC$460,$B288-2020,FALSE)</f>
        <v>-9.0758510000000001E-2</v>
      </c>
      <c r="AF288" s="2">
        <f>VLOOKUP(AF$266,AURORA!$C$3:$AC$460,$B288-2020,FALSE)</f>
        <v>1458.463</v>
      </c>
      <c r="AG288" s="2"/>
    </row>
    <row r="289" spans="2:33" x14ac:dyDescent="0.2">
      <c r="B289">
        <v>2043</v>
      </c>
      <c r="C289">
        <v>2043</v>
      </c>
      <c r="D289" s="2"/>
      <c r="E289" s="2">
        <f t="shared" si="11"/>
        <v>275.48149999999998</v>
      </c>
      <c r="F289" s="2">
        <f t="shared" si="12"/>
        <v>3482.1619999999998</v>
      </c>
      <c r="G289" s="2">
        <f t="shared" si="13"/>
        <v>399.83856259999999</v>
      </c>
      <c r="H289" s="2"/>
      <c r="I289" s="2">
        <f t="shared" si="14"/>
        <v>58.65211</v>
      </c>
      <c r="J289" s="2"/>
      <c r="K289" s="2"/>
      <c r="L289" s="2"/>
      <c r="M289" s="2"/>
      <c r="N289" s="2">
        <f t="shared" si="15"/>
        <v>1166.0366000000001</v>
      </c>
      <c r="O289" s="2">
        <f t="shared" si="16"/>
        <v>1527.317</v>
      </c>
      <c r="P289" s="2"/>
      <c r="Q289" s="2">
        <f t="shared" si="17"/>
        <v>6909.4877726000004</v>
      </c>
      <c r="R289" s="6">
        <f t="shared" si="18"/>
        <v>6234.1677099999997</v>
      </c>
      <c r="S289" s="6">
        <v>6332.3769573336467</v>
      </c>
      <c r="T289" s="4">
        <f t="shared" si="19"/>
        <v>0.9844909347634605</v>
      </c>
      <c r="U289" s="4"/>
      <c r="V289" s="4"/>
      <c r="W289" s="2">
        <f>VLOOKUP(W$266,AURORA!$C$3:$AC$460,$B289-2020,FALSE)</f>
        <v>384.2783</v>
      </c>
      <c r="X289" s="2">
        <f>VLOOKUP(X$266,AURORA!$C$3:$AC$460,$B289-2020,FALSE)</f>
        <v>3482.1619999999998</v>
      </c>
      <c r="Y289" s="2">
        <f>VLOOKUP(Y$266,AURORA!$C$3:$AC$460,$B289-2020,FALSE)</f>
        <v>14.856210000000001</v>
      </c>
      <c r="Z289" s="2">
        <f>VLOOKUP(Z$266,AURORA!$C$3:$AC$460,$B289-2020,FALSE)</f>
        <v>1150.7570000000001</v>
      </c>
      <c r="AA289" s="2">
        <f>VLOOKUP(AA$266,AURORA!$C$3:$AC$460,$B289-2020,FALSE)</f>
        <v>15.2796</v>
      </c>
      <c r="AB289" s="2">
        <f>VLOOKUP(AB$266,AURORA!$C$3:$AC$460,$B289-2020,FALSE)</f>
        <v>0.70405260000000003</v>
      </c>
      <c r="AC289" s="2">
        <f>VLOOKUP(AC$266,AURORA!$C$3:$AC$460,$B289-2020,FALSE)</f>
        <v>275.48149999999998</v>
      </c>
      <c r="AD289" s="2">
        <f>VLOOKUP(AD$266,AURORA!$C$3:$AC$460,$B289-2020,FALSE)</f>
        <v>58.65211</v>
      </c>
      <c r="AE289" s="2">
        <f>VLOOKUP(AE$266,AURORA!$C$3:$AC$460,$B289-2020,FALSE)</f>
        <v>-0.1107201</v>
      </c>
      <c r="AF289" s="2">
        <f>VLOOKUP(AF$266,AURORA!$C$3:$AC$460,$B289-2020,FALSE)</f>
        <v>1527.317</v>
      </c>
      <c r="AG289" s="2"/>
    </row>
    <row r="290" spans="2:33" x14ac:dyDescent="0.2">
      <c r="B290">
        <v>2044</v>
      </c>
      <c r="C290">
        <v>2044</v>
      </c>
      <c r="D290" s="2"/>
      <c r="E290" s="2">
        <f t="shared" si="11"/>
        <v>296.78559999999999</v>
      </c>
      <c r="F290" s="2">
        <f t="shared" si="12"/>
        <v>3482.5230000000001</v>
      </c>
      <c r="G290" s="2">
        <f t="shared" si="13"/>
        <v>496.722599</v>
      </c>
      <c r="H290" s="2"/>
      <c r="I290" s="2">
        <f t="shared" si="14"/>
        <v>60.027749999999997</v>
      </c>
      <c r="J290" s="2"/>
      <c r="K290" s="2"/>
      <c r="L290" s="2"/>
      <c r="M290" s="2"/>
      <c r="N290" s="2">
        <f t="shared" si="15"/>
        <v>1266.6349</v>
      </c>
      <c r="O290" s="2">
        <f t="shared" si="16"/>
        <v>1615.1510000000001</v>
      </c>
      <c r="P290" s="2"/>
      <c r="Q290" s="2">
        <f t="shared" si="17"/>
        <v>7217.8448490000001</v>
      </c>
      <c r="R290" s="6">
        <f t="shared" si="18"/>
        <v>6424.3366500000002</v>
      </c>
      <c r="S290" s="6">
        <v>6362.1893802039631</v>
      </c>
      <c r="T290" s="4">
        <f t="shared" si="19"/>
        <v>1.0097682206677798</v>
      </c>
      <c r="U290" s="4"/>
      <c r="V290" s="4"/>
      <c r="W290" s="2">
        <f>VLOOKUP(W$266,AURORA!$C$3:$AC$460,$B290-2020,FALSE)</f>
        <v>477.68860000000001</v>
      </c>
      <c r="X290" s="2">
        <f>VLOOKUP(X$266,AURORA!$C$3:$AC$460,$B290-2020,FALSE)</f>
        <v>3482.5230000000001</v>
      </c>
      <c r="Y290" s="2">
        <f>VLOOKUP(Y$266,AURORA!$C$3:$AC$460,$B290-2020,FALSE)</f>
        <v>17.801400000000001</v>
      </c>
      <c r="Z290" s="2">
        <f>VLOOKUP(Z$266,AURORA!$C$3:$AC$460,$B290-2020,FALSE)</f>
        <v>1251.325</v>
      </c>
      <c r="AA290" s="2">
        <f>VLOOKUP(AA$266,AURORA!$C$3:$AC$460,$B290-2020,FALSE)</f>
        <v>15.309900000000001</v>
      </c>
      <c r="AB290" s="2">
        <f>VLOOKUP(AB$266,AURORA!$C$3:$AC$460,$B290-2020,FALSE)</f>
        <v>1.232599</v>
      </c>
      <c r="AC290" s="2">
        <f>VLOOKUP(AC$266,AURORA!$C$3:$AC$460,$B290-2020,FALSE)</f>
        <v>296.78559999999999</v>
      </c>
      <c r="AD290" s="2">
        <f>VLOOKUP(AD$266,AURORA!$C$3:$AC$460,$B290-2020,FALSE)</f>
        <v>60.027749999999997</v>
      </c>
      <c r="AE290" s="2">
        <f>VLOOKUP(AE$266,AURORA!$C$3:$AC$460,$B290-2020,FALSE)</f>
        <v>-0.10311090000000001</v>
      </c>
      <c r="AF290" s="2">
        <f>VLOOKUP(AF$266,AURORA!$C$3:$AC$460,$B290-2020,FALSE)</f>
        <v>1615.1510000000001</v>
      </c>
      <c r="AG290" s="2"/>
    </row>
    <row r="291" spans="2:33" x14ac:dyDescent="0.2">
      <c r="B291">
        <v>2045</v>
      </c>
      <c r="C291">
        <v>2045</v>
      </c>
      <c r="D291" s="2"/>
      <c r="E291" s="2">
        <f t="shared" si="11"/>
        <v>314.79680000000002</v>
      </c>
      <c r="F291" s="2">
        <f t="shared" si="12"/>
        <v>3482.1619999999998</v>
      </c>
      <c r="G291" s="2">
        <f t="shared" si="13"/>
        <v>414.0515944</v>
      </c>
      <c r="H291" s="2"/>
      <c r="I291" s="2">
        <f t="shared" si="14"/>
        <v>59.031649999999999</v>
      </c>
      <c r="J291" s="2"/>
      <c r="K291" s="2"/>
      <c r="L291" s="2"/>
      <c r="M291" s="2"/>
      <c r="N291" s="2">
        <f t="shared" si="15"/>
        <v>1296.08743</v>
      </c>
      <c r="O291" s="2">
        <f t="shared" si="16"/>
        <v>1681.527</v>
      </c>
      <c r="P291" s="2"/>
      <c r="Q291" s="2">
        <f t="shared" si="17"/>
        <v>7247.6564744000007</v>
      </c>
      <c r="R291" s="6">
        <f t="shared" si="18"/>
        <v>6518.8080799999998</v>
      </c>
      <c r="S291" s="6">
        <v>6392.1421580410461</v>
      </c>
      <c r="T291" s="4">
        <f t="shared" si="19"/>
        <v>1.0198158800019197</v>
      </c>
      <c r="U291" s="4"/>
      <c r="V291" s="4"/>
      <c r="W291" s="2">
        <f>VLOOKUP(W$266,AURORA!$C$3:$AC$460,$B291-2020,FALSE)</f>
        <v>395.40699999999998</v>
      </c>
      <c r="X291" s="2">
        <f>VLOOKUP(X$266,AURORA!$C$3:$AC$460,$B291-2020,FALSE)</f>
        <v>3482.1619999999998</v>
      </c>
      <c r="Y291" s="2">
        <f>VLOOKUP(Y$266,AURORA!$C$3:$AC$460,$B291-2020,FALSE)</f>
        <v>17.824649999999998</v>
      </c>
      <c r="Z291" s="2">
        <f>VLOOKUP(Z$266,AURORA!$C$3:$AC$460,$B291-2020,FALSE)</f>
        <v>1280.7940000000001</v>
      </c>
      <c r="AA291" s="2">
        <f>VLOOKUP(AA$266,AURORA!$C$3:$AC$460,$B291-2020,FALSE)</f>
        <v>15.293430000000001</v>
      </c>
      <c r="AB291" s="2">
        <f>VLOOKUP(AB$266,AURORA!$C$3:$AC$460,$B291-2020,FALSE)</f>
        <v>0.81994440000000002</v>
      </c>
      <c r="AC291" s="2">
        <f>VLOOKUP(AC$266,AURORA!$C$3:$AC$460,$B291-2020,FALSE)</f>
        <v>314.79680000000002</v>
      </c>
      <c r="AD291" s="2">
        <f>VLOOKUP(AD$266,AURORA!$C$3:$AC$460,$B291-2020,FALSE)</f>
        <v>59.031649999999999</v>
      </c>
      <c r="AE291" s="2">
        <f>VLOOKUP(AE$266,AURORA!$C$3:$AC$460,$B291-2020,FALSE)</f>
        <v>-0.11660429999999999</v>
      </c>
      <c r="AF291" s="2">
        <f>VLOOKUP(AF$266,AURORA!$C$3:$AC$460,$B291-2020,FALSE)</f>
        <v>1681.527</v>
      </c>
      <c r="AG291" s="2"/>
    </row>
    <row r="292" spans="2:33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2"/>
  <cols>
    <col min="3" max="3" width="11.28515625" bestFit="1" customWidth="1"/>
    <col min="4" max="4" width="10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3" width="7.85546875" bestFit="1" customWidth="1"/>
    <col min="14" max="14" width="8.7109375" bestFit="1" customWidth="1"/>
    <col min="15" max="15" width="7.7109375" bestFit="1" customWidth="1"/>
    <col min="16" max="16" width="7" bestFit="1" customWidth="1"/>
    <col min="17" max="17" width="10.28515625" bestFit="1" customWidth="1"/>
    <col min="21" max="31" width="9.140625" style="2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2768620</v>
      </c>
      <c r="E2" s="2">
        <v>13716</v>
      </c>
      <c r="F2" s="2">
        <v>39808</v>
      </c>
      <c r="G2" s="2">
        <v>130380</v>
      </c>
      <c r="H2" s="2"/>
      <c r="I2" s="2">
        <v>388</v>
      </c>
      <c r="J2" s="2">
        <v>514</v>
      </c>
      <c r="K2" s="2"/>
      <c r="L2" s="2">
        <v>3817</v>
      </c>
      <c r="M2" s="2"/>
      <c r="N2" s="2"/>
      <c r="O2" s="2"/>
      <c r="P2" s="2"/>
      <c r="Q2" s="2">
        <f>SUM(D2:P2)</f>
        <v>2957243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2595626</v>
      </c>
      <c r="E3" s="2">
        <v>12367</v>
      </c>
      <c r="F3" s="2">
        <v>41371</v>
      </c>
      <c r="G3" s="2">
        <v>141602</v>
      </c>
      <c r="H3" s="2"/>
      <c r="I3" s="2">
        <v>296</v>
      </c>
      <c r="J3" s="2">
        <v>393</v>
      </c>
      <c r="K3" s="2"/>
      <c r="L3" s="2">
        <v>4164</v>
      </c>
      <c r="M3" s="2"/>
      <c r="N3" s="2"/>
      <c r="O3" s="2"/>
      <c r="P3" s="2"/>
      <c r="Q3" s="2">
        <f t="shared" ref="Q3:Q66" si="1">SUM(D3:P3)</f>
        <v>2795819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2235985</v>
      </c>
      <c r="E4" s="2">
        <v>13636</v>
      </c>
      <c r="F4" s="2">
        <v>41615</v>
      </c>
      <c r="G4" s="2">
        <v>139404</v>
      </c>
      <c r="H4" s="2"/>
      <c r="I4" s="2">
        <v>359</v>
      </c>
      <c r="J4" s="2">
        <v>475</v>
      </c>
      <c r="K4" s="2"/>
      <c r="L4" s="2">
        <v>3867</v>
      </c>
      <c r="M4" s="2"/>
      <c r="N4" s="2"/>
      <c r="O4" s="2"/>
      <c r="P4" s="2"/>
      <c r="Q4" s="2">
        <f t="shared" si="1"/>
        <v>2435341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2458937</v>
      </c>
      <c r="E5" s="2">
        <v>12972</v>
      </c>
      <c r="F5" s="2">
        <v>43078</v>
      </c>
      <c r="G5" s="2">
        <v>157099</v>
      </c>
      <c r="H5" s="2"/>
      <c r="I5" s="2">
        <v>361</v>
      </c>
      <c r="J5" s="2">
        <v>479</v>
      </c>
      <c r="K5" s="2"/>
      <c r="L5" s="2">
        <v>4594</v>
      </c>
      <c r="M5" s="2"/>
      <c r="N5" s="2"/>
      <c r="O5" s="2"/>
      <c r="P5" s="2"/>
      <c r="Q5" s="2">
        <f t="shared" si="1"/>
        <v>2677520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2810777</v>
      </c>
      <c r="E6" s="2">
        <v>-129</v>
      </c>
      <c r="F6" s="2">
        <v>80173</v>
      </c>
      <c r="G6" s="2">
        <v>153429</v>
      </c>
      <c r="H6" s="2"/>
      <c r="I6" s="2">
        <v>405</v>
      </c>
      <c r="J6" s="2">
        <v>536</v>
      </c>
      <c r="K6" s="2"/>
      <c r="L6" s="2">
        <v>4930</v>
      </c>
      <c r="M6" s="2"/>
      <c r="N6" s="2"/>
      <c r="O6" s="2"/>
      <c r="P6" s="2"/>
      <c r="Q6" s="2">
        <f t="shared" si="1"/>
        <v>3050121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2738786</v>
      </c>
      <c r="E7" s="2">
        <v>14847</v>
      </c>
      <c r="F7" s="2">
        <v>45331</v>
      </c>
      <c r="G7" s="2">
        <v>143482</v>
      </c>
      <c r="H7" s="2"/>
      <c r="I7" s="2">
        <v>289</v>
      </c>
      <c r="J7" s="2">
        <v>382</v>
      </c>
      <c r="K7" s="2"/>
      <c r="L7" s="2">
        <v>6797</v>
      </c>
      <c r="M7" s="2"/>
      <c r="N7" s="2"/>
      <c r="O7" s="2"/>
      <c r="P7" s="2"/>
      <c r="Q7" s="2">
        <f t="shared" si="1"/>
        <v>2949914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3112204</v>
      </c>
      <c r="E8" s="2">
        <v>16025</v>
      </c>
      <c r="F8" s="2">
        <v>41934</v>
      </c>
      <c r="G8" s="2">
        <v>130214</v>
      </c>
      <c r="H8" s="2"/>
      <c r="I8" s="2">
        <v>282</v>
      </c>
      <c r="J8" s="2">
        <v>373</v>
      </c>
      <c r="K8" s="2"/>
      <c r="L8" s="2">
        <v>5178</v>
      </c>
      <c r="M8" s="2"/>
      <c r="N8" s="2"/>
      <c r="O8" s="2"/>
      <c r="P8" s="2"/>
      <c r="Q8" s="2">
        <f t="shared" si="1"/>
        <v>3306210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3090968</v>
      </c>
      <c r="E9" s="2">
        <v>16318</v>
      </c>
      <c r="F9" s="2">
        <v>39666</v>
      </c>
      <c r="G9" s="2">
        <v>127168</v>
      </c>
      <c r="H9" s="2"/>
      <c r="I9" s="2">
        <v>57</v>
      </c>
      <c r="J9" s="2">
        <v>75</v>
      </c>
      <c r="K9" s="2"/>
      <c r="L9" s="2">
        <v>4835</v>
      </c>
      <c r="M9" s="2"/>
      <c r="N9" s="2"/>
      <c r="O9" s="2"/>
      <c r="P9" s="2"/>
      <c r="Q9" s="2">
        <f t="shared" si="1"/>
        <v>3279087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2987771</v>
      </c>
      <c r="E10" s="2">
        <v>13057</v>
      </c>
      <c r="F10" s="2">
        <v>35923</v>
      </c>
      <c r="G10" s="2">
        <v>118606</v>
      </c>
      <c r="H10" s="2"/>
      <c r="I10" s="2">
        <v>415</v>
      </c>
      <c r="J10" s="2">
        <v>549</v>
      </c>
      <c r="K10" s="2"/>
      <c r="L10" s="2">
        <v>4031</v>
      </c>
      <c r="M10" s="2"/>
      <c r="N10" s="2"/>
      <c r="O10" s="2"/>
      <c r="P10" s="2"/>
      <c r="Q10" s="2">
        <f t="shared" si="1"/>
        <v>3160352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3044640</v>
      </c>
      <c r="E11" s="2">
        <v>15866</v>
      </c>
      <c r="F11" s="2">
        <v>32150</v>
      </c>
      <c r="G11" s="2">
        <v>89242</v>
      </c>
      <c r="H11" s="2"/>
      <c r="I11" s="2">
        <v>416</v>
      </c>
      <c r="J11" s="2">
        <v>551</v>
      </c>
      <c r="K11" s="2"/>
      <c r="L11" s="2">
        <v>4007</v>
      </c>
      <c r="M11" s="2"/>
      <c r="N11" s="2"/>
      <c r="O11" s="2"/>
      <c r="P11" s="2"/>
      <c r="Q11" s="2">
        <f t="shared" si="1"/>
        <v>3186872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2938357</v>
      </c>
      <c r="E12" s="2">
        <v>14003</v>
      </c>
      <c r="F12" s="2">
        <v>32906</v>
      </c>
      <c r="G12" s="2">
        <v>55453</v>
      </c>
      <c r="H12" s="2"/>
      <c r="I12" s="2">
        <v>397</v>
      </c>
      <c r="J12" s="2">
        <v>527</v>
      </c>
      <c r="K12" s="2"/>
      <c r="L12" s="2">
        <v>4994</v>
      </c>
      <c r="M12" s="2"/>
      <c r="N12" s="2"/>
      <c r="O12" s="2"/>
      <c r="P12" s="2"/>
      <c r="Q12" s="2">
        <f t="shared" si="1"/>
        <v>3046637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2896637</v>
      </c>
      <c r="E13" s="2">
        <v>10064</v>
      </c>
      <c r="F13" s="2">
        <v>34451</v>
      </c>
      <c r="G13" s="2">
        <v>59998</v>
      </c>
      <c r="H13" s="2"/>
      <c r="I13" s="2">
        <v>483</v>
      </c>
      <c r="J13" s="2">
        <v>640</v>
      </c>
      <c r="K13" s="2"/>
      <c r="L13" s="2">
        <v>6361</v>
      </c>
      <c r="M13" s="2"/>
      <c r="N13" s="2"/>
      <c r="O13" s="2"/>
      <c r="P13" s="2"/>
      <c r="Q13" s="2">
        <f t="shared" si="1"/>
        <v>3008634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3235773</v>
      </c>
      <c r="E14" s="2">
        <v>19506</v>
      </c>
      <c r="F14" s="2">
        <v>35649</v>
      </c>
      <c r="G14" s="2">
        <v>58553</v>
      </c>
      <c r="H14" s="2"/>
      <c r="I14" s="2">
        <v>477</v>
      </c>
      <c r="J14" s="2">
        <v>606</v>
      </c>
      <c r="K14" s="2">
        <v>0</v>
      </c>
      <c r="L14" s="2">
        <v>3521</v>
      </c>
      <c r="M14" s="2"/>
      <c r="N14" s="2"/>
      <c r="O14" s="2"/>
      <c r="P14" s="2"/>
      <c r="Q14" s="2">
        <f t="shared" si="1"/>
        <v>3354085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2713503</v>
      </c>
      <c r="E15" s="2">
        <v>17549</v>
      </c>
      <c r="F15" s="2">
        <v>31461</v>
      </c>
      <c r="G15" s="2">
        <v>56236</v>
      </c>
      <c r="H15" s="2"/>
      <c r="I15" s="2">
        <v>418</v>
      </c>
      <c r="J15" s="2">
        <v>531</v>
      </c>
      <c r="K15" s="2">
        <v>0</v>
      </c>
      <c r="L15" s="2">
        <v>4180</v>
      </c>
      <c r="M15" s="2"/>
      <c r="N15" s="2"/>
      <c r="O15" s="2"/>
      <c r="P15" s="2"/>
      <c r="Q15" s="2">
        <f t="shared" si="1"/>
        <v>2823878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2501883</v>
      </c>
      <c r="E16" s="2">
        <v>18207</v>
      </c>
      <c r="F16" s="2">
        <v>33791</v>
      </c>
      <c r="G16" s="2">
        <v>76716</v>
      </c>
      <c r="H16" s="2"/>
      <c r="I16" s="2">
        <v>479</v>
      </c>
      <c r="J16" s="2">
        <v>610</v>
      </c>
      <c r="K16" s="2">
        <v>0</v>
      </c>
      <c r="L16" s="2">
        <v>4784</v>
      </c>
      <c r="M16" s="2"/>
      <c r="N16" s="2"/>
      <c r="O16" s="2"/>
      <c r="P16" s="2"/>
      <c r="Q16" s="2">
        <f t="shared" si="1"/>
        <v>2636470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2749075</v>
      </c>
      <c r="E17" s="2">
        <v>15510</v>
      </c>
      <c r="F17" s="2">
        <v>41751</v>
      </c>
      <c r="G17" s="2">
        <v>79655</v>
      </c>
      <c r="H17" s="2"/>
      <c r="I17" s="2">
        <v>456</v>
      </c>
      <c r="J17" s="2">
        <v>581</v>
      </c>
      <c r="K17" s="2">
        <v>0</v>
      </c>
      <c r="L17" s="2">
        <v>4303</v>
      </c>
      <c r="M17" s="2"/>
      <c r="N17" s="2"/>
      <c r="O17" s="2"/>
      <c r="P17" s="2"/>
      <c r="Q17" s="2">
        <f t="shared" si="1"/>
        <v>2891331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2751611</v>
      </c>
      <c r="E18" s="2">
        <v>18705</v>
      </c>
      <c r="F18" s="2">
        <v>67325</v>
      </c>
      <c r="G18" s="2">
        <v>85806</v>
      </c>
      <c r="H18" s="2"/>
      <c r="I18" s="2">
        <v>408</v>
      </c>
      <c r="J18" s="2">
        <v>520</v>
      </c>
      <c r="K18" s="2">
        <v>0</v>
      </c>
      <c r="L18" s="2">
        <v>3756</v>
      </c>
      <c r="M18" s="2"/>
      <c r="N18" s="2"/>
      <c r="O18" s="2"/>
      <c r="P18" s="2"/>
      <c r="Q18" s="2">
        <f t="shared" si="1"/>
        <v>2928131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2798147</v>
      </c>
      <c r="E19" s="2">
        <v>16771</v>
      </c>
      <c r="F19" s="2">
        <v>40288</v>
      </c>
      <c r="G19" s="2">
        <v>64768</v>
      </c>
      <c r="H19" s="2"/>
      <c r="I19" s="2">
        <v>353</v>
      </c>
      <c r="J19" s="2">
        <v>449</v>
      </c>
      <c r="K19" s="2">
        <v>0</v>
      </c>
      <c r="L19" s="2">
        <v>4633</v>
      </c>
      <c r="M19" s="2"/>
      <c r="N19" s="2"/>
      <c r="O19" s="2"/>
      <c r="P19" s="2"/>
      <c r="Q19" s="2">
        <f t="shared" si="1"/>
        <v>2925409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3116105</v>
      </c>
      <c r="E20" s="2">
        <v>17283</v>
      </c>
      <c r="F20" s="2">
        <v>39006</v>
      </c>
      <c r="G20" s="2">
        <v>131723</v>
      </c>
      <c r="H20" s="2"/>
      <c r="I20" s="2">
        <v>406</v>
      </c>
      <c r="J20" s="2">
        <v>516</v>
      </c>
      <c r="K20" s="2">
        <v>0</v>
      </c>
      <c r="L20" s="2">
        <v>4800</v>
      </c>
      <c r="M20" s="2"/>
      <c r="N20" s="2"/>
      <c r="O20" s="2"/>
      <c r="P20" s="2"/>
      <c r="Q20" s="2">
        <f t="shared" si="1"/>
        <v>3309839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2969161</v>
      </c>
      <c r="E21" s="2">
        <v>13675</v>
      </c>
      <c r="F21" s="2">
        <v>36921</v>
      </c>
      <c r="G21" s="2">
        <v>186229</v>
      </c>
      <c r="H21" s="2"/>
      <c r="I21" s="2">
        <v>163</v>
      </c>
      <c r="J21" s="2">
        <v>207</v>
      </c>
      <c r="K21" s="2">
        <v>0</v>
      </c>
      <c r="L21" s="2">
        <v>5555</v>
      </c>
      <c r="M21" s="2"/>
      <c r="N21" s="2"/>
      <c r="O21" s="2"/>
      <c r="P21" s="2"/>
      <c r="Q21" s="2">
        <f t="shared" si="1"/>
        <v>3211911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3004337</v>
      </c>
      <c r="E22" s="2">
        <v>19992</v>
      </c>
      <c r="F22" s="2">
        <v>35020</v>
      </c>
      <c r="G22" s="2">
        <v>205674</v>
      </c>
      <c r="H22" s="2"/>
      <c r="I22" s="2">
        <v>431</v>
      </c>
      <c r="J22" s="2">
        <v>549</v>
      </c>
      <c r="K22" s="2">
        <v>0</v>
      </c>
      <c r="L22" s="2">
        <v>4397</v>
      </c>
      <c r="M22" s="2"/>
      <c r="N22" s="2"/>
      <c r="O22" s="2"/>
      <c r="P22" s="2"/>
      <c r="Q22" s="2">
        <f t="shared" si="1"/>
        <v>3270400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2906261</v>
      </c>
      <c r="E23" s="2">
        <v>20532</v>
      </c>
      <c r="F23" s="2">
        <v>32525</v>
      </c>
      <c r="G23" s="2">
        <v>217016</v>
      </c>
      <c r="H23" s="2"/>
      <c r="I23" s="2">
        <v>455</v>
      </c>
      <c r="J23" s="2">
        <v>579</v>
      </c>
      <c r="K23" s="2">
        <v>0</v>
      </c>
      <c r="L23" s="2">
        <v>3323</v>
      </c>
      <c r="M23" s="2"/>
      <c r="N23" s="2"/>
      <c r="O23" s="2"/>
      <c r="P23" s="2"/>
      <c r="Q23" s="2">
        <f t="shared" si="1"/>
        <v>3180691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2737835</v>
      </c>
      <c r="E24" s="2">
        <v>19312</v>
      </c>
      <c r="F24" s="2">
        <v>31267</v>
      </c>
      <c r="G24" s="2">
        <v>98083</v>
      </c>
      <c r="H24" s="2"/>
      <c r="I24" s="2">
        <v>429</v>
      </c>
      <c r="J24" s="2">
        <v>545</v>
      </c>
      <c r="K24" s="2">
        <v>0</v>
      </c>
      <c r="L24" s="2">
        <v>4025</v>
      </c>
      <c r="M24" s="2"/>
      <c r="N24" s="2"/>
      <c r="O24" s="2"/>
      <c r="P24" s="2"/>
      <c r="Q24" s="2">
        <f t="shared" si="1"/>
        <v>2891496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3004032</v>
      </c>
      <c r="E25" s="2">
        <v>20610</v>
      </c>
      <c r="F25" s="2">
        <v>32728</v>
      </c>
      <c r="G25" s="2">
        <v>119721</v>
      </c>
      <c r="H25" s="2"/>
      <c r="I25" s="2">
        <v>453</v>
      </c>
      <c r="J25" s="2">
        <v>576</v>
      </c>
      <c r="K25" s="2">
        <v>0</v>
      </c>
      <c r="L25" s="2">
        <v>6243</v>
      </c>
      <c r="M25" s="2"/>
      <c r="N25" s="2"/>
      <c r="O25" s="2"/>
      <c r="P25" s="2"/>
      <c r="Q25" s="2">
        <f t="shared" si="1"/>
        <v>3184363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3178005</v>
      </c>
      <c r="E26" s="2">
        <v>17905</v>
      </c>
      <c r="F26" s="2">
        <v>31207</v>
      </c>
      <c r="G26" s="2">
        <v>141526</v>
      </c>
      <c r="H26" s="2"/>
      <c r="I26" s="2">
        <v>369</v>
      </c>
      <c r="J26" s="2">
        <v>451</v>
      </c>
      <c r="K26" s="2">
        <v>0</v>
      </c>
      <c r="L26" s="2">
        <v>3150</v>
      </c>
      <c r="M26" s="2"/>
      <c r="N26" s="2"/>
      <c r="O26" s="2"/>
      <c r="P26" s="2"/>
      <c r="Q26" s="2">
        <f t="shared" si="1"/>
        <v>3372613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2532410</v>
      </c>
      <c r="E27" s="2">
        <v>15730</v>
      </c>
      <c r="F27" s="2">
        <v>33082</v>
      </c>
      <c r="G27" s="2">
        <v>122860</v>
      </c>
      <c r="H27" s="2"/>
      <c r="I27" s="2">
        <v>296</v>
      </c>
      <c r="J27" s="2">
        <v>362</v>
      </c>
      <c r="K27" s="2">
        <v>0</v>
      </c>
      <c r="L27" s="2">
        <v>4435</v>
      </c>
      <c r="M27" s="2"/>
      <c r="N27" s="2"/>
      <c r="O27" s="2"/>
      <c r="P27" s="2"/>
      <c r="Q27" s="2">
        <f t="shared" si="1"/>
        <v>2709175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2463100</v>
      </c>
      <c r="E28" s="2">
        <v>17270</v>
      </c>
      <c r="F28" s="2">
        <v>32692</v>
      </c>
      <c r="G28" s="2">
        <v>117453</v>
      </c>
      <c r="H28" s="2"/>
      <c r="I28" s="2">
        <v>288</v>
      </c>
      <c r="J28" s="2">
        <v>352</v>
      </c>
      <c r="K28" s="2">
        <v>0</v>
      </c>
      <c r="L28" s="2">
        <v>3815</v>
      </c>
      <c r="M28" s="2"/>
      <c r="N28" s="2"/>
      <c r="O28" s="2"/>
      <c r="P28" s="2"/>
      <c r="Q28" s="2">
        <f t="shared" si="1"/>
        <v>2634970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2749274</v>
      </c>
      <c r="E29" s="2">
        <v>16390</v>
      </c>
      <c r="F29" s="2">
        <v>35803</v>
      </c>
      <c r="G29" s="2">
        <v>158292</v>
      </c>
      <c r="H29" s="2"/>
      <c r="I29" s="2">
        <v>324</v>
      </c>
      <c r="J29" s="2">
        <v>396</v>
      </c>
      <c r="K29" s="2">
        <v>0</v>
      </c>
      <c r="L29" s="2">
        <v>2924</v>
      </c>
      <c r="M29" s="2"/>
      <c r="N29" s="2"/>
      <c r="O29" s="2"/>
      <c r="P29" s="2"/>
      <c r="Q29" s="2">
        <f t="shared" si="1"/>
        <v>2963403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3162534</v>
      </c>
      <c r="E30" s="2">
        <v>17263</v>
      </c>
      <c r="F30" s="2">
        <v>66480</v>
      </c>
      <c r="G30" s="2">
        <v>87963</v>
      </c>
      <c r="H30" s="2"/>
      <c r="I30" s="2">
        <v>365</v>
      </c>
      <c r="J30" s="2">
        <v>446</v>
      </c>
      <c r="K30" s="2">
        <v>0</v>
      </c>
      <c r="L30" s="2">
        <v>2675</v>
      </c>
      <c r="M30" s="2"/>
      <c r="N30" s="2"/>
      <c r="O30" s="2"/>
      <c r="P30" s="2"/>
      <c r="Q30" s="2">
        <f t="shared" si="1"/>
        <v>3337726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2998328</v>
      </c>
      <c r="E31" s="2">
        <v>16571</v>
      </c>
      <c r="F31" s="2">
        <v>20318</v>
      </c>
      <c r="G31" s="2">
        <v>109400</v>
      </c>
      <c r="H31" s="2"/>
      <c r="I31" s="2">
        <v>344</v>
      </c>
      <c r="J31" s="2">
        <v>421</v>
      </c>
      <c r="K31" s="2">
        <v>0</v>
      </c>
      <c r="L31" s="2">
        <v>2236</v>
      </c>
      <c r="M31" s="2"/>
      <c r="N31" s="2"/>
      <c r="O31" s="2"/>
      <c r="P31" s="2"/>
      <c r="Q31" s="2">
        <f t="shared" si="1"/>
        <v>3147618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3336090</v>
      </c>
      <c r="E32" s="2">
        <v>16730</v>
      </c>
      <c r="F32" s="2">
        <v>39869</v>
      </c>
      <c r="G32" s="2">
        <v>189296</v>
      </c>
      <c r="H32" s="2"/>
      <c r="I32" s="2">
        <v>392</v>
      </c>
      <c r="J32" s="2">
        <v>479</v>
      </c>
      <c r="K32" s="2">
        <v>0</v>
      </c>
      <c r="L32" s="2">
        <v>1043</v>
      </c>
      <c r="M32" s="2"/>
      <c r="N32" s="2"/>
      <c r="O32" s="2"/>
      <c r="P32" s="2"/>
      <c r="Q32" s="2">
        <f t="shared" si="1"/>
        <v>3583899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3293188</v>
      </c>
      <c r="E33" s="2">
        <v>16321</v>
      </c>
      <c r="F33" s="2">
        <v>35425</v>
      </c>
      <c r="G33" s="2">
        <v>178793</v>
      </c>
      <c r="H33" s="2"/>
      <c r="I33" s="2">
        <v>386</v>
      </c>
      <c r="J33" s="2">
        <v>471</v>
      </c>
      <c r="K33" s="2">
        <v>0</v>
      </c>
      <c r="L33" s="2">
        <v>2045</v>
      </c>
      <c r="M33" s="2"/>
      <c r="N33" s="2"/>
      <c r="O33" s="2"/>
      <c r="P33" s="2"/>
      <c r="Q33" s="2">
        <f t="shared" si="1"/>
        <v>3526629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3064771</v>
      </c>
      <c r="E34" s="2">
        <v>15637</v>
      </c>
      <c r="F34" s="2">
        <v>30868</v>
      </c>
      <c r="G34" s="2">
        <v>113582</v>
      </c>
      <c r="H34" s="2"/>
      <c r="I34" s="2">
        <v>353</v>
      </c>
      <c r="J34" s="2">
        <v>431</v>
      </c>
      <c r="K34" s="2">
        <v>0</v>
      </c>
      <c r="L34" s="2">
        <v>1935</v>
      </c>
      <c r="M34" s="2"/>
      <c r="N34" s="2"/>
      <c r="O34" s="2"/>
      <c r="P34" s="2"/>
      <c r="Q34" s="2">
        <f t="shared" si="1"/>
        <v>3227577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3047387</v>
      </c>
      <c r="E35" s="2">
        <v>13987</v>
      </c>
      <c r="F35" s="2">
        <v>31347</v>
      </c>
      <c r="G35" s="2">
        <v>104493</v>
      </c>
      <c r="H35" s="2"/>
      <c r="I35" s="2">
        <v>350</v>
      </c>
      <c r="J35" s="2">
        <v>428</v>
      </c>
      <c r="K35" s="2">
        <v>0</v>
      </c>
      <c r="L35" s="2">
        <v>2947</v>
      </c>
      <c r="M35" s="2"/>
      <c r="N35" s="2"/>
      <c r="O35" s="2"/>
      <c r="P35" s="2"/>
      <c r="Q35" s="2">
        <f t="shared" si="1"/>
        <v>3200939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3031792</v>
      </c>
      <c r="E36" s="2">
        <v>17293</v>
      </c>
      <c r="F36" s="2">
        <v>30834</v>
      </c>
      <c r="G36" s="2">
        <v>27580</v>
      </c>
      <c r="H36" s="2"/>
      <c r="I36" s="2">
        <v>340</v>
      </c>
      <c r="J36" s="2">
        <v>416</v>
      </c>
      <c r="K36" s="2">
        <v>0</v>
      </c>
      <c r="L36" s="2">
        <v>1979</v>
      </c>
      <c r="M36" s="2"/>
      <c r="N36" s="2"/>
      <c r="O36" s="2"/>
      <c r="P36" s="2"/>
      <c r="Q36" s="2">
        <f t="shared" si="1"/>
        <v>3110234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3121769</v>
      </c>
      <c r="E37" s="2">
        <v>17368</v>
      </c>
      <c r="F37" s="2">
        <v>33413</v>
      </c>
      <c r="G37" s="2">
        <v>31870</v>
      </c>
      <c r="H37" s="2"/>
      <c r="I37" s="2">
        <v>351</v>
      </c>
      <c r="J37" s="2">
        <v>429</v>
      </c>
      <c r="K37" s="2">
        <v>0</v>
      </c>
      <c r="L37" s="2">
        <v>3682</v>
      </c>
      <c r="M37" s="2"/>
      <c r="N37" s="2"/>
      <c r="O37" s="2"/>
      <c r="P37" s="2"/>
      <c r="Q37" s="2">
        <f t="shared" si="1"/>
        <v>3208882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3153617</v>
      </c>
      <c r="E38" s="2">
        <v>17157</v>
      </c>
      <c r="F38" s="2">
        <v>32809</v>
      </c>
      <c r="G38" s="2">
        <v>31281</v>
      </c>
      <c r="H38" s="2"/>
      <c r="I38" s="2">
        <v>261</v>
      </c>
      <c r="J38" s="2">
        <v>319</v>
      </c>
      <c r="K38" s="2">
        <v>0</v>
      </c>
      <c r="L38" s="2">
        <v>2636</v>
      </c>
      <c r="M38" s="2"/>
      <c r="N38" s="2"/>
      <c r="O38" s="2"/>
      <c r="P38" s="2"/>
      <c r="Q38" s="2">
        <f t="shared" si="1"/>
        <v>3238080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2650926</v>
      </c>
      <c r="E39" s="2">
        <v>15771</v>
      </c>
      <c r="F39" s="2">
        <v>31130</v>
      </c>
      <c r="G39" s="2">
        <v>34188</v>
      </c>
      <c r="H39" s="2"/>
      <c r="I39" s="2">
        <v>260</v>
      </c>
      <c r="J39" s="2">
        <v>318</v>
      </c>
      <c r="K39" s="2">
        <v>0</v>
      </c>
      <c r="L39" s="2">
        <v>3930</v>
      </c>
      <c r="M39" s="2"/>
      <c r="N39" s="2"/>
      <c r="O39" s="2"/>
      <c r="P39" s="2"/>
      <c r="Q39" s="2">
        <f t="shared" si="1"/>
        <v>2736523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2578045</v>
      </c>
      <c r="E40" s="2">
        <v>15580</v>
      </c>
      <c r="F40" s="2">
        <v>33826</v>
      </c>
      <c r="G40" s="2">
        <v>26144</v>
      </c>
      <c r="H40" s="2"/>
      <c r="I40" s="2">
        <v>260</v>
      </c>
      <c r="J40" s="2">
        <v>318</v>
      </c>
      <c r="K40" s="2">
        <v>0</v>
      </c>
      <c r="L40" s="2">
        <v>3453</v>
      </c>
      <c r="M40" s="2"/>
      <c r="N40" s="2"/>
      <c r="O40" s="2"/>
      <c r="P40" s="2"/>
      <c r="Q40" s="2">
        <f t="shared" si="1"/>
        <v>2657626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2766624</v>
      </c>
      <c r="E41" s="2">
        <v>17048</v>
      </c>
      <c r="F41" s="2">
        <v>31945</v>
      </c>
      <c r="G41" s="2">
        <v>62438</v>
      </c>
      <c r="H41" s="2"/>
      <c r="I41" s="2">
        <v>260</v>
      </c>
      <c r="J41" s="2">
        <v>318</v>
      </c>
      <c r="K41" s="2">
        <v>0</v>
      </c>
      <c r="L41" s="2">
        <v>3981</v>
      </c>
      <c r="M41" s="2"/>
      <c r="N41" s="2"/>
      <c r="O41" s="2"/>
      <c r="P41" s="2"/>
      <c r="Q41" s="2">
        <f t="shared" si="1"/>
        <v>2882614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3226608</v>
      </c>
      <c r="E42" s="2">
        <v>16428</v>
      </c>
      <c r="F42" s="2">
        <v>71081</v>
      </c>
      <c r="G42" s="2">
        <v>89463</v>
      </c>
      <c r="H42" s="2"/>
      <c r="I42" s="2">
        <v>261</v>
      </c>
      <c r="J42" s="2">
        <v>319</v>
      </c>
      <c r="K42" s="2">
        <v>0</v>
      </c>
      <c r="L42" s="2">
        <v>1978</v>
      </c>
      <c r="M42" s="2"/>
      <c r="N42" s="2"/>
      <c r="O42" s="2"/>
      <c r="P42" s="2"/>
      <c r="Q42" s="2">
        <f t="shared" si="1"/>
        <v>3406138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3195558</v>
      </c>
      <c r="E43" s="2">
        <v>16592</v>
      </c>
      <c r="F43" s="2">
        <v>39023</v>
      </c>
      <c r="G43" s="2">
        <v>107463</v>
      </c>
      <c r="H43" s="2"/>
      <c r="I43" s="2">
        <v>261</v>
      </c>
      <c r="J43" s="2">
        <v>319</v>
      </c>
      <c r="K43" s="2">
        <v>0</v>
      </c>
      <c r="L43" s="2">
        <v>1428</v>
      </c>
      <c r="M43" s="2"/>
      <c r="N43" s="2"/>
      <c r="O43" s="2"/>
      <c r="P43" s="2"/>
      <c r="Q43" s="2">
        <f t="shared" si="1"/>
        <v>3360644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3248012</v>
      </c>
      <c r="E44" s="2">
        <v>16741</v>
      </c>
      <c r="F44" s="2">
        <v>39368</v>
      </c>
      <c r="G44" s="2">
        <v>150665</v>
      </c>
      <c r="H44" s="2"/>
      <c r="I44" s="2">
        <v>261</v>
      </c>
      <c r="J44" s="2">
        <v>318</v>
      </c>
      <c r="K44" s="2">
        <v>0</v>
      </c>
      <c r="L44" s="2">
        <v>2772</v>
      </c>
      <c r="M44" s="2"/>
      <c r="N44" s="2"/>
      <c r="O44" s="2"/>
      <c r="P44" s="2"/>
      <c r="Q44" s="2">
        <f t="shared" si="1"/>
        <v>3458137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3050061</v>
      </c>
      <c r="E45" s="2">
        <v>17359</v>
      </c>
      <c r="F45" s="2">
        <v>39681</v>
      </c>
      <c r="G45" s="2">
        <v>152893</v>
      </c>
      <c r="H45" s="2"/>
      <c r="I45" s="2">
        <v>261</v>
      </c>
      <c r="J45" s="2">
        <v>319</v>
      </c>
      <c r="K45" s="2">
        <v>0</v>
      </c>
      <c r="L45" s="2">
        <v>2123</v>
      </c>
      <c r="M45" s="2"/>
      <c r="N45" s="2"/>
      <c r="O45" s="2"/>
      <c r="P45" s="2"/>
      <c r="Q45" s="2">
        <f t="shared" si="1"/>
        <v>3262697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3123537</v>
      </c>
      <c r="E46" s="2">
        <v>12470</v>
      </c>
      <c r="F46" s="2">
        <v>38961</v>
      </c>
      <c r="G46" s="2">
        <v>85073</v>
      </c>
      <c r="H46" s="2"/>
      <c r="I46" s="2">
        <v>261</v>
      </c>
      <c r="J46" s="2">
        <v>319</v>
      </c>
      <c r="K46" s="2">
        <v>0</v>
      </c>
      <c r="L46" s="2">
        <v>2441</v>
      </c>
      <c r="M46" s="2"/>
      <c r="N46" s="2"/>
      <c r="O46" s="2"/>
      <c r="P46" s="2"/>
      <c r="Q46" s="2">
        <f t="shared" si="1"/>
        <v>3263062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3262968</v>
      </c>
      <c r="E47" s="2">
        <v>17396</v>
      </c>
      <c r="F47" s="2">
        <v>31632</v>
      </c>
      <c r="G47" s="2">
        <v>62791</v>
      </c>
      <c r="H47" s="2"/>
      <c r="I47" s="2">
        <v>261</v>
      </c>
      <c r="J47" s="2">
        <v>318</v>
      </c>
      <c r="K47" s="2">
        <v>0</v>
      </c>
      <c r="L47" s="2">
        <v>2691</v>
      </c>
      <c r="M47" s="2"/>
      <c r="N47" s="2"/>
      <c r="O47" s="2"/>
      <c r="P47" s="2"/>
      <c r="Q47" s="2">
        <f t="shared" si="1"/>
        <v>3378057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3067811</v>
      </c>
      <c r="E48" s="2">
        <v>16463</v>
      </c>
      <c r="F48" s="2">
        <v>29821</v>
      </c>
      <c r="G48" s="2">
        <v>50714</v>
      </c>
      <c r="H48" s="2"/>
      <c r="I48" s="2">
        <v>260</v>
      </c>
      <c r="J48" s="2">
        <v>318</v>
      </c>
      <c r="K48" s="2">
        <v>0</v>
      </c>
      <c r="L48" s="2">
        <v>3177</v>
      </c>
      <c r="M48" s="2"/>
      <c r="N48" s="2"/>
      <c r="O48" s="2"/>
      <c r="P48" s="2"/>
      <c r="Q48" s="2">
        <f t="shared" si="1"/>
        <v>3168564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3294088</v>
      </c>
      <c r="E49" s="2">
        <v>15871</v>
      </c>
      <c r="F49" s="2">
        <v>30572</v>
      </c>
      <c r="G49" s="2">
        <v>56737</v>
      </c>
      <c r="H49" s="2"/>
      <c r="I49" s="2">
        <v>261</v>
      </c>
      <c r="J49" s="2">
        <v>319</v>
      </c>
      <c r="K49" s="2">
        <v>0</v>
      </c>
      <c r="L49" s="2">
        <v>1990</v>
      </c>
      <c r="M49" s="2"/>
      <c r="N49" s="2"/>
      <c r="O49" s="2"/>
      <c r="P49" s="2"/>
      <c r="Q49" s="2">
        <f t="shared" si="1"/>
        <v>3399838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3245051</v>
      </c>
      <c r="E50" s="2">
        <v>13008</v>
      </c>
      <c r="F50" s="2">
        <v>50891</v>
      </c>
      <c r="G50" s="2">
        <v>70805</v>
      </c>
      <c r="H50" s="2"/>
      <c r="I50" s="2">
        <v>282</v>
      </c>
      <c r="J50" s="2">
        <v>359</v>
      </c>
      <c r="K50" s="2">
        <v>0</v>
      </c>
      <c r="L50" s="2">
        <v>3333</v>
      </c>
      <c r="M50" s="2"/>
      <c r="N50" s="2"/>
      <c r="O50" s="2"/>
      <c r="P50" s="2"/>
      <c r="Q50" s="2">
        <f t="shared" si="1"/>
        <v>3383729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2674709</v>
      </c>
      <c r="E51" s="2">
        <v>12090</v>
      </c>
      <c r="F51" s="2">
        <v>48428</v>
      </c>
      <c r="G51" s="2">
        <v>58615</v>
      </c>
      <c r="H51" s="2"/>
      <c r="I51" s="2">
        <v>236</v>
      </c>
      <c r="J51" s="2">
        <v>301</v>
      </c>
      <c r="K51" s="2">
        <v>0</v>
      </c>
      <c r="L51" s="2">
        <v>3317</v>
      </c>
      <c r="M51" s="2"/>
      <c r="N51" s="2"/>
      <c r="O51" s="2"/>
      <c r="P51" s="2"/>
      <c r="Q51" s="2">
        <f t="shared" si="1"/>
        <v>2797696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2612415</v>
      </c>
      <c r="E52" s="2">
        <v>16715</v>
      </c>
      <c r="F52" s="2">
        <v>50993</v>
      </c>
      <c r="G52" s="2">
        <v>62805</v>
      </c>
      <c r="H52" s="2"/>
      <c r="I52" s="2">
        <v>264</v>
      </c>
      <c r="J52" s="2">
        <v>336</v>
      </c>
      <c r="K52" s="2">
        <v>0</v>
      </c>
      <c r="L52" s="2">
        <v>2570</v>
      </c>
      <c r="M52" s="2"/>
      <c r="N52" s="2"/>
      <c r="O52" s="2"/>
      <c r="P52" s="2"/>
      <c r="Q52" s="2">
        <f t="shared" si="1"/>
        <v>2746098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2642170</v>
      </c>
      <c r="E53" s="2">
        <v>15757</v>
      </c>
      <c r="F53" s="2">
        <v>51745</v>
      </c>
      <c r="G53" s="2">
        <v>46992</v>
      </c>
      <c r="H53" s="2"/>
      <c r="I53" s="2">
        <v>245</v>
      </c>
      <c r="J53" s="2">
        <v>312</v>
      </c>
      <c r="K53" s="2">
        <v>0</v>
      </c>
      <c r="L53" s="2">
        <v>3663</v>
      </c>
      <c r="M53" s="2"/>
      <c r="N53" s="2"/>
      <c r="O53" s="2"/>
      <c r="P53" s="2"/>
      <c r="Q53" s="2">
        <f t="shared" si="1"/>
        <v>2760884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3016726</v>
      </c>
      <c r="E54" s="2">
        <v>16550</v>
      </c>
      <c r="F54" s="2">
        <v>103791</v>
      </c>
      <c r="G54" s="2">
        <v>64833</v>
      </c>
      <c r="H54" s="2"/>
      <c r="I54" s="2">
        <v>269</v>
      </c>
      <c r="J54" s="2">
        <v>342</v>
      </c>
      <c r="K54" s="2">
        <v>0</v>
      </c>
      <c r="L54" s="2">
        <v>3981</v>
      </c>
      <c r="M54" s="2"/>
      <c r="N54" s="2"/>
      <c r="O54" s="2"/>
      <c r="P54" s="2"/>
      <c r="Q54" s="2">
        <f t="shared" si="1"/>
        <v>3206492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3104646</v>
      </c>
      <c r="E55" s="2">
        <v>15256</v>
      </c>
      <c r="F55" s="2">
        <v>111004</v>
      </c>
      <c r="G55" s="2">
        <v>116938</v>
      </c>
      <c r="H55" s="2"/>
      <c r="I55" s="2">
        <v>260</v>
      </c>
      <c r="J55" s="2">
        <v>331</v>
      </c>
      <c r="K55" s="2">
        <v>0</v>
      </c>
      <c r="L55" s="2">
        <v>3095</v>
      </c>
      <c r="M55" s="2"/>
      <c r="N55" s="2"/>
      <c r="O55" s="2"/>
      <c r="P55" s="2"/>
      <c r="Q55" s="2">
        <f t="shared" si="1"/>
        <v>3351530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3301798</v>
      </c>
      <c r="E56" s="2">
        <v>16497</v>
      </c>
      <c r="F56" s="2">
        <v>74318</v>
      </c>
      <c r="G56" s="2">
        <v>222079</v>
      </c>
      <c r="H56" s="2"/>
      <c r="I56" s="2">
        <v>280</v>
      </c>
      <c r="J56" s="2">
        <v>356</v>
      </c>
      <c r="K56" s="2">
        <v>0</v>
      </c>
      <c r="L56" s="2">
        <v>3095</v>
      </c>
      <c r="M56" s="2"/>
      <c r="N56" s="2"/>
      <c r="O56" s="2"/>
      <c r="P56" s="2"/>
      <c r="Q56" s="2">
        <f t="shared" si="1"/>
        <v>3618423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3132090</v>
      </c>
      <c r="E57" s="2">
        <v>16452</v>
      </c>
      <c r="F57" s="2">
        <v>62757</v>
      </c>
      <c r="G57" s="2">
        <v>190906</v>
      </c>
      <c r="H57" s="2"/>
      <c r="I57" s="2">
        <v>270</v>
      </c>
      <c r="J57" s="2">
        <v>343</v>
      </c>
      <c r="K57" s="2">
        <v>0</v>
      </c>
      <c r="L57" s="2">
        <v>3727</v>
      </c>
      <c r="M57" s="2"/>
      <c r="N57" s="2"/>
      <c r="O57" s="2"/>
      <c r="P57" s="2"/>
      <c r="Q57" s="2">
        <f t="shared" si="1"/>
        <v>3406545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2944088</v>
      </c>
      <c r="E58" s="2">
        <v>16331</v>
      </c>
      <c r="F58" s="2">
        <v>54772</v>
      </c>
      <c r="G58" s="2">
        <v>115119</v>
      </c>
      <c r="H58" s="2"/>
      <c r="I58" s="2">
        <v>254</v>
      </c>
      <c r="J58" s="2">
        <v>324</v>
      </c>
      <c r="K58" s="2">
        <v>0</v>
      </c>
      <c r="L58" s="2">
        <v>3594</v>
      </c>
      <c r="M58" s="2"/>
      <c r="N58" s="2"/>
      <c r="O58" s="2"/>
      <c r="P58" s="2"/>
      <c r="Q58" s="2">
        <f t="shared" si="1"/>
        <v>3134482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2958105</v>
      </c>
      <c r="E59" s="2">
        <v>12921</v>
      </c>
      <c r="F59" s="2">
        <v>56753</v>
      </c>
      <c r="G59" s="2">
        <v>58025</v>
      </c>
      <c r="H59" s="2"/>
      <c r="I59" s="2">
        <v>221</v>
      </c>
      <c r="J59" s="2">
        <v>281</v>
      </c>
      <c r="K59" s="2">
        <v>0</v>
      </c>
      <c r="L59" s="2">
        <v>3961</v>
      </c>
      <c r="M59" s="2"/>
      <c r="N59" s="2"/>
      <c r="O59" s="2"/>
      <c r="P59" s="2"/>
      <c r="Q59" s="2">
        <f t="shared" si="1"/>
        <v>3090267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3012786</v>
      </c>
      <c r="E60" s="2">
        <v>16146</v>
      </c>
      <c r="F60" s="2">
        <v>57463</v>
      </c>
      <c r="G60" s="2">
        <v>76896</v>
      </c>
      <c r="H60" s="2"/>
      <c r="I60" s="2">
        <v>246</v>
      </c>
      <c r="J60" s="2">
        <v>313</v>
      </c>
      <c r="K60" s="2">
        <v>0</v>
      </c>
      <c r="L60" s="2">
        <v>3440</v>
      </c>
      <c r="M60" s="2"/>
      <c r="N60" s="2"/>
      <c r="O60" s="2"/>
      <c r="P60" s="2"/>
      <c r="Q60" s="2">
        <f t="shared" si="1"/>
        <v>3167290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3325822</v>
      </c>
      <c r="E61" s="2">
        <v>17079</v>
      </c>
      <c r="F61" s="2">
        <v>61548</v>
      </c>
      <c r="G61" s="2">
        <v>93489</v>
      </c>
      <c r="H61" s="2"/>
      <c r="I61" s="2">
        <v>275</v>
      </c>
      <c r="J61" s="2">
        <v>350</v>
      </c>
      <c r="K61" s="2">
        <v>0</v>
      </c>
      <c r="L61" s="2">
        <v>3132</v>
      </c>
      <c r="M61" s="2"/>
      <c r="N61" s="2"/>
      <c r="O61" s="2"/>
      <c r="P61" s="2"/>
      <c r="Q61" s="2">
        <f t="shared" si="1"/>
        <v>3501695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3307816</v>
      </c>
      <c r="E62" s="2">
        <v>14643</v>
      </c>
      <c r="F62" s="2">
        <v>67421</v>
      </c>
      <c r="G62" s="2">
        <v>118284</v>
      </c>
      <c r="H62" s="2"/>
      <c r="I62" s="2">
        <v>400</v>
      </c>
      <c r="J62" s="2">
        <v>510</v>
      </c>
      <c r="K62" s="2">
        <v>0</v>
      </c>
      <c r="L62" s="2">
        <v>4277</v>
      </c>
      <c r="M62" s="2"/>
      <c r="N62" s="2"/>
      <c r="O62" s="2"/>
      <c r="P62" s="2"/>
      <c r="Q62" s="2">
        <f t="shared" si="1"/>
        <v>3513351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2951598</v>
      </c>
      <c r="E63" s="2">
        <v>15347</v>
      </c>
      <c r="F63" s="2">
        <v>60645</v>
      </c>
      <c r="G63" s="2">
        <v>73226</v>
      </c>
      <c r="H63" s="2"/>
      <c r="I63" s="2">
        <v>371</v>
      </c>
      <c r="J63" s="2">
        <v>472</v>
      </c>
      <c r="K63" s="2">
        <v>0</v>
      </c>
      <c r="L63" s="2">
        <v>3882</v>
      </c>
      <c r="M63" s="2"/>
      <c r="N63" s="2"/>
      <c r="O63" s="2"/>
      <c r="P63" s="2"/>
      <c r="Q63" s="2">
        <f t="shared" si="1"/>
        <v>3105541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3244672</v>
      </c>
      <c r="E64" s="2">
        <v>16988</v>
      </c>
      <c r="F64" s="2">
        <v>65659</v>
      </c>
      <c r="G64" s="2">
        <v>148219</v>
      </c>
      <c r="H64" s="2"/>
      <c r="I64" s="2">
        <v>368</v>
      </c>
      <c r="J64" s="2">
        <v>469</v>
      </c>
      <c r="K64" s="2">
        <v>0</v>
      </c>
      <c r="L64" s="2">
        <v>4945</v>
      </c>
      <c r="M64" s="2"/>
      <c r="N64" s="2"/>
      <c r="O64" s="2"/>
      <c r="P64" s="2"/>
      <c r="Q64" s="2">
        <f t="shared" si="1"/>
        <v>3481320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2335811</v>
      </c>
      <c r="E65" s="2">
        <v>16271</v>
      </c>
      <c r="F65" s="2">
        <v>72352</v>
      </c>
      <c r="G65" s="2">
        <v>144029</v>
      </c>
      <c r="H65" s="2"/>
      <c r="I65" s="2">
        <v>366</v>
      </c>
      <c r="J65" s="2">
        <v>466</v>
      </c>
      <c r="K65" s="2">
        <v>0</v>
      </c>
      <c r="L65" s="2">
        <v>5679</v>
      </c>
      <c r="M65" s="2"/>
      <c r="N65" s="2"/>
      <c r="O65" s="2"/>
      <c r="P65" s="2"/>
      <c r="Q65" s="2">
        <f t="shared" si="1"/>
        <v>2574974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2900215</v>
      </c>
      <c r="E66" s="2">
        <v>12874</v>
      </c>
      <c r="F66" s="2">
        <v>110007</v>
      </c>
      <c r="G66" s="2">
        <v>98910</v>
      </c>
      <c r="H66" s="2"/>
      <c r="I66" s="2">
        <v>423</v>
      </c>
      <c r="J66" s="2">
        <v>538</v>
      </c>
      <c r="K66" s="2">
        <v>0</v>
      </c>
      <c r="L66" s="2">
        <v>6674</v>
      </c>
      <c r="M66" s="2"/>
      <c r="N66" s="2"/>
      <c r="O66" s="2"/>
      <c r="P66" s="2"/>
      <c r="Q66" s="2">
        <f t="shared" si="1"/>
        <v>3129641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3238534</v>
      </c>
      <c r="E67" s="2">
        <v>15230</v>
      </c>
      <c r="F67" s="2">
        <v>76732</v>
      </c>
      <c r="G67" s="2">
        <v>303692</v>
      </c>
      <c r="H67" s="2"/>
      <c r="I67" s="2">
        <v>469</v>
      </c>
      <c r="J67" s="2">
        <v>1531</v>
      </c>
      <c r="K67" s="2">
        <v>0</v>
      </c>
      <c r="L67" s="2">
        <v>5624</v>
      </c>
      <c r="M67" s="2"/>
      <c r="N67" s="2"/>
      <c r="O67" s="2"/>
      <c r="P67" s="2"/>
      <c r="Q67" s="2">
        <f t="shared" ref="Q67:Q130" si="3">SUM(D67:P67)</f>
        <v>3641812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3304564</v>
      </c>
      <c r="E68" s="2">
        <v>16505</v>
      </c>
      <c r="F68" s="2">
        <v>59130</v>
      </c>
      <c r="G68" s="2">
        <v>465785</v>
      </c>
      <c r="H68" s="2"/>
      <c r="I68" s="2">
        <v>388</v>
      </c>
      <c r="J68" s="2">
        <v>1733</v>
      </c>
      <c r="K68" s="2">
        <v>0</v>
      </c>
      <c r="L68" s="2">
        <v>5375</v>
      </c>
      <c r="M68" s="2"/>
      <c r="N68" s="2"/>
      <c r="O68" s="2"/>
      <c r="P68" s="2"/>
      <c r="Q68" s="2">
        <f t="shared" si="3"/>
        <v>3853480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3341454</v>
      </c>
      <c r="E69" s="2">
        <v>16564</v>
      </c>
      <c r="F69" s="2">
        <v>50461</v>
      </c>
      <c r="G69" s="2">
        <v>417215</v>
      </c>
      <c r="H69" s="2"/>
      <c r="I69" s="2">
        <v>369</v>
      </c>
      <c r="J69" s="2">
        <v>1688</v>
      </c>
      <c r="K69" s="2">
        <v>0</v>
      </c>
      <c r="L69" s="2">
        <v>6935</v>
      </c>
      <c r="M69" s="2"/>
      <c r="N69" s="2"/>
      <c r="O69" s="2"/>
      <c r="P69" s="2"/>
      <c r="Q69" s="2">
        <f t="shared" si="3"/>
        <v>3834686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3032825</v>
      </c>
      <c r="E70" s="2">
        <v>16103</v>
      </c>
      <c r="F70" s="2">
        <v>42299</v>
      </c>
      <c r="G70" s="2">
        <v>411479</v>
      </c>
      <c r="H70" s="2"/>
      <c r="I70" s="2">
        <v>419</v>
      </c>
      <c r="J70" s="2">
        <v>1665</v>
      </c>
      <c r="K70" s="2">
        <v>0</v>
      </c>
      <c r="L70" s="2">
        <v>4648</v>
      </c>
      <c r="M70" s="2"/>
      <c r="N70" s="2"/>
      <c r="O70" s="2"/>
      <c r="P70" s="2"/>
      <c r="Q70" s="2">
        <f t="shared" si="3"/>
        <v>3509438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3066611</v>
      </c>
      <c r="E71" s="2">
        <v>17028</v>
      </c>
      <c r="F71" s="2">
        <v>41504</v>
      </c>
      <c r="G71" s="2">
        <v>347880</v>
      </c>
      <c r="H71" s="2"/>
      <c r="I71" s="2">
        <v>415</v>
      </c>
      <c r="J71" s="2">
        <v>1826</v>
      </c>
      <c r="K71" s="2">
        <v>0</v>
      </c>
      <c r="L71" s="2">
        <v>4698</v>
      </c>
      <c r="M71" s="2"/>
      <c r="N71" s="2"/>
      <c r="O71" s="2"/>
      <c r="P71" s="2"/>
      <c r="Q71" s="2">
        <f t="shared" si="3"/>
        <v>3479962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2918388</v>
      </c>
      <c r="E72" s="2">
        <v>16461</v>
      </c>
      <c r="F72" s="2">
        <v>44518</v>
      </c>
      <c r="G72" s="2">
        <v>387620</v>
      </c>
      <c r="H72" s="2"/>
      <c r="I72" s="2">
        <v>419</v>
      </c>
      <c r="J72" s="2">
        <v>1959</v>
      </c>
      <c r="K72" s="2">
        <v>0</v>
      </c>
      <c r="L72" s="2">
        <v>5071</v>
      </c>
      <c r="M72" s="2"/>
      <c r="N72" s="2"/>
      <c r="O72" s="2"/>
      <c r="P72" s="2"/>
      <c r="Q72" s="2">
        <f t="shared" si="3"/>
        <v>3374436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3213063</v>
      </c>
      <c r="E73" s="2">
        <v>16594</v>
      </c>
      <c r="F73" s="2">
        <v>56055</v>
      </c>
      <c r="G73" s="2">
        <v>472211</v>
      </c>
      <c r="H73" s="2"/>
      <c r="I73" s="2">
        <v>431</v>
      </c>
      <c r="J73" s="2">
        <v>2010</v>
      </c>
      <c r="K73" s="2">
        <v>0</v>
      </c>
      <c r="L73" s="2">
        <v>4318</v>
      </c>
      <c r="M73" s="2"/>
      <c r="N73" s="2"/>
      <c r="O73" s="2"/>
      <c r="P73" s="2"/>
      <c r="Q73" s="2">
        <f t="shared" si="3"/>
        <v>3764682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3301242</v>
      </c>
      <c r="E74" s="2">
        <v>16376</v>
      </c>
      <c r="F74" s="2">
        <v>53725</v>
      </c>
      <c r="G74" s="2">
        <v>1210090</v>
      </c>
      <c r="H74" s="2"/>
      <c r="I74" s="2">
        <v>388</v>
      </c>
      <c r="J74" s="2">
        <v>1968</v>
      </c>
      <c r="K74" s="2">
        <v>0</v>
      </c>
      <c r="L74" s="2">
        <v>2998</v>
      </c>
      <c r="M74" s="2"/>
      <c r="N74" s="2"/>
      <c r="O74" s="2"/>
      <c r="P74" s="2"/>
      <c r="Q74" s="2">
        <f t="shared" si="3"/>
        <v>4586787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2982481</v>
      </c>
      <c r="E75" s="2">
        <v>15130</v>
      </c>
      <c r="F75" s="2">
        <v>47336</v>
      </c>
      <c r="G75" s="2">
        <v>347711</v>
      </c>
      <c r="H75" s="2"/>
      <c r="I75" s="2">
        <v>347</v>
      </c>
      <c r="J75" s="2">
        <v>2422</v>
      </c>
      <c r="K75" s="2">
        <v>0</v>
      </c>
      <c r="L75" s="2">
        <v>1499</v>
      </c>
      <c r="M75" s="2"/>
      <c r="N75" s="2"/>
      <c r="O75" s="2"/>
      <c r="P75" s="2"/>
      <c r="Q75" s="2">
        <f t="shared" si="3"/>
        <v>3396926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3195833</v>
      </c>
      <c r="E76" s="2">
        <v>16991</v>
      </c>
      <c r="F76" s="2">
        <v>37388</v>
      </c>
      <c r="G76" s="2">
        <v>322959</v>
      </c>
      <c r="H76" s="2"/>
      <c r="I76" s="2">
        <v>389</v>
      </c>
      <c r="J76" s="2">
        <v>2664</v>
      </c>
      <c r="K76" s="2">
        <v>0</v>
      </c>
      <c r="L76" s="2">
        <v>3178</v>
      </c>
      <c r="M76" s="2"/>
      <c r="N76" s="2"/>
      <c r="O76" s="2"/>
      <c r="P76" s="2"/>
      <c r="Q76" s="2">
        <f t="shared" si="3"/>
        <v>3579402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2293802</v>
      </c>
      <c r="E77" s="2">
        <v>6852</v>
      </c>
      <c r="F77" s="2">
        <v>34629</v>
      </c>
      <c r="G77" s="2">
        <v>395844</v>
      </c>
      <c r="H77" s="2"/>
      <c r="I77" s="2">
        <v>371</v>
      </c>
      <c r="J77" s="2">
        <v>2668</v>
      </c>
      <c r="K77" s="2">
        <v>0</v>
      </c>
      <c r="L77" s="2">
        <v>2593</v>
      </c>
      <c r="M77" s="2"/>
      <c r="N77" s="2"/>
      <c r="O77" s="2"/>
      <c r="P77" s="2"/>
      <c r="Q77" s="2">
        <f t="shared" si="3"/>
        <v>2736759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2845896</v>
      </c>
      <c r="E78" s="2">
        <v>-140</v>
      </c>
      <c r="F78" s="2">
        <v>99860</v>
      </c>
      <c r="G78" s="2">
        <v>521853</v>
      </c>
      <c r="H78" s="2"/>
      <c r="I78" s="2">
        <v>397</v>
      </c>
      <c r="J78" s="2">
        <v>2755</v>
      </c>
      <c r="K78" s="2">
        <v>0</v>
      </c>
      <c r="L78" s="2">
        <v>8240</v>
      </c>
      <c r="M78" s="2"/>
      <c r="N78" s="2"/>
      <c r="O78" s="2"/>
      <c r="P78" s="2"/>
      <c r="Q78" s="2">
        <f t="shared" si="3"/>
        <v>3478861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3037177</v>
      </c>
      <c r="E79" s="2">
        <v>9968</v>
      </c>
      <c r="F79" s="2">
        <v>50450</v>
      </c>
      <c r="G79" s="2">
        <v>587934</v>
      </c>
      <c r="H79" s="2"/>
      <c r="I79" s="2">
        <v>400</v>
      </c>
      <c r="J79" s="2">
        <v>2648</v>
      </c>
      <c r="K79" s="2">
        <v>0</v>
      </c>
      <c r="L79" s="2">
        <v>5677</v>
      </c>
      <c r="M79" s="2"/>
      <c r="N79" s="2"/>
      <c r="O79" s="2"/>
      <c r="P79" s="2"/>
      <c r="Q79" s="2">
        <f t="shared" si="3"/>
        <v>3694254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3455980</v>
      </c>
      <c r="E80" s="2">
        <v>13850</v>
      </c>
      <c r="F80" s="2">
        <v>40379</v>
      </c>
      <c r="G80" s="2">
        <v>542902</v>
      </c>
      <c r="H80" s="2"/>
      <c r="I80" s="2">
        <v>411</v>
      </c>
      <c r="J80" s="2">
        <v>2606</v>
      </c>
      <c r="K80" s="2">
        <v>0</v>
      </c>
      <c r="L80" s="2">
        <v>1138</v>
      </c>
      <c r="M80" s="2"/>
      <c r="N80" s="2"/>
      <c r="O80" s="2"/>
      <c r="P80" s="2"/>
      <c r="Q80" s="2">
        <f t="shared" si="3"/>
        <v>4057266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3360464</v>
      </c>
      <c r="E81" s="2">
        <v>16431</v>
      </c>
      <c r="F81" s="2">
        <v>37490</v>
      </c>
      <c r="G81" s="2">
        <v>593519</v>
      </c>
      <c r="H81" s="2"/>
      <c r="I81" s="2">
        <v>416</v>
      </c>
      <c r="J81" s="2">
        <v>2411</v>
      </c>
      <c r="K81" s="2">
        <v>0</v>
      </c>
      <c r="L81" s="2">
        <v>2255</v>
      </c>
      <c r="M81" s="2"/>
      <c r="N81" s="2"/>
      <c r="O81" s="2"/>
      <c r="P81" s="2"/>
      <c r="Q81" s="2">
        <f t="shared" si="3"/>
        <v>4012986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3288291</v>
      </c>
      <c r="E82" s="2">
        <v>13436</v>
      </c>
      <c r="F82" s="2">
        <v>36532</v>
      </c>
      <c r="G82" s="2">
        <v>722115</v>
      </c>
      <c r="H82" s="2"/>
      <c r="I82" s="2">
        <v>383</v>
      </c>
      <c r="J82" s="2">
        <v>2484</v>
      </c>
      <c r="K82" s="2">
        <v>0</v>
      </c>
      <c r="L82" s="2">
        <v>2787</v>
      </c>
      <c r="M82" s="2"/>
      <c r="N82" s="2"/>
      <c r="O82" s="2"/>
      <c r="P82" s="2"/>
      <c r="Q82" s="2">
        <f t="shared" si="3"/>
        <v>4066028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3273432</v>
      </c>
      <c r="E83" s="2">
        <v>17533</v>
      </c>
      <c r="F83" s="2">
        <v>36548</v>
      </c>
      <c r="G83" s="2">
        <v>758537</v>
      </c>
      <c r="H83" s="2"/>
      <c r="I83" s="2">
        <v>399</v>
      </c>
      <c r="J83" s="2">
        <v>2884</v>
      </c>
      <c r="K83" s="2">
        <v>0</v>
      </c>
      <c r="L83" s="2">
        <v>2083</v>
      </c>
      <c r="M83" s="2"/>
      <c r="N83" s="2"/>
      <c r="O83" s="2"/>
      <c r="P83" s="2"/>
      <c r="Q83" s="2">
        <f t="shared" si="3"/>
        <v>4091416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2855888</v>
      </c>
      <c r="E84" s="2">
        <v>16624</v>
      </c>
      <c r="F84" s="2">
        <v>35403</v>
      </c>
      <c r="G84" s="2">
        <v>719235</v>
      </c>
      <c r="H84" s="2"/>
      <c r="I84" s="2">
        <v>367</v>
      </c>
      <c r="J84" s="2">
        <v>2697</v>
      </c>
      <c r="K84" s="2">
        <v>0</v>
      </c>
      <c r="L84" s="2">
        <v>4320</v>
      </c>
      <c r="M84" s="2"/>
      <c r="N84" s="2"/>
      <c r="O84" s="2"/>
      <c r="P84" s="2"/>
      <c r="Q84" s="2">
        <f t="shared" si="3"/>
        <v>3634534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3280308</v>
      </c>
      <c r="E85" s="2">
        <v>20874</v>
      </c>
      <c r="F85" s="2">
        <v>29041</v>
      </c>
      <c r="G85" s="2">
        <v>701520</v>
      </c>
      <c r="H85" s="2"/>
      <c r="I85" s="2">
        <v>410</v>
      </c>
      <c r="J85" s="2">
        <v>2825</v>
      </c>
      <c r="K85" s="2">
        <v>0</v>
      </c>
      <c r="L85" s="2">
        <v>2379</v>
      </c>
      <c r="M85" s="2"/>
      <c r="N85" s="2"/>
      <c r="O85" s="2"/>
      <c r="P85" s="2"/>
      <c r="Q85" s="2">
        <f t="shared" si="3"/>
        <v>4037357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3304981</v>
      </c>
      <c r="E86" s="2">
        <v>16855</v>
      </c>
      <c r="F86" s="2">
        <v>42593</v>
      </c>
      <c r="G86" s="2">
        <v>688545</v>
      </c>
      <c r="H86" s="2"/>
      <c r="I86" s="2">
        <v>-29</v>
      </c>
      <c r="J86" s="2">
        <v>1904</v>
      </c>
      <c r="K86" s="2">
        <v>4047</v>
      </c>
      <c r="L86" s="2">
        <v>3672</v>
      </c>
      <c r="M86" s="2"/>
      <c r="N86" s="2"/>
      <c r="O86" s="2">
        <v>0</v>
      </c>
      <c r="P86" s="2"/>
      <c r="Q86" s="2">
        <f t="shared" si="3"/>
        <v>4062568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2855478</v>
      </c>
      <c r="E87" s="2">
        <v>13080</v>
      </c>
      <c r="F87" s="2">
        <v>39650</v>
      </c>
      <c r="G87" s="2">
        <v>652490</v>
      </c>
      <c r="H87" s="2"/>
      <c r="I87" s="2">
        <v>13605</v>
      </c>
      <c r="J87" s="2">
        <v>1810</v>
      </c>
      <c r="K87" s="2">
        <v>3960</v>
      </c>
      <c r="L87" s="2">
        <v>5427</v>
      </c>
      <c r="M87" s="2"/>
      <c r="N87" s="2"/>
      <c r="O87" s="2">
        <v>0</v>
      </c>
      <c r="P87" s="2"/>
      <c r="Q87" s="2">
        <f t="shared" si="3"/>
        <v>3585500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3230385</v>
      </c>
      <c r="E88" s="2">
        <v>20360</v>
      </c>
      <c r="F88" s="2">
        <v>50117</v>
      </c>
      <c r="G88" s="2">
        <v>640327</v>
      </c>
      <c r="H88" s="2"/>
      <c r="I88" s="2">
        <v>16774</v>
      </c>
      <c r="J88" s="2">
        <v>1987</v>
      </c>
      <c r="K88" s="2">
        <v>3735</v>
      </c>
      <c r="L88" s="2">
        <v>4106</v>
      </c>
      <c r="M88" s="2"/>
      <c r="N88" s="2"/>
      <c r="O88" s="2">
        <v>0</v>
      </c>
      <c r="P88" s="2"/>
      <c r="Q88" s="2">
        <f t="shared" si="3"/>
        <v>3967791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2633403</v>
      </c>
      <c r="E89" s="2">
        <v>18846</v>
      </c>
      <c r="F89" s="2">
        <v>59149</v>
      </c>
      <c r="G89" s="2">
        <v>669605</v>
      </c>
      <c r="H89" s="2"/>
      <c r="I89" s="2">
        <v>13835</v>
      </c>
      <c r="J89" s="2">
        <v>2019</v>
      </c>
      <c r="K89" s="2">
        <v>2677</v>
      </c>
      <c r="L89" s="2">
        <v>3859</v>
      </c>
      <c r="M89" s="2"/>
      <c r="N89" s="2"/>
      <c r="O89" s="2">
        <v>0</v>
      </c>
      <c r="P89" s="2"/>
      <c r="Q89" s="2">
        <f t="shared" si="3"/>
        <v>3403393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3179286</v>
      </c>
      <c r="E90" s="2">
        <v>24978</v>
      </c>
      <c r="F90" s="2">
        <v>70064</v>
      </c>
      <c r="G90" s="2">
        <v>471660</v>
      </c>
      <c r="H90" s="2"/>
      <c r="I90" s="2">
        <v>11661</v>
      </c>
      <c r="J90" s="2">
        <v>1993</v>
      </c>
      <c r="K90" s="2">
        <v>2820</v>
      </c>
      <c r="L90" s="2">
        <v>4361</v>
      </c>
      <c r="M90" s="2"/>
      <c r="N90" s="2"/>
      <c r="O90" s="2">
        <v>0</v>
      </c>
      <c r="P90" s="2"/>
      <c r="Q90" s="2">
        <f t="shared" si="3"/>
        <v>3766823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3098107</v>
      </c>
      <c r="E91" s="2">
        <v>22461</v>
      </c>
      <c r="F91" s="2">
        <v>88121</v>
      </c>
      <c r="G91" s="2">
        <v>434412</v>
      </c>
      <c r="H91" s="2"/>
      <c r="I91" s="2">
        <v>13927</v>
      </c>
      <c r="J91" s="2">
        <v>2010</v>
      </c>
      <c r="K91" s="2">
        <v>2609</v>
      </c>
      <c r="L91" s="2">
        <v>3353</v>
      </c>
      <c r="M91" s="2"/>
      <c r="N91" s="2"/>
      <c r="O91" s="2">
        <v>0</v>
      </c>
      <c r="P91" s="2"/>
      <c r="Q91" s="2">
        <f t="shared" si="3"/>
        <v>3665000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3423594</v>
      </c>
      <c r="E92" s="2">
        <v>23417</v>
      </c>
      <c r="F92" s="2">
        <v>79815</v>
      </c>
      <c r="G92" s="2">
        <v>601525</v>
      </c>
      <c r="H92" s="2"/>
      <c r="I92" s="2">
        <v>9583</v>
      </c>
      <c r="J92" s="2">
        <v>2091</v>
      </c>
      <c r="K92" s="2">
        <v>2646</v>
      </c>
      <c r="L92" s="2">
        <v>2480</v>
      </c>
      <c r="M92" s="2"/>
      <c r="N92" s="2"/>
      <c r="O92" s="2">
        <v>2754</v>
      </c>
      <c r="P92" s="2"/>
      <c r="Q92" s="2">
        <f t="shared" si="3"/>
        <v>4147905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3333824</v>
      </c>
      <c r="E93" s="2">
        <v>23632</v>
      </c>
      <c r="F93" s="2">
        <v>65060</v>
      </c>
      <c r="G93" s="2">
        <v>758133</v>
      </c>
      <c r="H93" s="2"/>
      <c r="I93" s="2">
        <v>8452</v>
      </c>
      <c r="J93" s="2">
        <v>2060</v>
      </c>
      <c r="K93" s="2">
        <v>2845</v>
      </c>
      <c r="L93" s="2">
        <v>2500</v>
      </c>
      <c r="M93" s="2"/>
      <c r="N93" s="2"/>
      <c r="O93" s="2">
        <v>2875</v>
      </c>
      <c r="P93" s="2"/>
      <c r="Q93" s="2">
        <f t="shared" si="3"/>
        <v>4199381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3282955</v>
      </c>
      <c r="E94" s="2">
        <v>23158</v>
      </c>
      <c r="F94" s="2">
        <v>48014</v>
      </c>
      <c r="G94" s="2">
        <v>664492</v>
      </c>
      <c r="H94" s="2"/>
      <c r="I94" s="2">
        <v>9586</v>
      </c>
      <c r="J94" s="2">
        <v>1894</v>
      </c>
      <c r="K94" s="2">
        <v>1487</v>
      </c>
      <c r="L94" s="2">
        <v>2850</v>
      </c>
      <c r="M94" s="2"/>
      <c r="N94" s="2"/>
      <c r="O94" s="2">
        <v>2796</v>
      </c>
      <c r="P94" s="2"/>
      <c r="Q94" s="2">
        <f t="shared" si="3"/>
        <v>4037232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3261125</v>
      </c>
      <c r="E95" s="2">
        <v>17708</v>
      </c>
      <c r="F95" s="2">
        <v>39224</v>
      </c>
      <c r="G95" s="2">
        <v>612518</v>
      </c>
      <c r="H95" s="2"/>
      <c r="I95" s="2">
        <v>13693</v>
      </c>
      <c r="J95" s="2">
        <v>1947</v>
      </c>
      <c r="K95" s="2">
        <v>2809</v>
      </c>
      <c r="L95" s="2">
        <v>4272</v>
      </c>
      <c r="M95" s="2"/>
      <c r="N95" s="2"/>
      <c r="O95" s="2">
        <v>4263</v>
      </c>
      <c r="P95" s="2"/>
      <c r="Q95" s="2">
        <f t="shared" si="3"/>
        <v>3957559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3151693</v>
      </c>
      <c r="E96" s="2">
        <v>24881</v>
      </c>
      <c r="F96" s="2">
        <v>39001</v>
      </c>
      <c r="G96" s="2">
        <v>560382</v>
      </c>
      <c r="H96" s="2"/>
      <c r="I96" s="2">
        <v>13457</v>
      </c>
      <c r="J96" s="2">
        <v>1950</v>
      </c>
      <c r="K96" s="2">
        <v>2662</v>
      </c>
      <c r="L96" s="2">
        <v>1633</v>
      </c>
      <c r="M96" s="2"/>
      <c r="N96" s="2"/>
      <c r="O96" s="2">
        <v>5245</v>
      </c>
      <c r="P96" s="2"/>
      <c r="Q96" s="2">
        <f t="shared" si="3"/>
        <v>3800904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3265537</v>
      </c>
      <c r="E97" s="2">
        <v>24901</v>
      </c>
      <c r="F97" s="2">
        <v>47278</v>
      </c>
      <c r="G97" s="2">
        <v>612220</v>
      </c>
      <c r="H97" s="2"/>
      <c r="I97" s="2">
        <v>18198</v>
      </c>
      <c r="J97" s="2">
        <v>2023</v>
      </c>
      <c r="K97" s="2">
        <v>3492</v>
      </c>
      <c r="L97" s="2">
        <v>5101</v>
      </c>
      <c r="M97" s="2"/>
      <c r="N97" s="2"/>
      <c r="O97" s="2">
        <v>5967</v>
      </c>
      <c r="P97" s="2"/>
      <c r="Q97" s="2">
        <f t="shared" si="3"/>
        <v>3984717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3263719</v>
      </c>
      <c r="E98" s="2">
        <v>24370</v>
      </c>
      <c r="F98" s="2">
        <v>64803</v>
      </c>
      <c r="G98" s="2">
        <v>661583</v>
      </c>
      <c r="H98" s="2"/>
      <c r="I98" s="2">
        <v>16580</v>
      </c>
      <c r="J98" s="2">
        <v>2484</v>
      </c>
      <c r="K98" s="2">
        <v>2272</v>
      </c>
      <c r="L98" s="2">
        <v>1336</v>
      </c>
      <c r="M98" s="2"/>
      <c r="N98" s="2"/>
      <c r="O98" s="2">
        <v>5228</v>
      </c>
      <c r="P98" s="2"/>
      <c r="Q98" s="2">
        <f t="shared" si="3"/>
        <v>4042375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2711863</v>
      </c>
      <c r="E99" s="2">
        <v>21372</v>
      </c>
      <c r="F99" s="2">
        <v>52682</v>
      </c>
      <c r="G99" s="2">
        <v>629124</v>
      </c>
      <c r="H99" s="2"/>
      <c r="I99" s="2">
        <v>16674</v>
      </c>
      <c r="J99" s="2">
        <v>2310</v>
      </c>
      <c r="K99" s="2">
        <v>2684</v>
      </c>
      <c r="L99" s="2">
        <v>2989</v>
      </c>
      <c r="M99" s="2"/>
      <c r="N99" s="2"/>
      <c r="O99" s="2">
        <v>4025</v>
      </c>
      <c r="P99" s="2"/>
      <c r="Q99" s="2">
        <f t="shared" si="3"/>
        <v>3443723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2860745</v>
      </c>
      <c r="E100" s="2">
        <v>25279</v>
      </c>
      <c r="F100" s="2">
        <v>61074</v>
      </c>
      <c r="G100" s="2">
        <v>597135</v>
      </c>
      <c r="H100" s="2"/>
      <c r="I100" s="2">
        <v>16695</v>
      </c>
      <c r="J100" s="2">
        <v>4333</v>
      </c>
      <c r="K100" s="2">
        <v>2905</v>
      </c>
      <c r="L100" s="2">
        <v>3609</v>
      </c>
      <c r="M100" s="2"/>
      <c r="N100" s="2"/>
      <c r="O100" s="2">
        <v>4532</v>
      </c>
      <c r="P100" s="2"/>
      <c r="Q100" s="2">
        <f t="shared" si="3"/>
        <v>3576307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2485795</v>
      </c>
      <c r="E101" s="2">
        <v>18541</v>
      </c>
      <c r="F101" s="2">
        <v>82049</v>
      </c>
      <c r="G101" s="2">
        <v>481898</v>
      </c>
      <c r="H101" s="2"/>
      <c r="I101" s="2">
        <v>16797</v>
      </c>
      <c r="J101" s="2">
        <v>4313</v>
      </c>
      <c r="K101" s="2">
        <v>2470</v>
      </c>
      <c r="L101" s="2">
        <v>2708</v>
      </c>
      <c r="M101" s="2"/>
      <c r="N101" s="2"/>
      <c r="O101" s="2">
        <v>4072</v>
      </c>
      <c r="P101" s="2"/>
      <c r="Q101" s="2">
        <f t="shared" si="3"/>
        <v>3098643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3038307</v>
      </c>
      <c r="E102" s="2">
        <v>23172</v>
      </c>
      <c r="F102" s="2">
        <v>92777</v>
      </c>
      <c r="G102" s="2">
        <v>498184</v>
      </c>
      <c r="H102" s="2"/>
      <c r="I102" s="2">
        <v>15557</v>
      </c>
      <c r="J102" s="2">
        <v>4164</v>
      </c>
      <c r="K102" s="2">
        <v>2227</v>
      </c>
      <c r="L102" s="2">
        <v>2993</v>
      </c>
      <c r="M102" s="2"/>
      <c r="N102" s="2"/>
      <c r="O102" s="2">
        <v>3275</v>
      </c>
      <c r="P102" s="2"/>
      <c r="Q102" s="2">
        <f t="shared" si="3"/>
        <v>3680656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2669412</v>
      </c>
      <c r="E103" s="2">
        <v>22613</v>
      </c>
      <c r="F103" s="2">
        <v>100032</v>
      </c>
      <c r="G103" s="2">
        <v>434810</v>
      </c>
      <c r="H103" s="2"/>
      <c r="I103" s="2">
        <v>14554</v>
      </c>
      <c r="J103" s="2">
        <v>4329</v>
      </c>
      <c r="K103" s="2">
        <v>2201</v>
      </c>
      <c r="L103" s="2">
        <v>3175</v>
      </c>
      <c r="M103" s="2"/>
      <c r="N103" s="2"/>
      <c r="O103" s="2">
        <v>2536</v>
      </c>
      <c r="P103" s="2"/>
      <c r="Q103" s="2">
        <f t="shared" si="3"/>
        <v>3253662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3125245</v>
      </c>
      <c r="E104" s="2">
        <v>23197</v>
      </c>
      <c r="F104" s="2">
        <v>88511</v>
      </c>
      <c r="G104" s="2">
        <v>638842</v>
      </c>
      <c r="H104" s="2"/>
      <c r="I104" s="2">
        <v>15872</v>
      </c>
      <c r="J104" s="2">
        <v>4507</v>
      </c>
      <c r="K104" s="2">
        <v>772</v>
      </c>
      <c r="L104" s="2">
        <v>3610</v>
      </c>
      <c r="M104" s="2"/>
      <c r="N104" s="2"/>
      <c r="O104" s="2">
        <v>2316</v>
      </c>
      <c r="P104" s="2"/>
      <c r="Q104" s="2">
        <f t="shared" si="3"/>
        <v>3902872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3184527</v>
      </c>
      <c r="E105" s="2">
        <v>23082</v>
      </c>
      <c r="F105" s="2">
        <v>71475</v>
      </c>
      <c r="G105" s="2">
        <v>554558</v>
      </c>
      <c r="H105" s="2"/>
      <c r="I105" s="2">
        <v>14856</v>
      </c>
      <c r="J105" s="2">
        <v>4454</v>
      </c>
      <c r="K105" s="2">
        <v>2179</v>
      </c>
      <c r="L105" s="2">
        <v>2362</v>
      </c>
      <c r="M105" s="2"/>
      <c r="N105" s="2"/>
      <c r="O105" s="2">
        <v>2518</v>
      </c>
      <c r="P105" s="2"/>
      <c r="Q105" s="2">
        <f t="shared" si="3"/>
        <v>3860011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2993574</v>
      </c>
      <c r="E106" s="2">
        <v>22363</v>
      </c>
      <c r="F106" s="2">
        <v>54316</v>
      </c>
      <c r="G106" s="2">
        <v>618571</v>
      </c>
      <c r="H106" s="2"/>
      <c r="I106" s="2">
        <v>16061</v>
      </c>
      <c r="J106" s="2">
        <v>4174</v>
      </c>
      <c r="K106" s="2">
        <v>2307</v>
      </c>
      <c r="L106" s="2">
        <v>3223</v>
      </c>
      <c r="M106" s="2"/>
      <c r="N106" s="2"/>
      <c r="O106" s="2">
        <v>33331</v>
      </c>
      <c r="P106" s="2"/>
      <c r="Q106" s="2">
        <f t="shared" si="3"/>
        <v>3747920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3085747</v>
      </c>
      <c r="E107" s="2">
        <v>25131</v>
      </c>
      <c r="F107" s="2">
        <v>51111</v>
      </c>
      <c r="G107" s="2">
        <v>260285</v>
      </c>
      <c r="H107" s="2"/>
      <c r="I107" s="2">
        <v>17330</v>
      </c>
      <c r="J107" s="2">
        <v>4213</v>
      </c>
      <c r="K107" s="2">
        <v>2316</v>
      </c>
      <c r="L107" s="2">
        <v>3918</v>
      </c>
      <c r="M107" s="2"/>
      <c r="N107" s="2"/>
      <c r="O107" s="2">
        <v>47500</v>
      </c>
      <c r="P107" s="2"/>
      <c r="Q107" s="2">
        <f t="shared" si="3"/>
        <v>3497551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2995221</v>
      </c>
      <c r="E108" s="2">
        <v>24433</v>
      </c>
      <c r="F108" s="2">
        <v>51190</v>
      </c>
      <c r="G108" s="2">
        <v>382034</v>
      </c>
      <c r="H108" s="2"/>
      <c r="I108" s="2">
        <v>16558</v>
      </c>
      <c r="J108" s="2">
        <v>4195</v>
      </c>
      <c r="K108" s="2">
        <v>2418</v>
      </c>
      <c r="L108" s="2">
        <v>2579</v>
      </c>
      <c r="M108" s="2"/>
      <c r="N108" s="2"/>
      <c r="O108" s="2">
        <v>15324</v>
      </c>
      <c r="P108" s="2"/>
      <c r="Q108" s="2">
        <f t="shared" si="3"/>
        <v>3493952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3111970</v>
      </c>
      <c r="E109" s="2">
        <v>25568</v>
      </c>
      <c r="F109" s="2">
        <v>65237</v>
      </c>
      <c r="G109" s="2">
        <v>687018</v>
      </c>
      <c r="H109" s="2"/>
      <c r="I109" s="2">
        <v>9461</v>
      </c>
      <c r="J109" s="2">
        <v>4402</v>
      </c>
      <c r="K109" s="2">
        <v>3182</v>
      </c>
      <c r="L109" s="2">
        <v>3554</v>
      </c>
      <c r="M109" s="2"/>
      <c r="N109" s="2"/>
      <c r="O109" s="2">
        <v>34880</v>
      </c>
      <c r="P109" s="2"/>
      <c r="Q109" s="2">
        <f t="shared" si="3"/>
        <v>3945272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3091196</v>
      </c>
      <c r="E110" s="2">
        <v>25169</v>
      </c>
      <c r="F110" s="2">
        <v>49699</v>
      </c>
      <c r="G110" s="2">
        <v>629359</v>
      </c>
      <c r="H110" s="2"/>
      <c r="I110" s="2">
        <v>11800</v>
      </c>
      <c r="J110" s="2">
        <v>4510</v>
      </c>
      <c r="K110" s="2">
        <v>3387</v>
      </c>
      <c r="L110" s="2">
        <v>2222</v>
      </c>
      <c r="M110" s="2"/>
      <c r="N110" s="2"/>
      <c r="O110" s="2">
        <v>30153</v>
      </c>
      <c r="P110" s="2"/>
      <c r="Q110" s="2">
        <f t="shared" si="3"/>
        <v>3847495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2656450</v>
      </c>
      <c r="E111" s="2">
        <v>23040</v>
      </c>
      <c r="F111" s="2">
        <v>39862</v>
      </c>
      <c r="G111" s="2">
        <v>544113</v>
      </c>
      <c r="H111" s="2"/>
      <c r="I111" s="2">
        <v>11816</v>
      </c>
      <c r="J111" s="2">
        <v>4128</v>
      </c>
      <c r="K111" s="2">
        <v>3534</v>
      </c>
      <c r="L111" s="2">
        <v>4829</v>
      </c>
      <c r="M111" s="2"/>
      <c r="N111" s="2"/>
      <c r="O111" s="2">
        <v>15334</v>
      </c>
      <c r="P111" s="2"/>
      <c r="Q111" s="2">
        <f t="shared" si="3"/>
        <v>3303106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2949165</v>
      </c>
      <c r="E112" s="2">
        <v>24501</v>
      </c>
      <c r="F112" s="2">
        <v>45924</v>
      </c>
      <c r="G112" s="2">
        <v>576509</v>
      </c>
      <c r="H112" s="2"/>
      <c r="I112" s="2">
        <v>15697</v>
      </c>
      <c r="J112" s="2">
        <v>4693</v>
      </c>
      <c r="K112" s="2">
        <v>3986</v>
      </c>
      <c r="L112" s="2">
        <v>3619</v>
      </c>
      <c r="M112" s="2"/>
      <c r="N112" s="2"/>
      <c r="O112" s="2">
        <v>45397</v>
      </c>
      <c r="P112" s="2"/>
      <c r="Q112" s="2">
        <f t="shared" si="3"/>
        <v>3669491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2978390</v>
      </c>
      <c r="E113" s="2">
        <v>24237</v>
      </c>
      <c r="F113" s="2">
        <v>47658</v>
      </c>
      <c r="G113" s="2">
        <v>501646</v>
      </c>
      <c r="H113" s="2"/>
      <c r="I113" s="2">
        <v>14403</v>
      </c>
      <c r="J113" s="2">
        <v>4659</v>
      </c>
      <c r="K113" s="2">
        <v>3422</v>
      </c>
      <c r="L113" s="2">
        <v>4879</v>
      </c>
      <c r="M113" s="2"/>
      <c r="N113" s="2"/>
      <c r="O113" s="2">
        <v>42864</v>
      </c>
      <c r="P113" s="2"/>
      <c r="Q113" s="2">
        <f t="shared" si="3"/>
        <v>3622158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3090635</v>
      </c>
      <c r="E114" s="2">
        <v>19310</v>
      </c>
      <c r="F114" s="2">
        <v>68727</v>
      </c>
      <c r="G114" s="2">
        <v>446013</v>
      </c>
      <c r="H114" s="2"/>
      <c r="I114" s="2">
        <v>837</v>
      </c>
      <c r="J114" s="2">
        <v>4725</v>
      </c>
      <c r="K114" s="2">
        <v>2880</v>
      </c>
      <c r="L114" s="2">
        <v>5398</v>
      </c>
      <c r="M114" s="2"/>
      <c r="N114" s="2"/>
      <c r="O114" s="2">
        <v>50024</v>
      </c>
      <c r="P114" s="2"/>
      <c r="Q114" s="2">
        <f t="shared" si="3"/>
        <v>3688549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2974233</v>
      </c>
      <c r="E115" s="2">
        <v>22886</v>
      </c>
      <c r="F115" s="2">
        <v>94347</v>
      </c>
      <c r="G115" s="2">
        <v>419221</v>
      </c>
      <c r="H115" s="2"/>
      <c r="I115" s="2">
        <v>17732</v>
      </c>
      <c r="J115" s="2">
        <v>4806</v>
      </c>
      <c r="K115" s="2">
        <v>1475</v>
      </c>
      <c r="L115" s="2">
        <v>3027</v>
      </c>
      <c r="M115" s="2"/>
      <c r="N115" s="2"/>
      <c r="O115" s="2">
        <v>37054</v>
      </c>
      <c r="P115" s="2"/>
      <c r="Q115" s="2">
        <f t="shared" si="3"/>
        <v>3574781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3161305</v>
      </c>
      <c r="E116" s="2">
        <v>23053</v>
      </c>
      <c r="F116" s="2">
        <v>82968</v>
      </c>
      <c r="G116" s="2">
        <v>599780</v>
      </c>
      <c r="H116" s="2"/>
      <c r="I116" s="2">
        <v>16942</v>
      </c>
      <c r="J116" s="2">
        <v>4893</v>
      </c>
      <c r="K116" s="2">
        <v>2585</v>
      </c>
      <c r="L116" s="2">
        <v>3322</v>
      </c>
      <c r="M116" s="2"/>
      <c r="N116" s="2"/>
      <c r="O116" s="2">
        <v>36031</v>
      </c>
      <c r="P116" s="2"/>
      <c r="Q116" s="2">
        <f t="shared" si="3"/>
        <v>3930879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3208037</v>
      </c>
      <c r="E117" s="2">
        <v>23592</v>
      </c>
      <c r="F117" s="2">
        <v>66427</v>
      </c>
      <c r="G117" s="2">
        <v>613996</v>
      </c>
      <c r="H117" s="2"/>
      <c r="I117" s="2">
        <v>17613</v>
      </c>
      <c r="J117" s="2">
        <v>4896</v>
      </c>
      <c r="K117" s="2">
        <v>2696</v>
      </c>
      <c r="L117" s="2">
        <v>3162</v>
      </c>
      <c r="M117" s="2"/>
      <c r="N117" s="2"/>
      <c r="O117" s="2">
        <v>58530</v>
      </c>
      <c r="P117" s="2"/>
      <c r="Q117" s="2">
        <f t="shared" si="3"/>
        <v>3998949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2837238</v>
      </c>
      <c r="E118" s="2">
        <v>22843</v>
      </c>
      <c r="F118" s="2">
        <v>54953</v>
      </c>
      <c r="G118" s="2">
        <v>544778</v>
      </c>
      <c r="H118" s="2"/>
      <c r="I118" s="2">
        <v>16587</v>
      </c>
      <c r="J118" s="2">
        <v>4636</v>
      </c>
      <c r="K118" s="2">
        <v>2797</v>
      </c>
      <c r="L118" s="2">
        <v>4094</v>
      </c>
      <c r="M118" s="2"/>
      <c r="N118" s="2"/>
      <c r="O118" s="2">
        <v>38962</v>
      </c>
      <c r="P118" s="2"/>
      <c r="Q118" s="2">
        <f t="shared" si="3"/>
        <v>3526888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2397132</v>
      </c>
      <c r="E119" s="2">
        <v>25188</v>
      </c>
      <c r="F119" s="2">
        <v>40933</v>
      </c>
      <c r="G119" s="2">
        <v>512085</v>
      </c>
      <c r="H119" s="2"/>
      <c r="I119" s="2">
        <v>17893</v>
      </c>
      <c r="J119" s="2">
        <v>4671</v>
      </c>
      <c r="K119" s="2">
        <v>2273</v>
      </c>
      <c r="L119" s="2">
        <v>3680</v>
      </c>
      <c r="M119" s="2"/>
      <c r="N119" s="2"/>
      <c r="O119" s="2">
        <v>25616</v>
      </c>
      <c r="P119" s="2"/>
      <c r="Q119" s="2">
        <f t="shared" si="3"/>
        <v>3029471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1937472</v>
      </c>
      <c r="E120" s="2">
        <v>20237</v>
      </c>
      <c r="F120" s="2">
        <v>48011</v>
      </c>
      <c r="G120" s="2">
        <v>564062</v>
      </c>
      <c r="H120" s="2"/>
      <c r="I120" s="2">
        <v>15742</v>
      </c>
      <c r="J120" s="2">
        <v>4814</v>
      </c>
      <c r="K120" s="2">
        <v>3143</v>
      </c>
      <c r="L120" s="2">
        <v>6176</v>
      </c>
      <c r="M120" s="2"/>
      <c r="N120" s="2"/>
      <c r="O120" s="2">
        <v>25563</v>
      </c>
      <c r="P120" s="2"/>
      <c r="Q120" s="2">
        <f t="shared" si="3"/>
        <v>2625220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2776012</v>
      </c>
      <c r="E121" s="2">
        <v>22893</v>
      </c>
      <c r="F121" s="2">
        <v>56002</v>
      </c>
      <c r="G121" s="2">
        <v>503834</v>
      </c>
      <c r="H121" s="2"/>
      <c r="I121" s="2">
        <v>16574</v>
      </c>
      <c r="J121" s="2">
        <v>4908</v>
      </c>
      <c r="K121" s="2">
        <v>4043</v>
      </c>
      <c r="L121" s="2">
        <v>5950</v>
      </c>
      <c r="M121" s="2"/>
      <c r="N121" s="2"/>
      <c r="O121" s="2">
        <v>42150</v>
      </c>
      <c r="P121" s="2"/>
      <c r="Q121" s="2">
        <f t="shared" si="3"/>
        <v>3432366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2965631.1</v>
      </c>
      <c r="E122" s="2">
        <v>30186.89</v>
      </c>
      <c r="F122" s="2">
        <v>80296.98</v>
      </c>
      <c r="G122" s="2">
        <v>458047.27</v>
      </c>
      <c r="H122" s="2"/>
      <c r="I122" s="2">
        <v>17205.259999999998</v>
      </c>
      <c r="J122" s="2">
        <v>4582.4399999999996</v>
      </c>
      <c r="K122" s="2">
        <v>3746.95</v>
      </c>
      <c r="L122" s="2">
        <v>4144.26</v>
      </c>
      <c r="M122" s="2"/>
      <c r="N122" s="2"/>
      <c r="O122" s="2">
        <v>15574.24</v>
      </c>
      <c r="P122" s="2"/>
      <c r="Q122" s="2">
        <f t="shared" si="3"/>
        <v>3579415.39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2547816.11</v>
      </c>
      <c r="E123" s="2">
        <v>21595.49</v>
      </c>
      <c r="F123" s="2">
        <v>93815.67</v>
      </c>
      <c r="G123" s="2">
        <v>439183.31</v>
      </c>
      <c r="H123" s="2"/>
      <c r="I123" s="2">
        <v>15278.13</v>
      </c>
      <c r="J123" s="2">
        <v>4302.29</v>
      </c>
      <c r="K123" s="2">
        <v>3465.69</v>
      </c>
      <c r="L123" s="2">
        <v>3866.41</v>
      </c>
      <c r="M123" s="2"/>
      <c r="N123" s="2"/>
      <c r="O123" s="2">
        <v>54417.18</v>
      </c>
      <c r="P123" s="2"/>
      <c r="Q123" s="2">
        <f t="shared" si="3"/>
        <v>3183740.2800000003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2290882.46</v>
      </c>
      <c r="E124" s="2">
        <v>29646.92</v>
      </c>
      <c r="F124" s="2">
        <v>110363.69</v>
      </c>
      <c r="G124" s="2">
        <v>383681.38</v>
      </c>
      <c r="H124" s="2"/>
      <c r="I124" s="2">
        <v>17490.27</v>
      </c>
      <c r="J124" s="2">
        <v>4751.4799999999996</v>
      </c>
      <c r="K124" s="2">
        <v>3606.57</v>
      </c>
      <c r="L124" s="2">
        <v>4885.96</v>
      </c>
      <c r="M124" s="2"/>
      <c r="N124" s="2"/>
      <c r="O124" s="2">
        <v>59576.98</v>
      </c>
      <c r="P124" s="2"/>
      <c r="Q124" s="2">
        <f t="shared" si="3"/>
        <v>2904885.7099999995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2134521.21</v>
      </c>
      <c r="E125" s="2">
        <v>28514.84</v>
      </c>
      <c r="F125" s="2">
        <v>115765.09</v>
      </c>
      <c r="G125" s="2">
        <v>380727.11</v>
      </c>
      <c r="H125" s="2"/>
      <c r="I125" s="2">
        <v>11674.92</v>
      </c>
      <c r="J125" s="2">
        <v>4593.51</v>
      </c>
      <c r="K125" s="2">
        <v>2774.59</v>
      </c>
      <c r="L125" s="2">
        <v>4964.1099999999997</v>
      </c>
      <c r="M125" s="2"/>
      <c r="N125" s="2"/>
      <c r="O125" s="2">
        <v>43364.99</v>
      </c>
      <c r="P125" s="2"/>
      <c r="Q125" s="2">
        <f t="shared" si="3"/>
        <v>2726900.3699999992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2751940.38</v>
      </c>
      <c r="E126" s="2">
        <v>29266.11</v>
      </c>
      <c r="F126" s="2">
        <v>124655.79</v>
      </c>
      <c r="G126" s="2">
        <v>398210.91</v>
      </c>
      <c r="H126" s="2"/>
      <c r="I126" s="2">
        <v>11247.93</v>
      </c>
      <c r="J126" s="2">
        <v>4745.46</v>
      </c>
      <c r="K126" s="2">
        <v>2769.95</v>
      </c>
      <c r="L126" s="2">
        <v>6783.1</v>
      </c>
      <c r="M126" s="2"/>
      <c r="N126" s="2"/>
      <c r="O126" s="2">
        <v>56346.79</v>
      </c>
      <c r="P126" s="2"/>
      <c r="Q126" s="2">
        <f t="shared" si="3"/>
        <v>3385966.4200000004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2761857.23</v>
      </c>
      <c r="E127" s="2">
        <v>27067.96</v>
      </c>
      <c r="F127" s="2">
        <v>136257.79999999999</v>
      </c>
      <c r="G127" s="2">
        <v>270217.57</v>
      </c>
      <c r="H127" s="2"/>
      <c r="I127" s="2">
        <v>11886.88</v>
      </c>
      <c r="J127" s="2">
        <v>4908.72</v>
      </c>
      <c r="K127" s="2">
        <v>2595.7199999999998</v>
      </c>
      <c r="L127" s="2">
        <v>5030.88</v>
      </c>
      <c r="M127" s="2"/>
      <c r="N127" s="2"/>
      <c r="O127" s="2">
        <v>70024.13</v>
      </c>
      <c r="P127" s="2"/>
      <c r="Q127" s="2">
        <f t="shared" si="3"/>
        <v>3289846.8899999997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3074619.23</v>
      </c>
      <c r="E128" s="2">
        <v>24821.15</v>
      </c>
      <c r="F128" s="2">
        <v>146127.28</v>
      </c>
      <c r="G128" s="2">
        <v>528109.26</v>
      </c>
      <c r="H128" s="2"/>
      <c r="I128" s="2">
        <v>12588.59</v>
      </c>
      <c r="J128" s="2">
        <v>5115.93</v>
      </c>
      <c r="K128" s="2">
        <v>2496.77</v>
      </c>
      <c r="L128" s="2">
        <v>3639.67</v>
      </c>
      <c r="M128" s="2"/>
      <c r="N128" s="2"/>
      <c r="O128" s="2">
        <v>55549.87</v>
      </c>
      <c r="P128" s="2"/>
      <c r="Q128" s="2">
        <f t="shared" si="3"/>
        <v>3853067.75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3309339.52</v>
      </c>
      <c r="E129" s="2">
        <v>22948.27</v>
      </c>
      <c r="F129" s="2">
        <v>119538.93</v>
      </c>
      <c r="G129" s="2">
        <v>544167.93999999994</v>
      </c>
      <c r="H129" s="2"/>
      <c r="I129" s="2">
        <v>8423.6</v>
      </c>
      <c r="J129" s="2">
        <v>5077.62</v>
      </c>
      <c r="K129" s="2">
        <v>88.24</v>
      </c>
      <c r="L129" s="2">
        <v>1876.52</v>
      </c>
      <c r="M129" s="2"/>
      <c r="N129" s="2"/>
      <c r="O129" s="2">
        <v>64263.64</v>
      </c>
      <c r="P129" s="2"/>
      <c r="Q129" s="2">
        <f t="shared" si="3"/>
        <v>4075724.2800000007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2981532.56</v>
      </c>
      <c r="E130" s="2">
        <v>27264.71</v>
      </c>
      <c r="F130" s="2">
        <v>86724.04</v>
      </c>
      <c r="G130" s="2">
        <v>484089.75</v>
      </c>
      <c r="H130" s="2"/>
      <c r="I130" s="2">
        <v>13319.11</v>
      </c>
      <c r="J130" s="2">
        <v>4785.32</v>
      </c>
      <c r="K130" s="2">
        <v>2027.34</v>
      </c>
      <c r="L130" s="2">
        <v>4056.28</v>
      </c>
      <c r="M130" s="2"/>
      <c r="N130" s="2"/>
      <c r="O130" s="2">
        <v>21370.7</v>
      </c>
      <c r="P130" s="2"/>
      <c r="Q130" s="2">
        <f t="shared" si="3"/>
        <v>3625169.8099999996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3009500.71</v>
      </c>
      <c r="E131" s="2">
        <v>29662.81</v>
      </c>
      <c r="F131" s="2">
        <v>67655.399999999994</v>
      </c>
      <c r="G131" s="2">
        <v>437450.17</v>
      </c>
      <c r="H131" s="2"/>
      <c r="I131" s="2">
        <v>15067.21</v>
      </c>
      <c r="J131" s="2">
        <v>4972.87</v>
      </c>
      <c r="K131" s="2">
        <v>2515.19</v>
      </c>
      <c r="L131" s="2">
        <v>1727.5</v>
      </c>
      <c r="M131" s="2"/>
      <c r="N131" s="2"/>
      <c r="O131" s="2">
        <v>36459.82</v>
      </c>
      <c r="P131" s="2"/>
      <c r="Q131" s="2">
        <f t="shared" ref="Q131:Q194" si="5">SUM(D131:P131)</f>
        <v>3605011.6799999997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2513965.38</v>
      </c>
      <c r="E132" s="2">
        <v>29432.07</v>
      </c>
      <c r="F132" s="2">
        <v>71052.09</v>
      </c>
      <c r="G132" s="2">
        <v>408557.89</v>
      </c>
      <c r="H132" s="2"/>
      <c r="I132" s="2">
        <v>16423.3</v>
      </c>
      <c r="J132" s="2">
        <v>4989.4799999999996</v>
      </c>
      <c r="K132" s="2">
        <v>2857.38</v>
      </c>
      <c r="L132" s="2">
        <v>6584.78</v>
      </c>
      <c r="M132" s="2"/>
      <c r="N132" s="2"/>
      <c r="O132" s="2">
        <v>65471.56</v>
      </c>
      <c r="P132" s="2"/>
      <c r="Q132" s="2">
        <f t="shared" si="5"/>
        <v>3119333.9299999992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2796057.37</v>
      </c>
      <c r="E133" s="2">
        <v>29780.799999999999</v>
      </c>
      <c r="F133" s="2">
        <v>77912.25</v>
      </c>
      <c r="G133" s="2">
        <v>523603.8</v>
      </c>
      <c r="H133" s="2"/>
      <c r="I133" s="2">
        <v>14097.98</v>
      </c>
      <c r="J133" s="2">
        <v>5181.74</v>
      </c>
      <c r="K133" s="2">
        <v>3693.87</v>
      </c>
      <c r="L133" s="2">
        <v>6389.68</v>
      </c>
      <c r="M133" s="2"/>
      <c r="N133" s="2"/>
      <c r="O133" s="2">
        <v>30370.1</v>
      </c>
      <c r="P133" s="2"/>
      <c r="Q133" s="2">
        <f t="shared" si="5"/>
        <v>3487087.5900000003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2361712.63</v>
      </c>
      <c r="E134" s="2">
        <v>31350.560000000001</v>
      </c>
      <c r="F134" s="2">
        <v>51274.54</v>
      </c>
      <c r="G134" s="2">
        <v>556729.96</v>
      </c>
      <c r="H134" s="2"/>
      <c r="I134" s="2">
        <v>13276.9</v>
      </c>
      <c r="J134" s="2">
        <v>4815.55</v>
      </c>
      <c r="K134" s="2">
        <v>419.47</v>
      </c>
      <c r="L134" s="2">
        <v>3195.65</v>
      </c>
      <c r="M134" s="2"/>
      <c r="N134" s="2"/>
      <c r="O134" s="2">
        <v>33276.83</v>
      </c>
      <c r="P134" s="2"/>
      <c r="Q134" s="2">
        <f t="shared" si="5"/>
        <v>3056052.09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2318736.6</v>
      </c>
      <c r="E135" s="2">
        <v>29279.279999999999</v>
      </c>
      <c r="F135" s="2">
        <v>47043.16</v>
      </c>
      <c r="G135" s="2">
        <v>563785.36</v>
      </c>
      <c r="H135" s="2"/>
      <c r="I135" s="2">
        <v>11718.79</v>
      </c>
      <c r="J135" s="2">
        <v>4607.04</v>
      </c>
      <c r="K135" s="2">
        <v>387.03</v>
      </c>
      <c r="L135" s="2">
        <v>2213.3200000000002</v>
      </c>
      <c r="M135" s="2"/>
      <c r="N135" s="2"/>
      <c r="O135" s="2">
        <v>37995.550000000003</v>
      </c>
      <c r="P135" s="2"/>
      <c r="Q135" s="2">
        <f t="shared" si="5"/>
        <v>3015766.1299999994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2123299.35</v>
      </c>
      <c r="E136" s="2">
        <v>30354.92</v>
      </c>
      <c r="F136" s="2">
        <v>63650.46</v>
      </c>
      <c r="G136" s="2">
        <v>586236.1</v>
      </c>
      <c r="H136" s="2"/>
      <c r="I136" s="2">
        <v>10960.19</v>
      </c>
      <c r="J136" s="2">
        <v>4897.8100000000004</v>
      </c>
      <c r="K136" s="2">
        <v>381.66</v>
      </c>
      <c r="L136" s="2">
        <v>1410.82</v>
      </c>
      <c r="M136" s="2"/>
      <c r="N136" s="2"/>
      <c r="O136" s="2">
        <v>97887.91</v>
      </c>
      <c r="P136" s="2"/>
      <c r="Q136" s="2">
        <f t="shared" si="5"/>
        <v>2919079.22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2203102.13</v>
      </c>
      <c r="E137" s="2">
        <v>19546.38</v>
      </c>
      <c r="F137" s="2">
        <v>82258.38</v>
      </c>
      <c r="G137" s="2">
        <v>491708.56</v>
      </c>
      <c r="H137" s="2"/>
      <c r="I137" s="2">
        <v>8058.5</v>
      </c>
      <c r="J137" s="2">
        <v>4811.78</v>
      </c>
      <c r="K137" s="2">
        <v>334.32</v>
      </c>
      <c r="L137" s="2">
        <v>5504.48</v>
      </c>
      <c r="M137" s="2"/>
      <c r="N137" s="2"/>
      <c r="O137" s="2">
        <v>60922.95</v>
      </c>
      <c r="P137" s="2"/>
      <c r="Q137" s="2">
        <f t="shared" si="5"/>
        <v>2876247.4799999995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2072187.04</v>
      </c>
      <c r="E138" s="2">
        <v>29249.13</v>
      </c>
      <c r="F138" s="2">
        <v>81687.58</v>
      </c>
      <c r="G138" s="2">
        <v>597389.55000000005</v>
      </c>
      <c r="H138" s="2"/>
      <c r="I138" s="2">
        <v>295.43</v>
      </c>
      <c r="J138" s="2">
        <v>4990.22</v>
      </c>
      <c r="K138" s="2">
        <v>289.77999999999997</v>
      </c>
      <c r="L138" s="2">
        <v>2504.36</v>
      </c>
      <c r="M138" s="2"/>
      <c r="N138" s="2">
        <v>196.87</v>
      </c>
      <c r="O138" s="2">
        <v>78945.210000000006</v>
      </c>
      <c r="P138" s="2"/>
      <c r="Q138" s="2">
        <f t="shared" si="5"/>
        <v>2867735.17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2558816.9700000002</v>
      </c>
      <c r="E139" s="2">
        <v>26650.9</v>
      </c>
      <c r="F139" s="2">
        <v>87957.759999999995</v>
      </c>
      <c r="G139" s="2">
        <v>612415.09</v>
      </c>
      <c r="H139" s="2"/>
      <c r="I139" s="2">
        <v>4920.46</v>
      </c>
      <c r="J139" s="2">
        <v>4845.1899999999996</v>
      </c>
      <c r="K139" s="2">
        <v>252.3</v>
      </c>
      <c r="L139" s="2">
        <v>3152.87</v>
      </c>
      <c r="M139" s="2"/>
      <c r="N139" s="2">
        <v>212.64</v>
      </c>
      <c r="O139" s="2">
        <v>93095.03</v>
      </c>
      <c r="P139" s="2"/>
      <c r="Q139" s="2">
        <f t="shared" si="5"/>
        <v>3392319.2099999995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2927144.92</v>
      </c>
      <c r="E140" s="2">
        <v>26589.5</v>
      </c>
      <c r="F140" s="2">
        <v>86626.58</v>
      </c>
      <c r="G140" s="2">
        <v>632496.05000000005</v>
      </c>
      <c r="H140" s="2"/>
      <c r="I140" s="2">
        <v>11945.55</v>
      </c>
      <c r="J140" s="2">
        <v>5071.99</v>
      </c>
      <c r="K140" s="2">
        <v>291.8</v>
      </c>
      <c r="L140" s="2">
        <v>3027.82</v>
      </c>
      <c r="M140" s="2"/>
      <c r="N140" s="2">
        <v>206.71</v>
      </c>
      <c r="O140" s="2">
        <v>55664.35</v>
      </c>
      <c r="P140" s="2"/>
      <c r="Q140" s="2">
        <f t="shared" si="5"/>
        <v>3749065.2699999996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3014152.21</v>
      </c>
      <c r="E141" s="2">
        <v>26072.67</v>
      </c>
      <c r="F141" s="2">
        <v>66102.289999999994</v>
      </c>
      <c r="G141" s="2">
        <v>659955.92000000004</v>
      </c>
      <c r="H141" s="2"/>
      <c r="I141" s="2">
        <v>9759.85</v>
      </c>
      <c r="J141" s="2">
        <v>5028.3500000000004</v>
      </c>
      <c r="K141" s="2">
        <v>286.26</v>
      </c>
      <c r="L141" s="2">
        <v>4824.5600000000004</v>
      </c>
      <c r="M141" s="2"/>
      <c r="N141" s="2">
        <v>210.99</v>
      </c>
      <c r="O141" s="2">
        <v>38706.26</v>
      </c>
      <c r="P141" s="2"/>
      <c r="Q141" s="2">
        <f t="shared" si="5"/>
        <v>3825099.36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2810975.93</v>
      </c>
      <c r="E142" s="2">
        <v>26021.47</v>
      </c>
      <c r="F142" s="2">
        <v>44313.06</v>
      </c>
      <c r="G142" s="2">
        <v>557012.03</v>
      </c>
      <c r="H142" s="2"/>
      <c r="I142" s="2">
        <v>13445.22</v>
      </c>
      <c r="J142" s="2">
        <v>4796.8</v>
      </c>
      <c r="K142" s="2">
        <v>282.20999999999998</v>
      </c>
      <c r="L142" s="2">
        <v>3246.98</v>
      </c>
      <c r="M142" s="2"/>
      <c r="N142" s="2">
        <v>221.65</v>
      </c>
      <c r="O142" s="2">
        <v>32567.07</v>
      </c>
      <c r="P142" s="2"/>
      <c r="Q142" s="2">
        <f t="shared" si="5"/>
        <v>3492882.42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3022226.89</v>
      </c>
      <c r="E143" s="2">
        <v>28676.93</v>
      </c>
      <c r="F143" s="2">
        <v>34826.54</v>
      </c>
      <c r="G143" s="2">
        <v>372208.13</v>
      </c>
      <c r="H143" s="2"/>
      <c r="I143" s="2">
        <v>15421.78</v>
      </c>
      <c r="J143" s="2">
        <v>5159.13</v>
      </c>
      <c r="K143" s="2">
        <v>283.19</v>
      </c>
      <c r="L143" s="2">
        <v>3618.5</v>
      </c>
      <c r="M143" s="2"/>
      <c r="N143" s="2">
        <v>224.23</v>
      </c>
      <c r="O143" s="2">
        <v>40423.51</v>
      </c>
      <c r="P143" s="2"/>
      <c r="Q143" s="2">
        <f t="shared" si="5"/>
        <v>3523068.8299999996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2644216.31</v>
      </c>
      <c r="E144" s="2">
        <v>30129.85</v>
      </c>
      <c r="F144" s="2">
        <v>48062.01</v>
      </c>
      <c r="G144" s="2">
        <v>456682.66</v>
      </c>
      <c r="H144" s="2"/>
      <c r="I144" s="2">
        <v>16163.54</v>
      </c>
      <c r="J144" s="2">
        <v>5176.57</v>
      </c>
      <c r="K144" s="2">
        <v>317.07</v>
      </c>
      <c r="L144" s="2">
        <v>3554.54</v>
      </c>
      <c r="M144" s="2"/>
      <c r="N144" s="2">
        <v>184.27</v>
      </c>
      <c r="O144" s="2">
        <v>55014.63</v>
      </c>
      <c r="P144" s="2"/>
      <c r="Q144" s="2">
        <f t="shared" si="5"/>
        <v>3259501.4499999997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2742549.48</v>
      </c>
      <c r="E145" s="2">
        <v>30716.43</v>
      </c>
      <c r="F145" s="2">
        <v>53983.64</v>
      </c>
      <c r="G145" s="2">
        <v>492984.64</v>
      </c>
      <c r="H145" s="2"/>
      <c r="I145" s="2">
        <v>17042.240000000002</v>
      </c>
      <c r="J145" s="2">
        <v>5355.52</v>
      </c>
      <c r="K145" s="2">
        <v>406.05</v>
      </c>
      <c r="L145" s="2">
        <v>3532.88</v>
      </c>
      <c r="M145" s="2"/>
      <c r="N145" s="2">
        <v>161.63999999999999</v>
      </c>
      <c r="O145" s="2">
        <v>79411.710000000006</v>
      </c>
      <c r="P145" s="2"/>
      <c r="Q145" s="2">
        <f t="shared" si="5"/>
        <v>3426144.2300000004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2897725.91</v>
      </c>
      <c r="E146" s="2">
        <v>29894.65</v>
      </c>
      <c r="F146" s="2">
        <v>40259.75</v>
      </c>
      <c r="G146" s="2">
        <v>557446.88</v>
      </c>
      <c r="H146" s="2"/>
      <c r="I146" s="2">
        <v>9113.98</v>
      </c>
      <c r="J146" s="2">
        <v>5783.78</v>
      </c>
      <c r="K146" s="2">
        <v>183.54</v>
      </c>
      <c r="L146" s="2">
        <v>4173.08</v>
      </c>
      <c r="M146" s="2"/>
      <c r="N146" s="2">
        <v>103.46</v>
      </c>
      <c r="O146" s="2">
        <v>21689.119999999999</v>
      </c>
      <c r="P146" s="2"/>
      <c r="Q146" s="2">
        <f t="shared" si="5"/>
        <v>3566374.15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2563474.7400000002</v>
      </c>
      <c r="E147" s="2">
        <v>25200.39</v>
      </c>
      <c r="F147" s="2">
        <v>31939.45</v>
      </c>
      <c r="G147" s="2">
        <v>472309.54</v>
      </c>
      <c r="H147" s="2"/>
      <c r="I147" s="2">
        <v>14659.65</v>
      </c>
      <c r="J147" s="2">
        <v>5132.43</v>
      </c>
      <c r="K147" s="2">
        <v>152.43</v>
      </c>
      <c r="L147" s="2">
        <v>3027.29</v>
      </c>
      <c r="M147" s="2"/>
      <c r="N147" s="2">
        <v>127.14</v>
      </c>
      <c r="O147" s="2">
        <v>30512.93</v>
      </c>
      <c r="P147" s="2"/>
      <c r="Q147" s="2">
        <f t="shared" si="5"/>
        <v>3146535.9900000012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2791833.14</v>
      </c>
      <c r="E148" s="2">
        <v>25199.25</v>
      </c>
      <c r="F148" s="2">
        <v>35940.239999999998</v>
      </c>
      <c r="G148" s="2">
        <v>493688.65</v>
      </c>
      <c r="H148" s="2"/>
      <c r="I148" s="2">
        <v>16651.439999999999</v>
      </c>
      <c r="J148" s="2">
        <v>5951.28</v>
      </c>
      <c r="K148" s="2">
        <v>178.1</v>
      </c>
      <c r="L148" s="2">
        <v>794.92</v>
      </c>
      <c r="M148" s="2"/>
      <c r="N148" s="2">
        <v>152.66</v>
      </c>
      <c r="O148" s="2">
        <v>40353.08</v>
      </c>
      <c r="P148" s="2"/>
      <c r="Q148" s="2">
        <f t="shared" si="5"/>
        <v>3410742.7600000002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2174680.16</v>
      </c>
      <c r="E149" s="2">
        <v>21034.95</v>
      </c>
      <c r="F149" s="2">
        <v>51521.09</v>
      </c>
      <c r="G149" s="2">
        <v>499945.29</v>
      </c>
      <c r="H149" s="2"/>
      <c r="I149" s="2">
        <v>10344.290000000001</v>
      </c>
      <c r="J149" s="2">
        <v>5706.53</v>
      </c>
      <c r="K149" s="2">
        <v>165.14</v>
      </c>
      <c r="L149" s="2">
        <v>3451</v>
      </c>
      <c r="M149" s="2"/>
      <c r="N149" s="2">
        <v>172.16</v>
      </c>
      <c r="O149" s="2">
        <v>31875.25</v>
      </c>
      <c r="P149" s="2"/>
      <c r="Q149" s="2">
        <f t="shared" si="5"/>
        <v>2798895.8600000003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2925178.6</v>
      </c>
      <c r="E150" s="2">
        <v>6231.61</v>
      </c>
      <c r="F150" s="2">
        <v>59257.18</v>
      </c>
      <c r="G150" s="2">
        <v>336255.07</v>
      </c>
      <c r="H150" s="2"/>
      <c r="I150" s="2">
        <v>13735.37</v>
      </c>
      <c r="J150" s="2">
        <v>5953.02</v>
      </c>
      <c r="K150" s="2">
        <v>150.11000000000001</v>
      </c>
      <c r="L150" s="2">
        <v>3376.91</v>
      </c>
      <c r="M150" s="2"/>
      <c r="N150" s="2">
        <v>192.85</v>
      </c>
      <c r="O150" s="2">
        <v>60618.94</v>
      </c>
      <c r="P150" s="2"/>
      <c r="Q150" s="2">
        <f t="shared" si="5"/>
        <v>3410949.66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2913660.7</v>
      </c>
      <c r="E151" s="2">
        <v>26060.13</v>
      </c>
      <c r="F151" s="2">
        <v>62068.26</v>
      </c>
      <c r="G151" s="2">
        <v>416392.29</v>
      </c>
      <c r="H151" s="2"/>
      <c r="I151" s="2">
        <v>9088.2199999999993</v>
      </c>
      <c r="J151" s="2">
        <v>5827.36</v>
      </c>
      <c r="K151" s="2">
        <v>135.01</v>
      </c>
      <c r="L151" s="2">
        <v>2029.93</v>
      </c>
      <c r="M151" s="2"/>
      <c r="N151" s="2">
        <v>206.05</v>
      </c>
      <c r="O151" s="2">
        <v>71321.039999999994</v>
      </c>
      <c r="P151" s="2"/>
      <c r="Q151" s="2">
        <f t="shared" si="5"/>
        <v>3506788.9899999998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3093176.01</v>
      </c>
      <c r="E152" s="2">
        <v>26725.360000000001</v>
      </c>
      <c r="F152" s="2">
        <v>56837.93</v>
      </c>
      <c r="G152" s="2">
        <v>632164.41</v>
      </c>
      <c r="H152" s="2"/>
      <c r="I152" s="2">
        <v>16126.96</v>
      </c>
      <c r="J152" s="2">
        <v>6096.73</v>
      </c>
      <c r="K152" s="2">
        <v>138.38</v>
      </c>
      <c r="L152" s="2">
        <v>798.21</v>
      </c>
      <c r="M152" s="2"/>
      <c r="N152" s="2">
        <v>187.99</v>
      </c>
      <c r="O152" s="2">
        <v>53798.720000000001</v>
      </c>
      <c r="P152" s="2"/>
      <c r="Q152" s="2">
        <f t="shared" si="5"/>
        <v>3886050.7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3037491.8</v>
      </c>
      <c r="E153" s="2">
        <v>26891.3</v>
      </c>
      <c r="F153" s="2">
        <v>43669.09</v>
      </c>
      <c r="G153" s="2">
        <v>678903.71</v>
      </c>
      <c r="H153" s="2"/>
      <c r="I153" s="2">
        <v>12490.64</v>
      </c>
      <c r="J153" s="2">
        <v>6109.22</v>
      </c>
      <c r="K153" s="2">
        <v>156.59</v>
      </c>
      <c r="L153" s="2">
        <v>2883.56</v>
      </c>
      <c r="M153" s="2"/>
      <c r="N153" s="2">
        <v>185.53</v>
      </c>
      <c r="O153" s="2">
        <v>52812.01</v>
      </c>
      <c r="P153" s="2"/>
      <c r="Q153" s="2">
        <f t="shared" si="5"/>
        <v>3861593.4499999993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2966852.7</v>
      </c>
      <c r="E154" s="2">
        <v>25876.77</v>
      </c>
      <c r="F154" s="2">
        <v>29973.48</v>
      </c>
      <c r="G154" s="2">
        <v>629208.48</v>
      </c>
      <c r="H154" s="2"/>
      <c r="I154" s="2">
        <v>16928.62</v>
      </c>
      <c r="J154" s="2">
        <v>5759.23</v>
      </c>
      <c r="K154" s="2">
        <v>22.84</v>
      </c>
      <c r="L154" s="2">
        <v>1126.9100000000001</v>
      </c>
      <c r="M154" s="2"/>
      <c r="N154" s="2">
        <v>191.63</v>
      </c>
      <c r="O154" s="2">
        <v>55884.82</v>
      </c>
      <c r="P154" s="2"/>
      <c r="Q154" s="2">
        <f t="shared" si="5"/>
        <v>3731825.48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3062507.18</v>
      </c>
      <c r="E155" s="2">
        <v>27594.41</v>
      </c>
      <c r="F155" s="2">
        <v>30486.46</v>
      </c>
      <c r="G155" s="2">
        <v>586230.53</v>
      </c>
      <c r="H155" s="2"/>
      <c r="I155" s="2">
        <v>18419.62</v>
      </c>
      <c r="J155" s="2">
        <v>6063.9</v>
      </c>
      <c r="K155" s="2">
        <v>116.01</v>
      </c>
      <c r="L155" s="2">
        <v>1502.62</v>
      </c>
      <c r="M155" s="2"/>
      <c r="N155" s="2">
        <v>250.53</v>
      </c>
      <c r="O155" s="2">
        <v>45367.58</v>
      </c>
      <c r="P155" s="2"/>
      <c r="Q155" s="2">
        <f t="shared" si="5"/>
        <v>3778538.84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2781725.05</v>
      </c>
      <c r="E156" s="2">
        <v>28976.66</v>
      </c>
      <c r="F156" s="2">
        <v>31288.68</v>
      </c>
      <c r="G156" s="2">
        <v>598235.38</v>
      </c>
      <c r="H156" s="2"/>
      <c r="I156" s="2">
        <v>12918.26</v>
      </c>
      <c r="J156" s="2">
        <v>6145.03</v>
      </c>
      <c r="K156" s="2">
        <v>163.35</v>
      </c>
      <c r="L156" s="2">
        <v>2283.9899999999998</v>
      </c>
      <c r="M156" s="2"/>
      <c r="N156" s="2">
        <v>167.57</v>
      </c>
      <c r="O156" s="2">
        <v>47457.67</v>
      </c>
      <c r="P156" s="2"/>
      <c r="Q156" s="2">
        <f t="shared" si="5"/>
        <v>3509361.6399999997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3076650.84</v>
      </c>
      <c r="E157" s="2">
        <v>49222.54</v>
      </c>
      <c r="F157" s="2">
        <v>31754.39</v>
      </c>
      <c r="G157" s="2">
        <v>705642.64</v>
      </c>
      <c r="H157" s="2"/>
      <c r="I157" s="2">
        <v>10386.540000000001</v>
      </c>
      <c r="J157" s="2">
        <v>6397.73</v>
      </c>
      <c r="K157" s="2">
        <v>208.78</v>
      </c>
      <c r="L157" s="2">
        <v>552.62</v>
      </c>
      <c r="M157" s="2"/>
      <c r="N157" s="2">
        <v>162.41999999999999</v>
      </c>
      <c r="O157" s="2">
        <v>28114.84</v>
      </c>
      <c r="P157" s="2"/>
      <c r="Q157" s="2">
        <f t="shared" si="5"/>
        <v>3909093.34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3114723.46</v>
      </c>
      <c r="E158" s="2">
        <v>48835.42</v>
      </c>
      <c r="F158" s="2">
        <v>38118.86</v>
      </c>
      <c r="G158" s="2">
        <v>638431.85</v>
      </c>
      <c r="H158" s="2"/>
      <c r="I158" s="2">
        <v>14938.07</v>
      </c>
      <c r="J158" s="2">
        <v>5722.49</v>
      </c>
      <c r="K158" s="2">
        <v>0</v>
      </c>
      <c r="L158" s="2">
        <v>1383.41</v>
      </c>
      <c r="M158" s="2"/>
      <c r="N158" s="2">
        <v>106.84</v>
      </c>
      <c r="O158" s="2">
        <v>29484.84</v>
      </c>
      <c r="P158" s="2"/>
      <c r="Q158" s="2">
        <f t="shared" si="5"/>
        <v>3891745.2399999998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2544386.13</v>
      </c>
      <c r="E159" s="2">
        <v>41839.71</v>
      </c>
      <c r="F159" s="2">
        <v>38525.89</v>
      </c>
      <c r="G159" s="2">
        <v>569535.68999999994</v>
      </c>
      <c r="H159" s="2"/>
      <c r="I159" s="2">
        <v>11537.2</v>
      </c>
      <c r="J159" s="2">
        <v>4904.09</v>
      </c>
      <c r="K159" s="2">
        <v>0</v>
      </c>
      <c r="L159" s="2">
        <v>2450.15</v>
      </c>
      <c r="M159" s="2"/>
      <c r="N159" s="2">
        <v>134.77000000000001</v>
      </c>
      <c r="O159" s="2">
        <v>69016.31</v>
      </c>
      <c r="P159" s="2"/>
      <c r="Q159" s="2">
        <f t="shared" si="5"/>
        <v>3282329.94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2485676.52</v>
      </c>
      <c r="E160" s="2">
        <v>44431.18</v>
      </c>
      <c r="F160" s="2">
        <v>70441.22</v>
      </c>
      <c r="G160" s="2">
        <v>572722.9</v>
      </c>
      <c r="H160" s="2"/>
      <c r="I160" s="2">
        <v>18287.79</v>
      </c>
      <c r="J160" s="2">
        <v>6083.74</v>
      </c>
      <c r="K160" s="2">
        <v>86.17</v>
      </c>
      <c r="L160" s="2">
        <v>1453.94</v>
      </c>
      <c r="M160" s="2"/>
      <c r="N160" s="2">
        <v>213.09</v>
      </c>
      <c r="O160" s="2">
        <v>73608.259999999995</v>
      </c>
      <c r="P160" s="2"/>
      <c r="Q160" s="2">
        <f t="shared" si="5"/>
        <v>3273004.81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1933106.99</v>
      </c>
      <c r="E161" s="2">
        <v>40474.11</v>
      </c>
      <c r="F161" s="2">
        <v>65302.47</v>
      </c>
      <c r="G161" s="2">
        <v>497241.28</v>
      </c>
      <c r="H161" s="2"/>
      <c r="I161" s="2">
        <v>16836.97</v>
      </c>
      <c r="J161" s="2">
        <v>5982.84</v>
      </c>
      <c r="K161" s="2">
        <v>0</v>
      </c>
      <c r="L161" s="2">
        <v>4180.13</v>
      </c>
      <c r="M161" s="2"/>
      <c r="N161" s="2">
        <v>249</v>
      </c>
      <c r="O161" s="2">
        <v>55335.08</v>
      </c>
      <c r="P161" s="2"/>
      <c r="Q161" s="2">
        <f t="shared" si="5"/>
        <v>2618708.87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2501835.56</v>
      </c>
      <c r="E162" s="2">
        <v>43511.55</v>
      </c>
      <c r="F162" s="2">
        <v>75874.259999999995</v>
      </c>
      <c r="G162" s="2">
        <v>569138.01</v>
      </c>
      <c r="H162" s="2"/>
      <c r="I162" s="2">
        <v>16787.54</v>
      </c>
      <c r="J162" s="2">
        <v>6000.65</v>
      </c>
      <c r="K162" s="2">
        <v>89.72</v>
      </c>
      <c r="L162" s="2">
        <v>3313.01</v>
      </c>
      <c r="M162" s="2"/>
      <c r="N162" s="2">
        <v>274.52999999999997</v>
      </c>
      <c r="O162" s="2">
        <v>70463.759999999995</v>
      </c>
      <c r="P162" s="2"/>
      <c r="Q162" s="2">
        <f t="shared" si="5"/>
        <v>3287288.5899999994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3005198.38</v>
      </c>
      <c r="E163" s="2">
        <v>39144.980000000003</v>
      </c>
      <c r="F163" s="2">
        <v>71362.490000000005</v>
      </c>
      <c r="G163" s="2">
        <v>812358.79</v>
      </c>
      <c r="H163" s="2"/>
      <c r="I163" s="2">
        <v>15715.4</v>
      </c>
      <c r="J163" s="2">
        <v>5973.1</v>
      </c>
      <c r="K163" s="2">
        <v>0</v>
      </c>
      <c r="L163" s="2">
        <v>1792.13</v>
      </c>
      <c r="M163" s="2"/>
      <c r="N163" s="2">
        <v>310</v>
      </c>
      <c r="O163" s="2">
        <v>72861.820000000007</v>
      </c>
      <c r="P163" s="2"/>
      <c r="Q163" s="2">
        <f t="shared" si="5"/>
        <v>4024717.09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3116647.84</v>
      </c>
      <c r="E164" s="2">
        <v>39057.410000000003</v>
      </c>
      <c r="F164" s="2">
        <v>60264.47</v>
      </c>
      <c r="G164" s="2">
        <v>941716.49</v>
      </c>
      <c r="H164" s="2"/>
      <c r="I164" s="2">
        <v>8005.53</v>
      </c>
      <c r="J164" s="2">
        <v>6328.67</v>
      </c>
      <c r="K164" s="2">
        <v>0</v>
      </c>
      <c r="L164" s="2">
        <v>1881.4</v>
      </c>
      <c r="M164" s="2"/>
      <c r="N164" s="2">
        <v>263.73</v>
      </c>
      <c r="O164" s="2">
        <v>58101.59</v>
      </c>
      <c r="P164" s="2"/>
      <c r="Q164" s="2">
        <f t="shared" si="5"/>
        <v>4232267.13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3186834.25</v>
      </c>
      <c r="E165" s="2">
        <v>41330.160000000003</v>
      </c>
      <c r="F165" s="2">
        <v>41903.919999999998</v>
      </c>
      <c r="G165" s="2">
        <v>866937.73</v>
      </c>
      <c r="H165" s="2"/>
      <c r="I165" s="2">
        <v>14026.83</v>
      </c>
      <c r="J165" s="2">
        <v>6298.14</v>
      </c>
      <c r="K165" s="2">
        <v>465.27</v>
      </c>
      <c r="L165" s="2">
        <v>780.93</v>
      </c>
      <c r="M165" s="2"/>
      <c r="N165" s="2">
        <v>252.53</v>
      </c>
      <c r="O165" s="2">
        <v>50453.78</v>
      </c>
      <c r="P165" s="2"/>
      <c r="Q165" s="2">
        <f t="shared" si="5"/>
        <v>4209283.54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2898493.73</v>
      </c>
      <c r="E166" s="2">
        <v>42090.66</v>
      </c>
      <c r="F166" s="2">
        <v>42408.86</v>
      </c>
      <c r="G166" s="2">
        <v>746269.95</v>
      </c>
      <c r="H166" s="2"/>
      <c r="I166" s="2">
        <v>1684.65</v>
      </c>
      <c r="J166" s="2">
        <v>5922.6</v>
      </c>
      <c r="K166" s="2">
        <v>119.97</v>
      </c>
      <c r="L166" s="2">
        <v>1643.89</v>
      </c>
      <c r="M166" s="2"/>
      <c r="N166" s="2">
        <v>230.18</v>
      </c>
      <c r="O166" s="2">
        <v>38151.11</v>
      </c>
      <c r="P166" s="2"/>
      <c r="Q166" s="2">
        <f t="shared" si="5"/>
        <v>3777015.6000000006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2630548.4300000002</v>
      </c>
      <c r="E167" s="2">
        <v>46630.49</v>
      </c>
      <c r="F167" s="2">
        <v>40473.01</v>
      </c>
      <c r="G167" s="2">
        <v>714787.31</v>
      </c>
      <c r="H167" s="2"/>
      <c r="I167" s="2">
        <v>409.31</v>
      </c>
      <c r="J167" s="2">
        <v>5965.27</v>
      </c>
      <c r="K167" s="2">
        <v>0</v>
      </c>
      <c r="L167" s="2">
        <v>1562.06</v>
      </c>
      <c r="M167" s="2"/>
      <c r="N167" s="2">
        <v>176.09</v>
      </c>
      <c r="O167" s="2">
        <v>39210.43</v>
      </c>
      <c r="P167" s="2"/>
      <c r="Q167" s="2">
        <f t="shared" si="5"/>
        <v>3479762.4000000004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2858666.77</v>
      </c>
      <c r="E168" s="2">
        <v>47136.06</v>
      </c>
      <c r="F168" s="2">
        <v>42572.42</v>
      </c>
      <c r="G168" s="2">
        <v>685727.55</v>
      </c>
      <c r="H168" s="2"/>
      <c r="I168" s="2">
        <v>341.62</v>
      </c>
      <c r="J168" s="2">
        <v>5964.06</v>
      </c>
      <c r="K168" s="2">
        <v>48.13</v>
      </c>
      <c r="L168" s="2">
        <v>2659.74</v>
      </c>
      <c r="M168" s="2"/>
      <c r="N168" s="2">
        <v>148.53</v>
      </c>
      <c r="O168" s="2">
        <v>56420.92</v>
      </c>
      <c r="P168" s="2"/>
      <c r="Q168" s="2">
        <f t="shared" si="5"/>
        <v>3699685.8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2981293.21</v>
      </c>
      <c r="E169" s="2">
        <v>47611.49</v>
      </c>
      <c r="F169" s="2">
        <v>45565.57</v>
      </c>
      <c r="G169" s="2">
        <v>676587.23</v>
      </c>
      <c r="H169" s="2"/>
      <c r="I169" s="2">
        <v>376.93</v>
      </c>
      <c r="J169" s="2">
        <v>5894.11</v>
      </c>
      <c r="K169" s="2">
        <v>0</v>
      </c>
      <c r="L169" s="2">
        <v>2081.91</v>
      </c>
      <c r="M169" s="2"/>
      <c r="N169" s="2">
        <v>86.18</v>
      </c>
      <c r="O169" s="2">
        <v>51721.41</v>
      </c>
      <c r="P169" s="2"/>
      <c r="Q169" s="2">
        <f t="shared" si="5"/>
        <v>3811218.0400000005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3070439</v>
      </c>
      <c r="E170" s="2">
        <v>41744</v>
      </c>
      <c r="F170" s="2">
        <v>64991</v>
      </c>
      <c r="G170" s="2">
        <v>579966</v>
      </c>
      <c r="H170" s="2"/>
      <c r="I170" s="2">
        <v>251</v>
      </c>
      <c r="J170" s="2">
        <v>7030</v>
      </c>
      <c r="K170" s="2">
        <v>688</v>
      </c>
      <c r="L170" s="2">
        <v>1029</v>
      </c>
      <c r="M170" s="2"/>
      <c r="N170" s="2">
        <v>108</v>
      </c>
      <c r="O170" s="2">
        <v>30486</v>
      </c>
      <c r="P170" s="2"/>
      <c r="Q170" s="2">
        <f t="shared" si="5"/>
        <v>3796732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2614784</v>
      </c>
      <c r="E171" s="2">
        <v>35179</v>
      </c>
      <c r="F171" s="2">
        <v>62055</v>
      </c>
      <c r="G171" s="2">
        <v>481478</v>
      </c>
      <c r="H171" s="2"/>
      <c r="I171" s="2">
        <v>234</v>
      </c>
      <c r="J171" s="2">
        <v>6101</v>
      </c>
      <c r="K171" s="2">
        <v>652</v>
      </c>
      <c r="L171" s="2">
        <v>759</v>
      </c>
      <c r="M171" s="2"/>
      <c r="N171" s="2">
        <v>151</v>
      </c>
      <c r="O171" s="2">
        <v>40427</v>
      </c>
      <c r="P171" s="2"/>
      <c r="Q171" s="2">
        <f t="shared" si="5"/>
        <v>3241820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2628838</v>
      </c>
      <c r="E172" s="2">
        <v>37595</v>
      </c>
      <c r="F172" s="2">
        <v>69078</v>
      </c>
      <c r="G172" s="2">
        <v>507514</v>
      </c>
      <c r="H172" s="2"/>
      <c r="I172" s="2">
        <v>281</v>
      </c>
      <c r="J172" s="2">
        <v>6745</v>
      </c>
      <c r="K172" s="2">
        <v>689</v>
      </c>
      <c r="L172" s="2">
        <v>1075</v>
      </c>
      <c r="M172" s="2"/>
      <c r="N172" s="2">
        <v>760</v>
      </c>
      <c r="O172" s="2">
        <v>46598</v>
      </c>
      <c r="P172" s="2"/>
      <c r="Q172" s="2">
        <f t="shared" si="5"/>
        <v>3299173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2148084</v>
      </c>
      <c r="E173" s="2">
        <v>30333</v>
      </c>
      <c r="F173" s="2">
        <v>79498</v>
      </c>
      <c r="G173" s="2">
        <v>576971</v>
      </c>
      <c r="H173" s="2"/>
      <c r="I173" s="2">
        <v>222</v>
      </c>
      <c r="J173" s="2">
        <v>6724</v>
      </c>
      <c r="K173" s="2">
        <v>688</v>
      </c>
      <c r="L173" s="2">
        <v>3487</v>
      </c>
      <c r="M173" s="2"/>
      <c r="N173" s="2">
        <v>899</v>
      </c>
      <c r="O173" s="2">
        <v>60488</v>
      </c>
      <c r="P173" s="2"/>
      <c r="Q173" s="2">
        <f t="shared" si="5"/>
        <v>2907394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2648280</v>
      </c>
      <c r="E174" s="2">
        <v>36249</v>
      </c>
      <c r="F174" s="2">
        <v>79459</v>
      </c>
      <c r="G174" s="2">
        <v>692561</v>
      </c>
      <c r="H174" s="2"/>
      <c r="I174" s="2">
        <v>1919</v>
      </c>
      <c r="J174" s="2">
        <v>6942</v>
      </c>
      <c r="K174" s="2">
        <v>528</v>
      </c>
      <c r="L174" s="2">
        <v>1581</v>
      </c>
      <c r="M174" s="2"/>
      <c r="N174" s="2">
        <v>880</v>
      </c>
      <c r="O174" s="2">
        <v>56298</v>
      </c>
      <c r="P174" s="2"/>
      <c r="Q174" s="2">
        <f t="shared" si="5"/>
        <v>3524697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2786302</v>
      </c>
      <c r="E175" s="2">
        <v>32307</v>
      </c>
      <c r="F175" s="2">
        <v>81020</v>
      </c>
      <c r="G175" s="2">
        <v>793681</v>
      </c>
      <c r="H175" s="2"/>
      <c r="I175" s="2">
        <v>11530</v>
      </c>
      <c r="J175" s="2">
        <v>6951</v>
      </c>
      <c r="K175" s="2">
        <v>732</v>
      </c>
      <c r="L175" s="2">
        <v>1101</v>
      </c>
      <c r="M175" s="2"/>
      <c r="N175" s="2">
        <v>917</v>
      </c>
      <c r="O175" s="2">
        <v>58925</v>
      </c>
      <c r="P175" s="2"/>
      <c r="Q175" s="2">
        <f t="shared" si="5"/>
        <v>3773466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2840613</v>
      </c>
      <c r="E176" s="2">
        <v>34844</v>
      </c>
      <c r="F176" s="2">
        <v>73868</v>
      </c>
      <c r="G176" s="2">
        <v>825709</v>
      </c>
      <c r="H176" s="2"/>
      <c r="I176" s="2">
        <v>12396</v>
      </c>
      <c r="J176" s="2">
        <v>7694</v>
      </c>
      <c r="K176" s="2">
        <v>742</v>
      </c>
      <c r="L176" s="2">
        <v>2135</v>
      </c>
      <c r="M176" s="2"/>
      <c r="N176" s="2">
        <v>1377</v>
      </c>
      <c r="O176" s="2">
        <v>69456</v>
      </c>
      <c r="P176" s="2"/>
      <c r="Q176" s="2">
        <f t="shared" si="5"/>
        <v>3868834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2940563</v>
      </c>
      <c r="E177" s="2">
        <v>33801</v>
      </c>
      <c r="F177" s="2">
        <v>59023</v>
      </c>
      <c r="G177" s="2">
        <v>878409</v>
      </c>
      <c r="H177" s="2"/>
      <c r="I177" s="2">
        <v>14152</v>
      </c>
      <c r="J177" s="2">
        <v>7603</v>
      </c>
      <c r="K177" s="2">
        <v>630</v>
      </c>
      <c r="L177" s="2">
        <v>1747</v>
      </c>
      <c r="M177" s="2"/>
      <c r="N177" s="2">
        <v>1827</v>
      </c>
      <c r="O177" s="2">
        <v>52202</v>
      </c>
      <c r="P177" s="2"/>
      <c r="Q177" s="2">
        <f t="shared" si="5"/>
        <v>3989957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2772317</v>
      </c>
      <c r="E178" s="2">
        <v>34534</v>
      </c>
      <c r="F178" s="2">
        <v>52243</v>
      </c>
      <c r="G178" s="2">
        <v>743518</v>
      </c>
      <c r="H178" s="2"/>
      <c r="I178" s="2">
        <v>15668</v>
      </c>
      <c r="J178" s="2">
        <v>7035</v>
      </c>
      <c r="K178" s="2">
        <v>703</v>
      </c>
      <c r="L178" s="2">
        <v>953</v>
      </c>
      <c r="M178" s="2"/>
      <c r="N178" s="2">
        <v>2452</v>
      </c>
      <c r="O178" s="2">
        <v>65447</v>
      </c>
      <c r="P178" s="2"/>
      <c r="Q178" s="2">
        <f t="shared" si="5"/>
        <v>3694870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2543648</v>
      </c>
      <c r="E179" s="2">
        <v>39237</v>
      </c>
      <c r="F179" s="2">
        <v>42929</v>
      </c>
      <c r="G179" s="2">
        <v>638058</v>
      </c>
      <c r="H179" s="2"/>
      <c r="I179" s="2">
        <v>17962</v>
      </c>
      <c r="J179" s="2">
        <v>7304</v>
      </c>
      <c r="K179" s="2">
        <v>749</v>
      </c>
      <c r="L179" s="2">
        <v>1987</v>
      </c>
      <c r="M179" s="2"/>
      <c r="N179" s="2">
        <v>3188</v>
      </c>
      <c r="O179" s="2">
        <v>30695</v>
      </c>
      <c r="P179" s="2"/>
      <c r="Q179" s="2">
        <f t="shared" si="5"/>
        <v>3325757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1954246</v>
      </c>
      <c r="E180" s="2">
        <v>34689</v>
      </c>
      <c r="F180" s="2">
        <v>45476</v>
      </c>
      <c r="G180" s="2">
        <v>716145</v>
      </c>
      <c r="H180" s="2"/>
      <c r="I180" s="2">
        <v>14213</v>
      </c>
      <c r="J180" s="2">
        <v>7356</v>
      </c>
      <c r="K180" s="2">
        <v>746</v>
      </c>
      <c r="L180" s="2">
        <v>2670</v>
      </c>
      <c r="M180" s="2"/>
      <c r="N180" s="2">
        <v>2944</v>
      </c>
      <c r="O180" s="2">
        <v>52966</v>
      </c>
      <c r="P180" s="2"/>
      <c r="Q180" s="2">
        <f t="shared" si="5"/>
        <v>2831451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2708377</v>
      </c>
      <c r="E181" s="2">
        <v>39006</v>
      </c>
      <c r="F181" s="2">
        <v>59132</v>
      </c>
      <c r="G181" s="2">
        <v>783655</v>
      </c>
      <c r="H181" s="2"/>
      <c r="I181" s="2">
        <v>16905</v>
      </c>
      <c r="J181" s="2">
        <v>7649</v>
      </c>
      <c r="K181" s="2">
        <v>757</v>
      </c>
      <c r="L181" s="2">
        <v>1207</v>
      </c>
      <c r="M181" s="2"/>
      <c r="N181" s="2">
        <v>16356</v>
      </c>
      <c r="O181" s="2">
        <v>61927</v>
      </c>
      <c r="P181" s="2"/>
      <c r="Q181" s="2">
        <f t="shared" si="5"/>
        <v>3694971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2615545</v>
      </c>
      <c r="E182" s="2">
        <v>44966</v>
      </c>
      <c r="F182" s="2">
        <v>67378</v>
      </c>
      <c r="G182" s="2">
        <v>710515</v>
      </c>
      <c r="H182" s="2"/>
      <c r="I182" s="2">
        <v>12299</v>
      </c>
      <c r="J182" s="2">
        <v>7264</v>
      </c>
      <c r="K182" s="2">
        <v>902</v>
      </c>
      <c r="L182" s="2">
        <v>1287</v>
      </c>
      <c r="M182" s="2"/>
      <c r="N182" s="2">
        <v>18486</v>
      </c>
      <c r="O182" s="2">
        <v>39877</v>
      </c>
      <c r="P182" s="2"/>
      <c r="Q182" s="2">
        <f t="shared" si="5"/>
        <v>3518519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2069926</v>
      </c>
      <c r="E183" s="2">
        <v>45185</v>
      </c>
      <c r="F183" s="2">
        <v>67014</v>
      </c>
      <c r="G183" s="2">
        <v>604102</v>
      </c>
      <c r="H183" s="2"/>
      <c r="I183" s="2">
        <v>10688</v>
      </c>
      <c r="J183" s="2">
        <v>6317</v>
      </c>
      <c r="K183" s="2">
        <v>500</v>
      </c>
      <c r="L183" s="2">
        <v>1634</v>
      </c>
      <c r="M183" s="2"/>
      <c r="N183" s="2">
        <v>27990</v>
      </c>
      <c r="O183" s="2">
        <v>28601</v>
      </c>
      <c r="P183" s="2"/>
      <c r="Q183" s="2">
        <f t="shared" si="5"/>
        <v>2861957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1514500</v>
      </c>
      <c r="E184" s="2">
        <v>46225</v>
      </c>
      <c r="F184" s="2">
        <v>84956</v>
      </c>
      <c r="G184" s="2">
        <v>672863</v>
      </c>
      <c r="H184" s="2"/>
      <c r="I184" s="2">
        <v>15528</v>
      </c>
      <c r="J184" s="2">
        <v>6750</v>
      </c>
      <c r="K184" s="2">
        <v>414</v>
      </c>
      <c r="L184" s="2">
        <v>1933</v>
      </c>
      <c r="M184" s="2"/>
      <c r="N184" s="2">
        <v>32171</v>
      </c>
      <c r="O184" s="2">
        <v>84556</v>
      </c>
      <c r="P184" s="2"/>
      <c r="Q184" s="2">
        <f t="shared" si="5"/>
        <v>2459896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1261784</v>
      </c>
      <c r="E185" s="2">
        <v>37443</v>
      </c>
      <c r="F185" s="2">
        <v>86156</v>
      </c>
      <c r="G185" s="2">
        <v>789493</v>
      </c>
      <c r="H185" s="2"/>
      <c r="I185" s="2">
        <v>14163</v>
      </c>
      <c r="J185" s="2">
        <v>6790</v>
      </c>
      <c r="K185" s="2">
        <v>774</v>
      </c>
      <c r="L185" s="2">
        <v>4100</v>
      </c>
      <c r="M185" s="2"/>
      <c r="N185" s="2">
        <v>33072</v>
      </c>
      <c r="O185" s="2">
        <v>50142</v>
      </c>
      <c r="P185" s="2"/>
      <c r="Q185" s="2">
        <f t="shared" si="5"/>
        <v>2283917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1485325</v>
      </c>
      <c r="E186" s="2">
        <v>46903</v>
      </c>
      <c r="F186" s="2">
        <v>83181</v>
      </c>
      <c r="G186" s="2">
        <v>773941</v>
      </c>
      <c r="H186" s="2"/>
      <c r="I186" s="2">
        <v>16587</v>
      </c>
      <c r="J186" s="2">
        <v>7348</v>
      </c>
      <c r="K186" s="2">
        <v>745</v>
      </c>
      <c r="L186" s="2">
        <v>3156</v>
      </c>
      <c r="M186" s="2"/>
      <c r="N186" s="2">
        <v>46812</v>
      </c>
      <c r="O186" s="2">
        <v>66063</v>
      </c>
      <c r="P186" s="2"/>
      <c r="Q186" s="2">
        <f t="shared" si="5"/>
        <v>2530061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2225661</v>
      </c>
      <c r="E187" s="2">
        <v>39044</v>
      </c>
      <c r="F187" s="2">
        <v>73188</v>
      </c>
      <c r="G187" s="2">
        <v>881643</v>
      </c>
      <c r="H187" s="2"/>
      <c r="I187" s="2">
        <v>14416</v>
      </c>
      <c r="J187" s="2">
        <v>7193</v>
      </c>
      <c r="K187" s="2">
        <v>525</v>
      </c>
      <c r="L187" s="2">
        <v>2532</v>
      </c>
      <c r="M187" s="2"/>
      <c r="N187" s="2">
        <v>46939</v>
      </c>
      <c r="O187" s="2">
        <v>81338</v>
      </c>
      <c r="P187" s="2"/>
      <c r="Q187" s="2">
        <f t="shared" si="5"/>
        <v>3372479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2531340</v>
      </c>
      <c r="E188" s="2">
        <v>39403</v>
      </c>
      <c r="F188" s="2">
        <v>63087</v>
      </c>
      <c r="G188" s="2">
        <v>903281</v>
      </c>
      <c r="H188" s="2"/>
      <c r="I188" s="2">
        <v>15287</v>
      </c>
      <c r="J188" s="2">
        <v>7416</v>
      </c>
      <c r="K188" s="2">
        <v>768</v>
      </c>
      <c r="L188" s="2">
        <v>2266</v>
      </c>
      <c r="M188" s="2"/>
      <c r="N188" s="2">
        <v>50933</v>
      </c>
      <c r="O188" s="2">
        <v>85459</v>
      </c>
      <c r="P188" s="2"/>
      <c r="Q188" s="2">
        <f t="shared" si="5"/>
        <v>3699240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2588613</v>
      </c>
      <c r="E189" s="2">
        <v>42560</v>
      </c>
      <c r="F189" s="2">
        <v>53934</v>
      </c>
      <c r="G189" s="2">
        <v>866168</v>
      </c>
      <c r="H189" s="2"/>
      <c r="I189" s="2">
        <v>13641</v>
      </c>
      <c r="J189" s="2">
        <v>7344</v>
      </c>
      <c r="K189" s="2">
        <v>707</v>
      </c>
      <c r="L189" s="2">
        <v>2671</v>
      </c>
      <c r="M189" s="2"/>
      <c r="N189" s="2">
        <v>141817</v>
      </c>
      <c r="O189" s="2">
        <v>67344</v>
      </c>
      <c r="P189" s="2"/>
      <c r="Q189" s="2">
        <f t="shared" si="5"/>
        <v>3784799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2310479</v>
      </c>
      <c r="E190" s="2">
        <v>43372</v>
      </c>
      <c r="F190" s="2">
        <v>47712</v>
      </c>
      <c r="G190" s="2">
        <v>643579</v>
      </c>
      <c r="H190" s="2"/>
      <c r="I190" s="2">
        <v>14829</v>
      </c>
      <c r="J190" s="2">
        <v>6892</v>
      </c>
      <c r="K190" s="2">
        <v>686</v>
      </c>
      <c r="L190" s="2">
        <v>3317</v>
      </c>
      <c r="M190" s="2"/>
      <c r="N190" s="2">
        <v>154761</v>
      </c>
      <c r="O190" s="2">
        <v>76328</v>
      </c>
      <c r="P190" s="2"/>
      <c r="Q190" s="2">
        <f t="shared" si="5"/>
        <v>3301955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2443838</v>
      </c>
      <c r="E191" s="2">
        <v>46636</v>
      </c>
      <c r="F191" s="2">
        <v>53118</v>
      </c>
      <c r="G191" s="2">
        <v>586038</v>
      </c>
      <c r="H191" s="2"/>
      <c r="I191" s="2">
        <v>15421</v>
      </c>
      <c r="J191" s="2">
        <v>6725</v>
      </c>
      <c r="K191" s="2">
        <v>267</v>
      </c>
      <c r="L191" s="2">
        <v>3439</v>
      </c>
      <c r="M191" s="2"/>
      <c r="N191" s="2">
        <v>124120</v>
      </c>
      <c r="O191" s="2">
        <v>88534</v>
      </c>
      <c r="P191" s="2"/>
      <c r="Q191" s="2">
        <f t="shared" si="5"/>
        <v>3368136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2213900</v>
      </c>
      <c r="E192" s="2">
        <v>47954</v>
      </c>
      <c r="F192" s="2">
        <v>64030</v>
      </c>
      <c r="G192" s="2">
        <v>487793</v>
      </c>
      <c r="H192" s="2"/>
      <c r="I192" s="2">
        <v>16218</v>
      </c>
      <c r="J192" s="2">
        <v>6750</v>
      </c>
      <c r="K192" s="2">
        <v>363</v>
      </c>
      <c r="L192" s="2">
        <v>1920</v>
      </c>
      <c r="M192" s="2"/>
      <c r="N192" s="2">
        <v>112510</v>
      </c>
      <c r="O192" s="2">
        <v>60242</v>
      </c>
      <c r="P192" s="2"/>
      <c r="Q192" s="2">
        <f t="shared" si="5"/>
        <v>3011680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2636517</v>
      </c>
      <c r="E193" s="2">
        <v>50367</v>
      </c>
      <c r="F193" s="2">
        <v>72649</v>
      </c>
      <c r="G193" s="2">
        <v>628836</v>
      </c>
      <c r="H193" s="2"/>
      <c r="I193" s="2">
        <v>16297</v>
      </c>
      <c r="J193" s="2">
        <v>7425</v>
      </c>
      <c r="K193" s="2">
        <v>484</v>
      </c>
      <c r="L193" s="2">
        <v>2910</v>
      </c>
      <c r="M193" s="2"/>
      <c r="N193" s="2">
        <v>84135</v>
      </c>
      <c r="O193" s="2">
        <v>98381</v>
      </c>
      <c r="P193" s="2"/>
      <c r="Q193" s="2">
        <f t="shared" si="5"/>
        <v>3598001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2609264</v>
      </c>
      <c r="E194" s="2">
        <v>39674</v>
      </c>
      <c r="F194" s="2">
        <v>72152</v>
      </c>
      <c r="G194" s="2">
        <v>726756</v>
      </c>
      <c r="H194" s="2"/>
      <c r="I194" s="2">
        <v>12051</v>
      </c>
      <c r="J194" s="2">
        <v>6624</v>
      </c>
      <c r="K194" s="2">
        <v>114</v>
      </c>
      <c r="L194" s="2">
        <v>3741</v>
      </c>
      <c r="M194" s="2"/>
      <c r="N194" s="2">
        <v>88435</v>
      </c>
      <c r="O194" s="2">
        <v>97405</v>
      </c>
      <c r="P194" s="2"/>
      <c r="Q194" s="2">
        <f t="shared" si="5"/>
        <v>3656216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1915961</v>
      </c>
      <c r="E195" s="2">
        <v>35602</v>
      </c>
      <c r="F195" s="2">
        <v>64393</v>
      </c>
      <c r="G195" s="2">
        <v>398311</v>
      </c>
      <c r="H195" s="2"/>
      <c r="I195" s="2">
        <v>13901</v>
      </c>
      <c r="J195" s="2">
        <v>5998</v>
      </c>
      <c r="K195" s="2">
        <v>4713</v>
      </c>
      <c r="L195" s="2">
        <v>2480</v>
      </c>
      <c r="M195" s="2"/>
      <c r="N195" s="2">
        <v>104755</v>
      </c>
      <c r="O195" s="2">
        <v>99633</v>
      </c>
      <c r="P195" s="2"/>
      <c r="Q195" s="2">
        <f t="shared" ref="Q195:Q229" si="7">SUM(D195:P195)</f>
        <v>2645747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1464335</v>
      </c>
      <c r="E196" s="2">
        <v>41350</v>
      </c>
      <c r="F196" s="2">
        <v>90488</v>
      </c>
      <c r="G196" s="2">
        <v>325391</v>
      </c>
      <c r="H196" s="2"/>
      <c r="I196" s="2">
        <v>13495</v>
      </c>
      <c r="J196" s="2">
        <v>6160</v>
      </c>
      <c r="K196" s="2">
        <v>147</v>
      </c>
      <c r="L196" s="2">
        <v>4166</v>
      </c>
      <c r="M196" s="2"/>
      <c r="N196" s="2">
        <v>175043</v>
      </c>
      <c r="O196" s="2">
        <v>92093</v>
      </c>
      <c r="P196" s="2"/>
      <c r="Q196" s="2">
        <f t="shared" si="7"/>
        <v>2212668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1344126</v>
      </c>
      <c r="E197" s="2">
        <v>39926</v>
      </c>
      <c r="F197" s="2">
        <v>86233</v>
      </c>
      <c r="G197" s="2">
        <v>320101</v>
      </c>
      <c r="H197" s="2"/>
      <c r="I197" s="2">
        <v>12217</v>
      </c>
      <c r="J197" s="2">
        <v>6784</v>
      </c>
      <c r="K197" s="2">
        <v>509</v>
      </c>
      <c r="L197" s="2">
        <v>5189</v>
      </c>
      <c r="M197" s="2"/>
      <c r="N197" s="2">
        <v>184920</v>
      </c>
      <c r="O197" s="2">
        <v>81003</v>
      </c>
      <c r="P197" s="2"/>
      <c r="Q197" s="2">
        <f t="shared" si="7"/>
        <v>2081008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1949225</v>
      </c>
      <c r="E198" s="2">
        <v>36546</v>
      </c>
      <c r="F198" s="2">
        <v>92701</v>
      </c>
      <c r="G198" s="2">
        <v>355064</v>
      </c>
      <c r="H198" s="2"/>
      <c r="I198" s="2">
        <v>70</v>
      </c>
      <c r="J198" s="2">
        <v>6418</v>
      </c>
      <c r="K198" s="2">
        <v>458</v>
      </c>
      <c r="L198" s="2">
        <v>5091</v>
      </c>
      <c r="M198" s="2"/>
      <c r="N198" s="2">
        <v>218607</v>
      </c>
      <c r="O198" s="2">
        <v>79755</v>
      </c>
      <c r="P198" s="2"/>
      <c r="Q198" s="2">
        <f t="shared" si="7"/>
        <v>2743935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2105339</v>
      </c>
      <c r="E199" s="2">
        <v>35183</v>
      </c>
      <c r="F199" s="2">
        <v>91551</v>
      </c>
      <c r="G199" s="2">
        <v>510877</v>
      </c>
      <c r="H199" s="2"/>
      <c r="I199" s="2">
        <v>9524</v>
      </c>
      <c r="J199" s="2">
        <v>5968</v>
      </c>
      <c r="K199" s="2">
        <v>98</v>
      </c>
      <c r="L199" s="2">
        <v>2077</v>
      </c>
      <c r="M199" s="2"/>
      <c r="N199" s="2">
        <v>233949</v>
      </c>
      <c r="O199" s="2">
        <v>77594</v>
      </c>
      <c r="P199" s="2"/>
      <c r="Q199" s="2">
        <f t="shared" si="7"/>
        <v>3072160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2666389</v>
      </c>
      <c r="E200" s="2">
        <v>38823</v>
      </c>
      <c r="F200" s="2">
        <v>65178</v>
      </c>
      <c r="G200" s="2">
        <v>725361</v>
      </c>
      <c r="H200" s="2"/>
      <c r="I200" s="2">
        <v>16964</v>
      </c>
      <c r="J200" s="2">
        <v>5864</v>
      </c>
      <c r="K200" s="2">
        <v>2102</v>
      </c>
      <c r="L200" s="2">
        <v>2223</v>
      </c>
      <c r="M200" s="2"/>
      <c r="N200" s="2">
        <v>203197</v>
      </c>
      <c r="O200" s="2">
        <v>60178</v>
      </c>
      <c r="P200" s="2"/>
      <c r="Q200" s="2">
        <f t="shared" si="7"/>
        <v>3786279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2547310</v>
      </c>
      <c r="E201" s="2">
        <v>38479</v>
      </c>
      <c r="F201" s="2">
        <v>47898</v>
      </c>
      <c r="G201" s="2">
        <v>857747</v>
      </c>
      <c r="H201" s="2"/>
      <c r="I201" s="2">
        <v>14699</v>
      </c>
      <c r="J201" s="2">
        <v>5861</v>
      </c>
      <c r="K201" s="2">
        <v>2271</v>
      </c>
      <c r="L201" s="2">
        <v>2509</v>
      </c>
      <c r="M201" s="2"/>
      <c r="N201" s="2">
        <v>196827</v>
      </c>
      <c r="O201" s="2">
        <v>58217</v>
      </c>
      <c r="P201" s="2"/>
      <c r="Q201" s="2">
        <f t="shared" si="7"/>
        <v>3771818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2368101</v>
      </c>
      <c r="E202" s="2">
        <v>37785</v>
      </c>
      <c r="F202" s="2">
        <v>46742</v>
      </c>
      <c r="G202" s="2">
        <v>505082</v>
      </c>
      <c r="H202" s="2"/>
      <c r="I202" s="2">
        <v>13275</v>
      </c>
      <c r="J202" s="2">
        <v>5610</v>
      </c>
      <c r="K202" s="2">
        <v>1053</v>
      </c>
      <c r="L202" s="2">
        <v>2713</v>
      </c>
      <c r="M202" s="2"/>
      <c r="N202" s="2">
        <v>183730</v>
      </c>
      <c r="O202" s="2">
        <v>61292</v>
      </c>
      <c r="P202" s="2"/>
      <c r="Q202" s="2">
        <f t="shared" si="7"/>
        <v>3225383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2501544</v>
      </c>
      <c r="E203" s="2">
        <v>39086</v>
      </c>
      <c r="F203" s="2">
        <v>43673</v>
      </c>
      <c r="G203" s="2">
        <v>289250</v>
      </c>
      <c r="H203" s="2"/>
      <c r="I203" s="2">
        <v>2574</v>
      </c>
      <c r="J203" s="2">
        <v>5804</v>
      </c>
      <c r="K203" s="2">
        <v>2302</v>
      </c>
      <c r="L203" s="2">
        <v>2913</v>
      </c>
      <c r="M203" s="2"/>
      <c r="N203" s="2">
        <v>171858</v>
      </c>
      <c r="O203" s="2">
        <v>68834</v>
      </c>
      <c r="P203" s="2"/>
      <c r="Q203" s="2">
        <f t="shared" si="7"/>
        <v>3127838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2414729</v>
      </c>
      <c r="E204" s="2">
        <v>40244</v>
      </c>
      <c r="F204" s="2">
        <v>52210</v>
      </c>
      <c r="G204" s="2">
        <v>332018</v>
      </c>
      <c r="H204" s="2"/>
      <c r="I204" s="2">
        <v>3259</v>
      </c>
      <c r="J204" s="2">
        <v>6056</v>
      </c>
      <c r="K204" s="2">
        <v>794</v>
      </c>
      <c r="L204" s="2">
        <v>2466</v>
      </c>
      <c r="M204" s="2"/>
      <c r="N204" s="2">
        <v>110917</v>
      </c>
      <c r="O204" s="2">
        <v>89809</v>
      </c>
      <c r="P204" s="2"/>
      <c r="Q204" s="2">
        <f t="shared" si="7"/>
        <v>3052502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2503246</v>
      </c>
      <c r="E205" s="2">
        <v>39961</v>
      </c>
      <c r="F205" s="2">
        <v>65401</v>
      </c>
      <c r="G205" s="2">
        <v>556499</v>
      </c>
      <c r="H205" s="2"/>
      <c r="I205" s="2">
        <v>10020</v>
      </c>
      <c r="J205" s="2">
        <v>6136</v>
      </c>
      <c r="K205" s="2">
        <v>1849</v>
      </c>
      <c r="L205" s="2">
        <v>2990</v>
      </c>
      <c r="M205" s="2"/>
      <c r="N205" s="2">
        <v>101739</v>
      </c>
      <c r="O205" s="2">
        <v>68741</v>
      </c>
      <c r="P205" s="2"/>
      <c r="Q205" s="2">
        <f t="shared" si="7"/>
        <v>3356582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2263893</v>
      </c>
      <c r="E206" s="2">
        <v>39697</v>
      </c>
      <c r="F206" s="2">
        <v>138352</v>
      </c>
      <c r="G206" s="2">
        <v>553880</v>
      </c>
      <c r="H206" s="2"/>
      <c r="I206" s="2">
        <v>21693</v>
      </c>
      <c r="J206" s="2">
        <v>6585</v>
      </c>
      <c r="K206" s="2">
        <v>4</v>
      </c>
      <c r="L206" s="2">
        <v>3428</v>
      </c>
      <c r="M206" s="2"/>
      <c r="N206" s="2">
        <v>118111</v>
      </c>
      <c r="O206" s="2">
        <v>60327</v>
      </c>
      <c r="P206" s="2"/>
      <c r="Q206" s="2">
        <f t="shared" si="7"/>
        <v>3205970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1882984</v>
      </c>
      <c r="E207" s="2">
        <v>36914</v>
      </c>
      <c r="F207" s="2">
        <v>130956</v>
      </c>
      <c r="G207" s="2">
        <v>469280</v>
      </c>
      <c r="H207" s="2"/>
      <c r="I207" s="2">
        <v>18029</v>
      </c>
      <c r="J207" s="2">
        <v>6016</v>
      </c>
      <c r="K207" s="2">
        <v>7</v>
      </c>
      <c r="L207" s="2">
        <v>2866</v>
      </c>
      <c r="M207" s="2"/>
      <c r="N207" s="2">
        <v>143770</v>
      </c>
      <c r="O207" s="2">
        <v>59519</v>
      </c>
      <c r="P207" s="2"/>
      <c r="Q207" s="2">
        <f t="shared" si="7"/>
        <v>2750341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1732420</v>
      </c>
      <c r="E208" s="2">
        <v>38835</v>
      </c>
      <c r="F208" s="2">
        <v>121756</v>
      </c>
      <c r="G208" s="2">
        <v>447798</v>
      </c>
      <c r="H208" s="2"/>
      <c r="I208" s="2">
        <v>18877</v>
      </c>
      <c r="J208" s="2">
        <v>6891</v>
      </c>
      <c r="K208" s="2">
        <v>2</v>
      </c>
      <c r="L208" s="2">
        <v>2587</v>
      </c>
      <c r="M208" s="2"/>
      <c r="N208" s="2">
        <v>176814</v>
      </c>
      <c r="O208" s="2">
        <v>89430</v>
      </c>
      <c r="P208" s="2"/>
      <c r="Q208" s="2">
        <f t="shared" si="7"/>
        <v>2635410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1294905</v>
      </c>
      <c r="E209" s="2">
        <v>34977</v>
      </c>
      <c r="F209" s="2">
        <v>122662</v>
      </c>
      <c r="G209" s="2">
        <v>472109</v>
      </c>
      <c r="H209" s="2"/>
      <c r="I209" s="2">
        <v>20300</v>
      </c>
      <c r="J209" s="2">
        <v>6677</v>
      </c>
      <c r="K209" s="2">
        <v>204</v>
      </c>
      <c r="L209" s="2">
        <v>4832</v>
      </c>
      <c r="M209" s="2"/>
      <c r="N209" s="2">
        <v>210249</v>
      </c>
      <c r="O209" s="2">
        <v>67666</v>
      </c>
      <c r="P209" s="2"/>
      <c r="Q209" s="2">
        <f t="shared" si="7"/>
        <v>2234581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1672701</v>
      </c>
      <c r="E210" s="2">
        <v>39662</v>
      </c>
      <c r="F210" s="2">
        <v>138199</v>
      </c>
      <c r="G210" s="2">
        <v>552667</v>
      </c>
      <c r="H210" s="2"/>
      <c r="I210" s="2">
        <v>15649</v>
      </c>
      <c r="J210" s="2">
        <v>6514</v>
      </c>
      <c r="K210" s="2">
        <v>504</v>
      </c>
      <c r="L210" s="2">
        <v>2911</v>
      </c>
      <c r="M210" s="2"/>
      <c r="N210" s="2">
        <v>239836</v>
      </c>
      <c r="O210" s="2">
        <v>72908</v>
      </c>
      <c r="P210" s="2"/>
      <c r="Q210" s="2">
        <f t="shared" si="7"/>
        <v>2741551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1924887</v>
      </c>
      <c r="E211" s="2">
        <v>38879</v>
      </c>
      <c r="F211" s="2">
        <v>128753</v>
      </c>
      <c r="G211" s="2">
        <v>639631</v>
      </c>
      <c r="H211" s="2"/>
      <c r="I211" s="2">
        <v>20515</v>
      </c>
      <c r="J211" s="2">
        <v>7033</v>
      </c>
      <c r="K211" s="2">
        <v>594</v>
      </c>
      <c r="L211" s="2">
        <v>2464</v>
      </c>
      <c r="M211" s="2"/>
      <c r="N211" s="2">
        <v>252386</v>
      </c>
      <c r="O211" s="2">
        <v>89847</v>
      </c>
      <c r="P211" s="2"/>
      <c r="Q211" s="2">
        <f t="shared" si="7"/>
        <v>3104989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2693671</v>
      </c>
      <c r="E212" s="2">
        <v>40402</v>
      </c>
      <c r="F212" s="2">
        <v>100796</v>
      </c>
      <c r="G212" s="2">
        <v>1127126</v>
      </c>
      <c r="H212" s="2"/>
      <c r="I212" s="2">
        <v>20487</v>
      </c>
      <c r="J212" s="2">
        <v>7027</v>
      </c>
      <c r="K212" s="2">
        <v>1545</v>
      </c>
      <c r="L212" s="2">
        <v>1411</v>
      </c>
      <c r="M212" s="2"/>
      <c r="N212" s="2">
        <v>221487</v>
      </c>
      <c r="O212" s="2">
        <v>61200</v>
      </c>
      <c r="P212" s="2"/>
      <c r="Q212" s="2">
        <f t="shared" si="7"/>
        <v>4275152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2752649</v>
      </c>
      <c r="E213" s="2">
        <v>39932</v>
      </c>
      <c r="F213" s="2">
        <v>80168</v>
      </c>
      <c r="G213" s="2">
        <v>1112888</v>
      </c>
      <c r="H213" s="2"/>
      <c r="I213" s="2">
        <v>19304</v>
      </c>
      <c r="J213" s="2">
        <v>7039</v>
      </c>
      <c r="K213" s="2">
        <v>538</v>
      </c>
      <c r="L213" s="2">
        <v>2161</v>
      </c>
      <c r="M213" s="2"/>
      <c r="N213" s="2">
        <v>220875</v>
      </c>
      <c r="O213" s="2">
        <v>82166</v>
      </c>
      <c r="P213" s="2"/>
      <c r="Q213" s="2">
        <f t="shared" si="7"/>
        <v>4317720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2149459</v>
      </c>
      <c r="E214" s="2">
        <v>38817</v>
      </c>
      <c r="F214" s="2">
        <v>63195</v>
      </c>
      <c r="G214" s="2">
        <v>892501</v>
      </c>
      <c r="H214" s="2"/>
      <c r="I214" s="2">
        <v>13553</v>
      </c>
      <c r="J214" s="2">
        <v>6511</v>
      </c>
      <c r="K214" s="2">
        <v>525</v>
      </c>
      <c r="L214" s="2">
        <v>2327</v>
      </c>
      <c r="M214" s="2"/>
      <c r="N214" s="2">
        <v>209466</v>
      </c>
      <c r="O214" s="2">
        <v>68000</v>
      </c>
      <c r="P214" s="2"/>
      <c r="Q214" s="2">
        <f t="shared" si="7"/>
        <v>3444354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2117737</v>
      </c>
      <c r="E215" s="2">
        <v>38505</v>
      </c>
      <c r="F215" s="2">
        <v>67707</v>
      </c>
      <c r="G215" s="2">
        <v>904328</v>
      </c>
      <c r="H215" s="2"/>
      <c r="I215" s="2">
        <v>20324</v>
      </c>
      <c r="J215" s="2">
        <v>6905</v>
      </c>
      <c r="K215" s="2">
        <v>990</v>
      </c>
      <c r="L215" s="2">
        <v>4275</v>
      </c>
      <c r="M215" s="2"/>
      <c r="N215" s="2">
        <v>164995</v>
      </c>
      <c r="O215" s="2">
        <v>71873</v>
      </c>
      <c r="P215" s="2"/>
      <c r="Q215" s="2">
        <f t="shared" si="7"/>
        <v>3397639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2522478</v>
      </c>
      <c r="E216" s="2">
        <v>39393</v>
      </c>
      <c r="F216" s="2">
        <v>88694</v>
      </c>
      <c r="G216" s="2">
        <v>785841</v>
      </c>
      <c r="H216" s="2"/>
      <c r="I216" s="2">
        <v>20630</v>
      </c>
      <c r="J216" s="2">
        <v>6748</v>
      </c>
      <c r="K216" s="2">
        <v>476</v>
      </c>
      <c r="L216" s="2">
        <v>3203</v>
      </c>
      <c r="M216" s="2"/>
      <c r="N216" s="2">
        <v>126841</v>
      </c>
      <c r="O216" s="2">
        <v>73521</v>
      </c>
      <c r="P216" s="2"/>
      <c r="Q216" s="2">
        <f t="shared" si="7"/>
        <v>3667825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2904690</v>
      </c>
      <c r="E217" s="2">
        <v>43036</v>
      </c>
      <c r="F217" s="2">
        <v>91824</v>
      </c>
      <c r="G217" s="2">
        <v>848139</v>
      </c>
      <c r="H217" s="2"/>
      <c r="I217" s="2">
        <v>21725</v>
      </c>
      <c r="J217" s="2">
        <v>6975</v>
      </c>
      <c r="K217" s="2">
        <v>1170</v>
      </c>
      <c r="L217" s="2">
        <v>3204</v>
      </c>
      <c r="M217" s="2"/>
      <c r="N217" s="2">
        <v>95727</v>
      </c>
      <c r="O217" s="2">
        <v>58563</v>
      </c>
      <c r="P217" s="2"/>
      <c r="Q217" s="2">
        <f t="shared" si="7"/>
        <v>4075053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2641959</v>
      </c>
      <c r="E218" s="2">
        <v>37685</v>
      </c>
      <c r="F218" s="2">
        <v>69192</v>
      </c>
      <c r="G218" s="2">
        <v>801306</v>
      </c>
      <c r="H218" s="2"/>
      <c r="I218" s="2">
        <v>12657</v>
      </c>
      <c r="J218" s="2">
        <v>6333</v>
      </c>
      <c r="K218" s="2">
        <v>711</v>
      </c>
      <c r="L218" s="2">
        <v>2720</v>
      </c>
      <c r="M218" s="2"/>
      <c r="N218" s="2">
        <v>108315</v>
      </c>
      <c r="O218" s="2">
        <v>56362</v>
      </c>
      <c r="P218" s="2"/>
      <c r="Q218" s="2">
        <f t="shared" si="7"/>
        <v>3737240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2376952</v>
      </c>
      <c r="E219" s="2">
        <v>34030</v>
      </c>
      <c r="F219" s="2">
        <v>64141</v>
      </c>
      <c r="G219" s="2">
        <v>797714</v>
      </c>
      <c r="H219" s="2"/>
      <c r="I219" s="2">
        <v>12147</v>
      </c>
      <c r="J219" s="2">
        <v>5812</v>
      </c>
      <c r="K219" s="2">
        <v>1353</v>
      </c>
      <c r="L219" s="2">
        <v>2108</v>
      </c>
      <c r="M219" s="2"/>
      <c r="N219" s="2">
        <v>115687</v>
      </c>
      <c r="O219" s="2">
        <v>96264</v>
      </c>
      <c r="P219" s="2"/>
      <c r="Q219" s="2">
        <f t="shared" si="7"/>
        <v>3506208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1905797</v>
      </c>
      <c r="E220" s="2">
        <v>37312</v>
      </c>
      <c r="F220" s="2">
        <v>67501</v>
      </c>
      <c r="G220" s="2">
        <v>901960</v>
      </c>
      <c r="H220" s="2"/>
      <c r="I220" s="2">
        <v>21013</v>
      </c>
      <c r="J220" s="2">
        <v>5879</v>
      </c>
      <c r="K220" s="2">
        <v>1444</v>
      </c>
      <c r="L220" s="2">
        <v>2891</v>
      </c>
      <c r="M220" s="2"/>
      <c r="N220" s="2">
        <v>173444</v>
      </c>
      <c r="O220" s="2">
        <v>69737</v>
      </c>
      <c r="P220" s="2"/>
      <c r="Q220" s="2">
        <f t="shared" si="7"/>
        <v>3186978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1285294</v>
      </c>
      <c r="E221" s="2">
        <v>31884</v>
      </c>
      <c r="F221" s="2">
        <v>71954</v>
      </c>
      <c r="G221" s="2">
        <v>567617</v>
      </c>
      <c r="H221" s="2"/>
      <c r="I221" s="2">
        <v>17521</v>
      </c>
      <c r="J221" s="2">
        <v>4676</v>
      </c>
      <c r="K221" s="2">
        <v>636</v>
      </c>
      <c r="L221" s="2">
        <v>5665</v>
      </c>
      <c r="M221" s="2"/>
      <c r="N221" s="2">
        <v>205282</v>
      </c>
      <c r="O221" s="2">
        <v>65892</v>
      </c>
      <c r="P221" s="2"/>
      <c r="Q221" s="2">
        <f t="shared" si="7"/>
        <v>2256421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1606512</v>
      </c>
      <c r="E222" s="2">
        <v>35892</v>
      </c>
      <c r="F222" s="2">
        <v>93489</v>
      </c>
      <c r="G222" s="2">
        <v>726946</v>
      </c>
      <c r="H222" s="2"/>
      <c r="I222" s="2">
        <v>20308</v>
      </c>
      <c r="J222" s="2">
        <v>5013</v>
      </c>
      <c r="K222" s="2">
        <v>1113</v>
      </c>
      <c r="L222" s="2">
        <v>3684</v>
      </c>
      <c r="M222" s="2"/>
      <c r="N222" s="2">
        <v>215715</v>
      </c>
      <c r="O222" s="2">
        <v>72896</v>
      </c>
      <c r="P222" s="2"/>
      <c r="Q222" s="2">
        <f t="shared" si="7"/>
        <v>2781568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1746569</v>
      </c>
      <c r="E223" s="2">
        <v>36809</v>
      </c>
      <c r="F223" s="2">
        <v>77604</v>
      </c>
      <c r="G223" s="2">
        <v>728456</v>
      </c>
      <c r="H223" s="2"/>
      <c r="I223" s="2">
        <v>20398</v>
      </c>
      <c r="J223" s="2">
        <v>6107</v>
      </c>
      <c r="K223" s="2">
        <v>1632</v>
      </c>
      <c r="L223" s="2">
        <v>1975</v>
      </c>
      <c r="M223" s="2"/>
      <c r="N223" s="2">
        <v>245647</v>
      </c>
      <c r="O223" s="2">
        <v>64599</v>
      </c>
      <c r="P223" s="2"/>
      <c r="Q223" s="2">
        <f t="shared" si="7"/>
        <v>2929796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2211281</v>
      </c>
      <c r="E224" s="2">
        <v>38309</v>
      </c>
      <c r="F224" s="2">
        <v>60940</v>
      </c>
      <c r="G224" s="2">
        <v>1039997</v>
      </c>
      <c r="H224" s="2"/>
      <c r="I224" s="2">
        <v>8968</v>
      </c>
      <c r="J224" s="2">
        <v>6346</v>
      </c>
      <c r="K224" s="2">
        <v>2321</v>
      </c>
      <c r="L224" s="2">
        <v>2309</v>
      </c>
      <c r="M224" s="2"/>
      <c r="N224" s="2">
        <v>242895</v>
      </c>
      <c r="O224" s="2">
        <v>75846</v>
      </c>
      <c r="P224" s="2"/>
      <c r="Q224" s="2">
        <f t="shared" si="7"/>
        <v>3689212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2346295</v>
      </c>
      <c r="E225" s="2">
        <v>36980</v>
      </c>
      <c r="F225" s="2">
        <v>61034</v>
      </c>
      <c r="G225" s="2">
        <v>1009078</v>
      </c>
      <c r="H225" s="2"/>
      <c r="I225" s="2">
        <v>18960</v>
      </c>
      <c r="J225" s="2">
        <v>5532</v>
      </c>
      <c r="K225" s="2">
        <v>2806</v>
      </c>
      <c r="L225" s="2">
        <v>3277</v>
      </c>
      <c r="M225" s="2"/>
      <c r="N225" s="2">
        <v>236430</v>
      </c>
      <c r="O225" s="2">
        <v>69044</v>
      </c>
      <c r="P225" s="2"/>
      <c r="Q225" s="2">
        <f t="shared" si="7"/>
        <v>3789436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2144938</v>
      </c>
      <c r="E226" s="2">
        <v>36296</v>
      </c>
      <c r="F226" s="2">
        <v>45078</v>
      </c>
      <c r="G226" s="2">
        <v>714841</v>
      </c>
      <c r="H226" s="2"/>
      <c r="I226" s="2">
        <v>16006</v>
      </c>
      <c r="J226" s="2">
        <v>6010</v>
      </c>
      <c r="K226" s="2">
        <v>2391</v>
      </c>
      <c r="L226" s="2">
        <v>3266</v>
      </c>
      <c r="M226" s="2"/>
      <c r="N226" s="2">
        <v>196089</v>
      </c>
      <c r="O226" s="2">
        <v>69830</v>
      </c>
      <c r="P226" s="2"/>
      <c r="Q226" s="2">
        <f t="shared" si="7"/>
        <v>3234745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2046876</v>
      </c>
      <c r="E227" s="2">
        <v>39635</v>
      </c>
      <c r="F227" s="2">
        <v>48418</v>
      </c>
      <c r="G227" s="2">
        <v>643284</v>
      </c>
      <c r="H227" s="2"/>
      <c r="I227" s="2">
        <v>18769</v>
      </c>
      <c r="J227" s="2">
        <v>5680</v>
      </c>
      <c r="K227" s="2">
        <v>769</v>
      </c>
      <c r="L227" s="2">
        <v>3578</v>
      </c>
      <c r="M227" s="2"/>
      <c r="N227" s="2">
        <v>194072</v>
      </c>
      <c r="O227" s="2">
        <v>62867</v>
      </c>
      <c r="P227" s="2"/>
      <c r="Q227" s="2">
        <f t="shared" si="7"/>
        <v>3063948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2287168</v>
      </c>
      <c r="E228" s="2">
        <v>37542</v>
      </c>
      <c r="F228" s="2">
        <v>61759</v>
      </c>
      <c r="G228" s="2">
        <v>697437</v>
      </c>
      <c r="H228" s="2"/>
      <c r="I228" s="2">
        <v>14723</v>
      </c>
      <c r="J228" s="2">
        <v>5047</v>
      </c>
      <c r="K228" s="2">
        <v>1092</v>
      </c>
      <c r="L228" s="2">
        <v>4701</v>
      </c>
      <c r="M228" s="2"/>
      <c r="N228" s="2">
        <v>125648</v>
      </c>
      <c r="O228" s="2">
        <v>50544</v>
      </c>
      <c r="P228" s="2"/>
      <c r="Q228" s="2">
        <f t="shared" si="7"/>
        <v>3285661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2641384</v>
      </c>
      <c r="E229" s="2">
        <v>42961</v>
      </c>
      <c r="F229" s="2">
        <v>59936</v>
      </c>
      <c r="G229" s="2">
        <v>807824</v>
      </c>
      <c r="H229" s="2"/>
      <c r="I229" s="2">
        <v>21175</v>
      </c>
      <c r="J229" s="2">
        <v>5490</v>
      </c>
      <c r="K229" s="2">
        <v>754</v>
      </c>
      <c r="L229" s="2">
        <v>3993</v>
      </c>
      <c r="M229" s="2"/>
      <c r="N229" s="2">
        <v>89246</v>
      </c>
      <c r="O229" s="2">
        <v>55109</v>
      </c>
      <c r="P229" s="2"/>
      <c r="Q229" s="2">
        <f t="shared" si="7"/>
        <v>3727872</v>
      </c>
    </row>
    <row r="230" spans="1:17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3844.6698630136984</v>
      </c>
      <c r="E247" s="2">
        <f t="shared" ref="E247:Q262" si="8">SUMIF($B$2:$B$241,$B247,E$2:E$241)/$C247</f>
        <v>17.436301369863013</v>
      </c>
      <c r="F247" s="2">
        <f t="shared" si="8"/>
        <v>58.037214611872145</v>
      </c>
      <c r="G247" s="2">
        <f t="shared" si="8"/>
        <v>165.07728310502284</v>
      </c>
      <c r="H247" s="2">
        <f t="shared" si="8"/>
        <v>0</v>
      </c>
      <c r="I247" s="2">
        <f t="shared" si="8"/>
        <v>0.4735159817351598</v>
      </c>
      <c r="J247" s="2">
        <f t="shared" si="8"/>
        <v>0.62716894977168947</v>
      </c>
      <c r="K247" s="2">
        <f t="shared" si="8"/>
        <v>0</v>
      </c>
      <c r="L247" s="2">
        <f t="shared" si="8"/>
        <v>6.5724885844748862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4092.8938356164385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3936.954680365297</v>
      </c>
      <c r="E248" s="2">
        <f t="shared" si="8"/>
        <v>24.846118721461188</v>
      </c>
      <c r="F248" s="2">
        <f t="shared" si="8"/>
        <v>52.252511415525113</v>
      </c>
      <c r="G248" s="2">
        <f t="shared" si="8"/>
        <v>157.55479452054794</v>
      </c>
      <c r="H248" s="2">
        <f t="shared" si="8"/>
        <v>0</v>
      </c>
      <c r="I248" s="2">
        <f t="shared" si="8"/>
        <v>0.56255707762557072</v>
      </c>
      <c r="J248" s="2">
        <f t="shared" si="8"/>
        <v>0.71563926940639266</v>
      </c>
      <c r="K248" s="2">
        <f t="shared" si="8"/>
        <v>0</v>
      </c>
      <c r="L248" s="2">
        <f t="shared" si="8"/>
        <v>6.1095890410958908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4178.995890410959</v>
      </c>
    </row>
    <row r="249" spans="1:17" x14ac:dyDescent="0.2">
      <c r="B249">
        <v>2003</v>
      </c>
      <c r="C249">
        <v>8760</v>
      </c>
      <c r="D249" s="2">
        <f t="shared" si="9"/>
        <v>4107.1515981735156</v>
      </c>
      <c r="E249" s="2">
        <f t="shared" si="8"/>
        <v>22.655821917808218</v>
      </c>
      <c r="F249" s="2">
        <f t="shared" si="8"/>
        <v>48.097945205479455</v>
      </c>
      <c r="G249" s="2">
        <f t="shared" si="8"/>
        <v>157.88904109589041</v>
      </c>
      <c r="H249" s="2">
        <f t="shared" si="8"/>
        <v>0</v>
      </c>
      <c r="I249" s="2">
        <f t="shared" si="8"/>
        <v>0.47465753424657536</v>
      </c>
      <c r="J249" s="2">
        <f t="shared" si="8"/>
        <v>0.58013698630136989</v>
      </c>
      <c r="K249" s="2">
        <f t="shared" si="8"/>
        <v>0</v>
      </c>
      <c r="L249" s="2">
        <f t="shared" si="8"/>
        <v>3.7518264840182649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4340.6010273972606</v>
      </c>
    </row>
    <row r="250" spans="1:17" x14ac:dyDescent="0.2">
      <c r="B250">
        <v>2004</v>
      </c>
      <c r="C250">
        <v>8784</v>
      </c>
      <c r="D250" s="2">
        <f t="shared" si="9"/>
        <v>4168.6993397085607</v>
      </c>
      <c r="E250" s="2">
        <f t="shared" si="8"/>
        <v>22.185336976320581</v>
      </c>
      <c r="F250" s="2">
        <f t="shared" si="8"/>
        <v>51.212317850637525</v>
      </c>
      <c r="G250" s="2">
        <f t="shared" si="8"/>
        <v>103.58037340619308</v>
      </c>
      <c r="H250" s="2">
        <f t="shared" si="8"/>
        <v>0</v>
      </c>
      <c r="I250" s="2">
        <f t="shared" si="8"/>
        <v>0.35610200364298727</v>
      </c>
      <c r="J250" s="2">
        <f t="shared" si="8"/>
        <v>0.43510928961748635</v>
      </c>
      <c r="K250" s="2">
        <f t="shared" si="8"/>
        <v>0</v>
      </c>
      <c r="L250" s="2">
        <f t="shared" si="8"/>
        <v>3.7112932604735884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4350.179872495446</v>
      </c>
    </row>
    <row r="251" spans="1:17" x14ac:dyDescent="0.2">
      <c r="B251">
        <v>2005</v>
      </c>
      <c r="C251">
        <v>8760</v>
      </c>
      <c r="D251" s="2">
        <f t="shared" si="9"/>
        <v>4106.210730593607</v>
      </c>
      <c r="E251" s="2">
        <f t="shared" si="8"/>
        <v>21.096118721461188</v>
      </c>
      <c r="F251" s="2">
        <f t="shared" si="8"/>
        <v>89.550570776255711</v>
      </c>
      <c r="G251" s="2">
        <f t="shared" si="8"/>
        <v>134.41803652968036</v>
      </c>
      <c r="H251" s="2">
        <f t="shared" si="8"/>
        <v>0</v>
      </c>
      <c r="I251" s="2">
        <f t="shared" si="8"/>
        <v>0.35410958904109591</v>
      </c>
      <c r="J251" s="2">
        <f t="shared" si="8"/>
        <v>0.4506849315068493</v>
      </c>
      <c r="K251" s="2">
        <f t="shared" si="8"/>
        <v>0</v>
      </c>
      <c r="L251" s="2">
        <f t="shared" si="8"/>
        <v>4.6698630136986301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4356.7501141552511</v>
      </c>
    </row>
    <row r="252" spans="1:17" x14ac:dyDescent="0.2">
      <c r="B252">
        <v>2006</v>
      </c>
      <c r="C252">
        <v>8760</v>
      </c>
      <c r="D252" s="2">
        <f t="shared" si="9"/>
        <v>4207.2546803652967</v>
      </c>
      <c r="E252" s="2">
        <f t="shared" si="8"/>
        <v>21.758904109589039</v>
      </c>
      <c r="F252" s="2">
        <f t="shared" si="8"/>
        <v>85.249200913242007</v>
      </c>
      <c r="G252" s="2">
        <f t="shared" si="8"/>
        <v>386.82077625570776</v>
      </c>
      <c r="H252" s="2">
        <f t="shared" si="8"/>
        <v>0</v>
      </c>
      <c r="I252" s="2">
        <f t="shared" si="8"/>
        <v>0.55228310502283107</v>
      </c>
      <c r="J252" s="2">
        <f t="shared" si="8"/>
        <v>1.6971461187214611</v>
      </c>
      <c r="K252" s="2">
        <f t="shared" si="8"/>
        <v>0</v>
      </c>
      <c r="L252" s="2">
        <f t="shared" si="8"/>
        <v>7.0920091324200909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4710.4250000000002</v>
      </c>
    </row>
    <row r="253" spans="1:17" x14ac:dyDescent="0.2">
      <c r="B253">
        <v>2007</v>
      </c>
      <c r="C253">
        <v>8760</v>
      </c>
      <c r="D253" s="2">
        <f t="shared" si="9"/>
        <v>4243.2413242009134</v>
      </c>
      <c r="E253" s="2">
        <f t="shared" si="8"/>
        <v>18.712899543378995</v>
      </c>
      <c r="F253" s="2">
        <f t="shared" si="8"/>
        <v>61.504680365296807</v>
      </c>
      <c r="G253" s="2">
        <f t="shared" si="8"/>
        <v>847.51358447488587</v>
      </c>
      <c r="H253" s="2">
        <f t="shared" si="8"/>
        <v>0</v>
      </c>
      <c r="I253" s="2">
        <f t="shared" si="8"/>
        <v>0.53401826484018267</v>
      </c>
      <c r="J253" s="2">
        <f t="shared" si="8"/>
        <v>3.5424657534246577</v>
      </c>
      <c r="K253" s="2">
        <f t="shared" si="8"/>
        <v>0</v>
      </c>
      <c r="L253" s="2">
        <f t="shared" si="8"/>
        <v>4.4688356164383558</v>
      </c>
      <c r="M253" s="2">
        <f t="shared" si="8"/>
        <v>0</v>
      </c>
      <c r="N253" s="2">
        <f t="shared" si="8"/>
        <v>0</v>
      </c>
      <c r="O253" s="2">
        <f t="shared" si="8"/>
        <v>0</v>
      </c>
      <c r="P253" s="2">
        <f t="shared" si="8"/>
        <v>0</v>
      </c>
      <c r="Q253" s="2">
        <f t="shared" si="8"/>
        <v>5179.5178082191778</v>
      </c>
    </row>
    <row r="254" spans="1:17" x14ac:dyDescent="0.2">
      <c r="B254">
        <v>2008</v>
      </c>
      <c r="C254">
        <v>8784</v>
      </c>
      <c r="D254" s="2">
        <f t="shared" si="9"/>
        <v>4328.3661202185795</v>
      </c>
      <c r="E254" s="2">
        <f t="shared" si="8"/>
        <v>28.947745901639344</v>
      </c>
      <c r="F254" s="2">
        <f t="shared" si="8"/>
        <v>76.057149362477233</v>
      </c>
      <c r="G254" s="2">
        <f t="shared" si="8"/>
        <v>838.60530510018214</v>
      </c>
      <c r="H254" s="2">
        <f t="shared" si="8"/>
        <v>0</v>
      </c>
      <c r="I254" s="2">
        <f t="shared" si="8"/>
        <v>16.250227686703095</v>
      </c>
      <c r="J254" s="2">
        <f t="shared" si="8"/>
        <v>2.6967213114754101</v>
      </c>
      <c r="K254" s="2">
        <f t="shared" si="8"/>
        <v>4.0743397085610198</v>
      </c>
      <c r="L254" s="2">
        <f t="shared" si="8"/>
        <v>4.9651639344262293</v>
      </c>
      <c r="M254" s="2">
        <f t="shared" si="8"/>
        <v>0</v>
      </c>
      <c r="N254" s="2">
        <f t="shared" si="8"/>
        <v>0</v>
      </c>
      <c r="O254" s="2">
        <f t="shared" si="8"/>
        <v>2.7208561020036428</v>
      </c>
      <c r="P254" s="2">
        <f t="shared" si="8"/>
        <v>0</v>
      </c>
      <c r="Q254" s="2">
        <f t="shared" si="8"/>
        <v>5302.6836293260476</v>
      </c>
    </row>
    <row r="255" spans="1:17" x14ac:dyDescent="0.2">
      <c r="B255">
        <v>2009</v>
      </c>
      <c r="C255">
        <v>8760</v>
      </c>
      <c r="D255" s="2">
        <f t="shared" si="9"/>
        <v>4055.4937214611873</v>
      </c>
      <c r="E255" s="2">
        <f t="shared" si="8"/>
        <v>31.863127853881277</v>
      </c>
      <c r="F255" s="2">
        <f t="shared" si="8"/>
        <v>95.348972602739721</v>
      </c>
      <c r="G255" s="2">
        <f t="shared" si="8"/>
        <v>735.62123287671238</v>
      </c>
      <c r="H255" s="2">
        <f t="shared" si="8"/>
        <v>0</v>
      </c>
      <c r="I255" s="2">
        <f t="shared" si="8"/>
        <v>21.346461187214611</v>
      </c>
      <c r="J255" s="2">
        <f t="shared" si="8"/>
        <v>5.465525114155251</v>
      </c>
      <c r="K255" s="2">
        <f t="shared" si="8"/>
        <v>3.1886986301369862</v>
      </c>
      <c r="L255" s="2">
        <f t="shared" si="8"/>
        <v>4.1159817351598171</v>
      </c>
      <c r="M255" s="2">
        <f t="shared" si="8"/>
        <v>0</v>
      </c>
      <c r="N255" s="2">
        <f t="shared" si="8"/>
        <v>0</v>
      </c>
      <c r="O255" s="2">
        <f t="shared" si="8"/>
        <v>18.211986301369862</v>
      </c>
      <c r="P255" s="2">
        <f t="shared" si="8"/>
        <v>0</v>
      </c>
      <c r="Q255" s="2">
        <f t="shared" si="8"/>
        <v>4970.6557077625566</v>
      </c>
    </row>
    <row r="256" spans="1:17" x14ac:dyDescent="0.2">
      <c r="B256">
        <v>2010</v>
      </c>
      <c r="C256">
        <v>8760</v>
      </c>
      <c r="D256" s="2">
        <f t="shared" si="9"/>
        <v>3887.8156392694063</v>
      </c>
      <c r="E256" s="2">
        <f t="shared" si="8"/>
        <v>31.615182648401827</v>
      </c>
      <c r="F256" s="2">
        <f t="shared" si="8"/>
        <v>79.396232876712332</v>
      </c>
      <c r="G256" s="2">
        <f t="shared" si="8"/>
        <v>736.91735159817347</v>
      </c>
      <c r="H256" s="2">
        <f t="shared" si="8"/>
        <v>0</v>
      </c>
      <c r="I256" s="2">
        <f t="shared" si="8"/>
        <v>19.821461187214613</v>
      </c>
      <c r="J256" s="2">
        <f t="shared" si="8"/>
        <v>6.431392694063927</v>
      </c>
      <c r="K256" s="2">
        <f t="shared" si="8"/>
        <v>4.1348173515981737</v>
      </c>
      <c r="L256" s="2">
        <f t="shared" si="8"/>
        <v>5.7486301369863018</v>
      </c>
      <c r="M256" s="2">
        <f t="shared" si="8"/>
        <v>0</v>
      </c>
      <c r="N256" s="2">
        <f t="shared" si="8"/>
        <v>0</v>
      </c>
      <c r="O256" s="2">
        <f t="shared" si="8"/>
        <v>51.104794520547948</v>
      </c>
      <c r="P256" s="2">
        <f t="shared" si="8"/>
        <v>0</v>
      </c>
      <c r="Q256" s="2">
        <f t="shared" si="8"/>
        <v>4822.9855022831052</v>
      </c>
    </row>
    <row r="257" spans="2:31" x14ac:dyDescent="0.2">
      <c r="B257">
        <v>2011</v>
      </c>
      <c r="C257">
        <v>8760</v>
      </c>
      <c r="D257" s="2">
        <f t="shared" si="9"/>
        <v>3782.8382716894976</v>
      </c>
      <c r="E257" s="2">
        <f t="shared" si="8"/>
        <v>37.692696347031962</v>
      </c>
      <c r="F257" s="2">
        <f t="shared" si="8"/>
        <v>140.42979566210045</v>
      </c>
      <c r="G257" s="2">
        <f t="shared" si="8"/>
        <v>600.00529223744286</v>
      </c>
      <c r="H257" s="2">
        <f t="shared" si="8"/>
        <v>0</v>
      </c>
      <c r="I257" s="2">
        <f t="shared" si="8"/>
        <v>18.801732876712332</v>
      </c>
      <c r="J257" s="2">
        <f t="shared" si="8"/>
        <v>6.6217876712328776</v>
      </c>
      <c r="K257" s="2">
        <f t="shared" si="8"/>
        <v>3.7258287671232879</v>
      </c>
      <c r="L257" s="2">
        <f t="shared" si="8"/>
        <v>6.1585787671232879</v>
      </c>
      <c r="M257" s="2">
        <f t="shared" si="8"/>
        <v>0</v>
      </c>
      <c r="N257" s="2">
        <f t="shared" si="8"/>
        <v>0</v>
      </c>
      <c r="O257" s="2">
        <f t="shared" si="8"/>
        <v>65.386986301369859</v>
      </c>
      <c r="P257" s="2">
        <f t="shared" si="8"/>
        <v>0</v>
      </c>
      <c r="Q257" s="2">
        <f t="shared" si="8"/>
        <v>4661.6609703196345</v>
      </c>
    </row>
    <row r="258" spans="2:31" x14ac:dyDescent="0.2">
      <c r="B258">
        <v>2012</v>
      </c>
      <c r="C258">
        <v>8784</v>
      </c>
      <c r="D258" s="2">
        <f t="shared" si="9"/>
        <v>3506.2750979052826</v>
      </c>
      <c r="E258" s="2">
        <f t="shared" si="8"/>
        <v>38.096313752276863</v>
      </c>
      <c r="F258" s="2">
        <f t="shared" si="8"/>
        <v>85.130464480874323</v>
      </c>
      <c r="G258" s="2">
        <f t="shared" si="8"/>
        <v>749.04417691256833</v>
      </c>
      <c r="H258" s="2">
        <f t="shared" si="8"/>
        <v>0</v>
      </c>
      <c r="I258" s="2">
        <f t="shared" si="8"/>
        <v>15.142127732240439</v>
      </c>
      <c r="J258" s="2">
        <f t="shared" si="8"/>
        <v>6.7800489526411658</v>
      </c>
      <c r="K258" s="2">
        <f t="shared" si="8"/>
        <v>0.44753415300546451</v>
      </c>
      <c r="L258" s="2">
        <f t="shared" si="8"/>
        <v>4.529460382513661</v>
      </c>
      <c r="M258" s="2">
        <f t="shared" si="8"/>
        <v>0</v>
      </c>
      <c r="N258" s="2">
        <f t="shared" si="8"/>
        <v>0.18431238615664844</v>
      </c>
      <c r="O258" s="2">
        <f t="shared" si="8"/>
        <v>80.135588570127496</v>
      </c>
      <c r="P258" s="2">
        <f t="shared" si="8"/>
        <v>0</v>
      </c>
      <c r="Q258" s="2">
        <f t="shared" si="8"/>
        <v>4485.7651252276864</v>
      </c>
    </row>
    <row r="259" spans="2:31" x14ac:dyDescent="0.2">
      <c r="B259">
        <v>2013</v>
      </c>
      <c r="C259">
        <v>8760</v>
      </c>
      <c r="D259" s="2">
        <f t="shared" si="9"/>
        <v>3913.8078573059361</v>
      </c>
      <c r="E259" s="2">
        <f t="shared" si="8"/>
        <v>36.405025114155244</v>
      </c>
      <c r="F259" s="2">
        <f t="shared" si="8"/>
        <v>57.647945205479452</v>
      </c>
      <c r="G259" s="2">
        <f t="shared" si="8"/>
        <v>754.1578618721461</v>
      </c>
      <c r="H259" s="2">
        <f t="shared" si="8"/>
        <v>0</v>
      </c>
      <c r="I259" s="2">
        <f t="shared" si="8"/>
        <v>18.363423515981737</v>
      </c>
      <c r="J259" s="2">
        <f t="shared" si="8"/>
        <v>8.096602739726027</v>
      </c>
      <c r="K259" s="2">
        <f t="shared" si="8"/>
        <v>0.20208675799086756</v>
      </c>
      <c r="L259" s="2">
        <f t="shared" si="8"/>
        <v>2.9681552511415523</v>
      </c>
      <c r="M259" s="2">
        <f t="shared" si="8"/>
        <v>0</v>
      </c>
      <c r="N259" s="2">
        <f t="shared" si="8"/>
        <v>0.23972488584474883</v>
      </c>
      <c r="O259" s="2">
        <f t="shared" si="8"/>
        <v>61.621689497716893</v>
      </c>
      <c r="P259" s="2">
        <f t="shared" si="8"/>
        <v>0</v>
      </c>
      <c r="Q259" s="2">
        <f t="shared" si="8"/>
        <v>4853.5103721461182</v>
      </c>
    </row>
    <row r="260" spans="2:31" x14ac:dyDescent="0.2">
      <c r="B260">
        <v>2014</v>
      </c>
      <c r="C260">
        <v>8760</v>
      </c>
      <c r="D260" s="2">
        <f t="shared" si="9"/>
        <v>3796.5081358447487</v>
      </c>
      <c r="E260" s="2">
        <f t="shared" si="8"/>
        <v>59.599682648401831</v>
      </c>
      <c r="F260" s="2">
        <f t="shared" si="8"/>
        <v>72.238977168949759</v>
      </c>
      <c r="G260" s="2">
        <f t="shared" si="8"/>
        <v>946.51310273972592</v>
      </c>
      <c r="H260" s="2">
        <f t="shared" si="8"/>
        <v>0</v>
      </c>
      <c r="I260" s="2">
        <f t="shared" si="8"/>
        <v>13.578520547945203</v>
      </c>
      <c r="J260" s="2">
        <f t="shared" si="8"/>
        <v>8.1095616438356153</v>
      </c>
      <c r="K260" s="2">
        <f t="shared" si="8"/>
        <v>9.2381278538812783E-2</v>
      </c>
      <c r="L260" s="2">
        <f t="shared" si="8"/>
        <v>2.8747374429223744</v>
      </c>
      <c r="M260" s="2">
        <f t="shared" si="8"/>
        <v>0</v>
      </c>
      <c r="N260" s="2">
        <f t="shared" si="8"/>
        <v>0.27916324200913245</v>
      </c>
      <c r="O260" s="2">
        <f t="shared" si="8"/>
        <v>75.893756849315082</v>
      </c>
      <c r="P260" s="2">
        <f t="shared" si="8"/>
        <v>0</v>
      </c>
      <c r="Q260" s="2">
        <f t="shared" si="8"/>
        <v>4975.6880194063924</v>
      </c>
    </row>
    <row r="261" spans="2:31" x14ac:dyDescent="0.2">
      <c r="B261">
        <v>2015</v>
      </c>
      <c r="C261">
        <v>8760</v>
      </c>
      <c r="D261" s="2">
        <f t="shared" si="9"/>
        <v>3613.7546803652967</v>
      </c>
      <c r="E261" s="2">
        <f t="shared" si="8"/>
        <v>49.031735159817352</v>
      </c>
      <c r="F261" s="2">
        <f t="shared" si="8"/>
        <v>87.759360730593613</v>
      </c>
      <c r="G261" s="2">
        <f t="shared" si="8"/>
        <v>938.08961187214607</v>
      </c>
      <c r="H261" s="2">
        <f t="shared" si="8"/>
        <v>0</v>
      </c>
      <c r="I261" s="2">
        <f t="shared" si="8"/>
        <v>12.069977168949771</v>
      </c>
      <c r="J261" s="2">
        <f t="shared" si="8"/>
        <v>9.7184931506849317</v>
      </c>
      <c r="K261" s="2">
        <f t="shared" si="8"/>
        <v>0.94794520547945205</v>
      </c>
      <c r="L261" s="2">
        <f t="shared" si="8"/>
        <v>2.2523972602739728</v>
      </c>
      <c r="M261" s="2">
        <f t="shared" si="8"/>
        <v>0</v>
      </c>
      <c r="N261" s="2">
        <f t="shared" si="8"/>
        <v>3.6368721461187214</v>
      </c>
      <c r="O261" s="2">
        <f t="shared" si="8"/>
        <v>71.451484018264836</v>
      </c>
      <c r="P261" s="2">
        <f t="shared" si="8"/>
        <v>0</v>
      </c>
      <c r="Q261" s="2">
        <f t="shared" si="8"/>
        <v>4788.7125570776252</v>
      </c>
    </row>
    <row r="262" spans="2:31" x14ac:dyDescent="0.2">
      <c r="B262">
        <v>2016</v>
      </c>
      <c r="C262">
        <v>8784</v>
      </c>
      <c r="D262" s="2">
        <f t="shared" si="9"/>
        <v>2948.25</v>
      </c>
      <c r="E262" s="2">
        <f t="shared" si="8"/>
        <v>60.34357923497268</v>
      </c>
      <c r="F262" s="2">
        <f t="shared" si="8"/>
        <v>92.942053734061929</v>
      </c>
      <c r="G262" s="2">
        <f t="shared" si="8"/>
        <v>973.16165755919849</v>
      </c>
      <c r="H262" s="2">
        <f t="shared" si="8"/>
        <v>0</v>
      </c>
      <c r="I262" s="2">
        <f t="shared" si="8"/>
        <v>19.965163934426229</v>
      </c>
      <c r="J262" s="2">
        <f t="shared" si="8"/>
        <v>9.5872040072859743</v>
      </c>
      <c r="K262" s="2">
        <f t="shared" si="8"/>
        <v>0.81227231329690341</v>
      </c>
      <c r="L262" s="2">
        <f t="shared" si="8"/>
        <v>3.5479280510018216</v>
      </c>
      <c r="M262" s="2">
        <f t="shared" si="8"/>
        <v>0</v>
      </c>
      <c r="N262" s="2">
        <f t="shared" si="8"/>
        <v>99.470173041894355</v>
      </c>
      <c r="O262" s="2">
        <f t="shared" si="8"/>
        <v>94.133082877959922</v>
      </c>
      <c r="P262" s="2">
        <f t="shared" si="8"/>
        <v>0</v>
      </c>
      <c r="Q262" s="2">
        <f t="shared" si="8"/>
        <v>4302.2131147540986</v>
      </c>
    </row>
    <row r="263" spans="2:31" x14ac:dyDescent="0.2">
      <c r="B263">
        <v>2017</v>
      </c>
      <c r="C263">
        <v>8760</v>
      </c>
      <c r="D263" s="2">
        <f t="shared" si="9"/>
        <v>3012.5078767123287</v>
      </c>
      <c r="E263" s="2">
        <f t="shared" si="9"/>
        <v>52.814954337899543</v>
      </c>
      <c r="F263" s="2">
        <f t="shared" si="9"/>
        <v>93.449771689497723</v>
      </c>
      <c r="G263" s="2">
        <f t="shared" si="9"/>
        <v>673.79646118721462</v>
      </c>
      <c r="H263" s="2">
        <f t="shared" si="9"/>
        <v>0</v>
      </c>
      <c r="I263" s="2">
        <f t="shared" si="9"/>
        <v>13.932534246575342</v>
      </c>
      <c r="J263" s="2">
        <f t="shared" si="9"/>
        <v>8.3656392694063921</v>
      </c>
      <c r="K263" s="2">
        <f t="shared" si="9"/>
        <v>1.8732876712328768</v>
      </c>
      <c r="L263" s="2">
        <f t="shared" si="9"/>
        <v>4.4015981735159819</v>
      </c>
      <c r="M263" s="2">
        <f t="shared" si="9"/>
        <v>0</v>
      </c>
      <c r="N263" s="2">
        <f t="shared" si="9"/>
        <v>225.3398401826484</v>
      </c>
      <c r="O263" s="2">
        <f t="shared" si="9"/>
        <v>106.68424657534247</v>
      </c>
      <c r="P263" s="2">
        <f t="shared" si="9"/>
        <v>0</v>
      </c>
      <c r="Q263" s="2">
        <f t="shared" si="9"/>
        <v>4193.1662100456624</v>
      </c>
    </row>
    <row r="264" spans="2:31" x14ac:dyDescent="0.2">
      <c r="B264">
        <v>2018</v>
      </c>
      <c r="C264">
        <v>8760</v>
      </c>
      <c r="D264" s="2">
        <f t="shared" ref="D264:Q265" si="10">SUMIF($B$2:$B$241,$B264,D$2:D$241)/$C264</f>
        <v>2958.0449771689496</v>
      </c>
      <c r="E264" s="2">
        <f t="shared" si="10"/>
        <v>53.544406392694064</v>
      </c>
      <c r="F264" s="2">
        <f t="shared" si="10"/>
        <v>145.32671232876712</v>
      </c>
      <c r="G264" s="2">
        <f t="shared" si="10"/>
        <v>1005.272602739726</v>
      </c>
      <c r="H264" s="2">
        <f t="shared" si="10"/>
        <v>0</v>
      </c>
      <c r="I264" s="2">
        <f t="shared" si="10"/>
        <v>26.379680365296803</v>
      </c>
      <c r="J264" s="2">
        <f t="shared" si="10"/>
        <v>9.2375570776255707</v>
      </c>
      <c r="K264" s="2">
        <f t="shared" si="10"/>
        <v>0.74874429223744288</v>
      </c>
      <c r="L264" s="2">
        <f t="shared" si="10"/>
        <v>4.0718036529680361</v>
      </c>
      <c r="M264" s="2">
        <f t="shared" si="10"/>
        <v>0</v>
      </c>
      <c r="N264" s="2">
        <f t="shared" si="10"/>
        <v>248.92203196347032</v>
      </c>
      <c r="O264" s="2">
        <f t="shared" si="10"/>
        <v>97.605022831050235</v>
      </c>
      <c r="P264" s="2">
        <f t="shared" si="10"/>
        <v>0</v>
      </c>
      <c r="Q264" s="2">
        <f t="shared" si="10"/>
        <v>4549.153538812785</v>
      </c>
    </row>
    <row r="265" spans="2:31" x14ac:dyDescent="0.2">
      <c r="B265">
        <v>2019</v>
      </c>
      <c r="C265">
        <v>8760</v>
      </c>
      <c r="D265" s="2">
        <f t="shared" si="10"/>
        <v>2881.3955479452056</v>
      </c>
      <c r="E265" s="2">
        <f t="shared" si="10"/>
        <v>50.837328767123289</v>
      </c>
      <c r="F265" s="2">
        <f t="shared" si="10"/>
        <v>89.160502283105018</v>
      </c>
      <c r="G265" s="2">
        <f t="shared" si="10"/>
        <v>1077.2214611872146</v>
      </c>
      <c r="H265" s="2">
        <f t="shared" si="10"/>
        <v>0</v>
      </c>
      <c r="I265" s="2">
        <f t="shared" si="10"/>
        <v>23.13299086757991</v>
      </c>
      <c r="J265" s="2">
        <f t="shared" si="10"/>
        <v>7.7539954337899539</v>
      </c>
      <c r="K265" s="2">
        <f t="shared" si="10"/>
        <v>1.9431506849315068</v>
      </c>
      <c r="L265" s="2">
        <f t="shared" si="10"/>
        <v>4.5852739726027396</v>
      </c>
      <c r="M265" s="2">
        <f t="shared" si="10"/>
        <v>0</v>
      </c>
      <c r="N265" s="2">
        <f t="shared" si="10"/>
        <v>245.25913242009133</v>
      </c>
      <c r="O265" s="2">
        <f t="shared" si="10"/>
        <v>92.350456621004568</v>
      </c>
      <c r="P265" s="2">
        <f t="shared" si="10"/>
        <v>0</v>
      </c>
      <c r="Q265" s="2">
        <f t="shared" si="10"/>
        <v>4473.6398401826482</v>
      </c>
    </row>
    <row r="266" spans="2:31" s="13" customFormat="1" x14ac:dyDescent="0.2">
      <c r="B266" s="13">
        <v>2020</v>
      </c>
      <c r="C266" s="11">
        <v>8784</v>
      </c>
      <c r="U266" s="14" t="s">
        <v>284</v>
      </c>
      <c r="V266" s="14" t="s">
        <v>285</v>
      </c>
      <c r="W266" s="14" t="s">
        <v>286</v>
      </c>
      <c r="X266" s="14" t="s">
        <v>287</v>
      </c>
      <c r="Y266" s="14" t="s">
        <v>288</v>
      </c>
      <c r="Z266" s="14" t="s">
        <v>289</v>
      </c>
      <c r="AA266" s="14" t="s">
        <v>290</v>
      </c>
      <c r="AB266" s="14" t="s">
        <v>291</v>
      </c>
      <c r="AC266" s="14" t="s">
        <v>292</v>
      </c>
      <c r="AD266" s="14" t="s">
        <v>293</v>
      </c>
      <c r="AE266" s="14"/>
    </row>
    <row r="267" spans="2:31" x14ac:dyDescent="0.2">
      <c r="B267">
        <v>2021</v>
      </c>
      <c r="C267">
        <f>C263</f>
        <v>8760</v>
      </c>
      <c r="D267" s="6"/>
      <c r="E267" s="6"/>
      <c r="F267" s="6"/>
      <c r="G267" s="2"/>
      <c r="I267" s="6"/>
      <c r="N267" s="2"/>
      <c r="O267" s="6"/>
      <c r="Q267" s="2"/>
    </row>
    <row r="268" spans="2:31" x14ac:dyDescent="0.2">
      <c r="B268">
        <v>2022</v>
      </c>
      <c r="C268">
        <v>2022</v>
      </c>
      <c r="D268" s="6">
        <f t="shared" ref="D268:D291" si="11">Z268</f>
        <v>2640.4209999999998</v>
      </c>
      <c r="E268" s="6">
        <f t="shared" ref="E268:E291" si="12">AA268</f>
        <v>57.1995</v>
      </c>
      <c r="F268" s="6">
        <f t="shared" ref="F268:F291" si="13">V268</f>
        <v>89.317549999999997</v>
      </c>
      <c r="G268" s="2">
        <f t="shared" ref="G268:G291" si="14">U268+Y268+AB268</f>
        <v>499.74334090000002</v>
      </c>
      <c r="I268" s="6">
        <f t="shared" ref="I268:I291" si="15">AC268</f>
        <v>61.513739999999999</v>
      </c>
      <c r="N268" s="2">
        <f t="shared" ref="N268:N291" si="16">W268+X268</f>
        <v>423.92870000000005</v>
      </c>
      <c r="O268" s="6">
        <f t="shared" ref="O268:O291" si="17">AD268</f>
        <v>298.18860000000001</v>
      </c>
      <c r="Q268" s="2">
        <f t="shared" ref="Q268:Q291" si="18">SUM(D268:P268)</f>
        <v>4070.3124309</v>
      </c>
      <c r="U268" s="2">
        <f>VLOOKUP(U$266,AURORA!$C$3:$AC$460,$B268-2020,FALSE)</f>
        <v>497.17140000000001</v>
      </c>
      <c r="V268" s="2">
        <f>VLOOKUP(V$266,AURORA!$C$3:$AC$460,$B268-2020,FALSE)</f>
        <v>89.317549999999997</v>
      </c>
      <c r="W268" s="2">
        <f>VLOOKUP(W$266,AURORA!$C$3:$AC$460,$B268-2020,FALSE)</f>
        <v>162.84540000000001</v>
      </c>
      <c r="X268" s="2">
        <f>VLOOKUP(X$266,AURORA!$C$3:$AC$460,$B268-2020,FALSE)</f>
        <v>261.08330000000001</v>
      </c>
      <c r="Y268" s="2">
        <f>VLOOKUP(Y$266,AURORA!$C$3:$AC$460,$B268-2020,FALSE)</f>
        <v>0.27779589999999998</v>
      </c>
      <c r="Z268" s="2">
        <f>VLOOKUP(Z$266,AURORA!$C$3:$AC$460,$B268-2020,FALSE)</f>
        <v>2640.4209999999998</v>
      </c>
      <c r="AA268" s="2">
        <f>VLOOKUP(AA$266,AURORA!$C$3:$AC$460,$B268-2020,FALSE)</f>
        <v>57.1995</v>
      </c>
      <c r="AB268" s="2">
        <f>VLOOKUP(AB$266,AURORA!$C$3:$AC$460,$B268-2020,FALSE)</f>
        <v>2.2941449999999999</v>
      </c>
      <c r="AC268" s="2">
        <f>VLOOKUP(AC$266,AURORA!$C$3:$AC$460,$B268-2020,FALSE)</f>
        <v>61.513739999999999</v>
      </c>
      <c r="AD268" s="2">
        <f>VLOOKUP(AD$266,AURORA!$C$3:$AC$460,$B268-2020,FALSE)</f>
        <v>298.18860000000001</v>
      </c>
    </row>
    <row r="269" spans="2:31" x14ac:dyDescent="0.2">
      <c r="B269">
        <v>2023</v>
      </c>
      <c r="C269">
        <v>2023</v>
      </c>
      <c r="D269" s="6">
        <f t="shared" si="11"/>
        <v>1860.5609999999999</v>
      </c>
      <c r="E269" s="6">
        <f t="shared" si="12"/>
        <v>57.1995</v>
      </c>
      <c r="F269" s="6">
        <f t="shared" si="13"/>
        <v>89.181579999999997</v>
      </c>
      <c r="G269" s="2">
        <f t="shared" si="14"/>
        <v>886.78782299999989</v>
      </c>
      <c r="I269" s="6">
        <f t="shared" si="15"/>
        <v>60.712000000000003</v>
      </c>
      <c r="N269" s="2">
        <f t="shared" si="16"/>
        <v>474.78309999999999</v>
      </c>
      <c r="O269" s="6">
        <f t="shared" si="17"/>
        <v>324.37450000000001</v>
      </c>
      <c r="Q269" s="2">
        <f t="shared" si="18"/>
        <v>3753.5995029999995</v>
      </c>
      <c r="U269" s="2">
        <f>VLOOKUP(U$266,AURORA!$C$3:$AC$460,$B269-2020,FALSE)</f>
        <v>879.98429999999996</v>
      </c>
      <c r="V269" s="2">
        <f>VLOOKUP(V$266,AURORA!$C$3:$AC$460,$B269-2020,FALSE)</f>
        <v>89.181579999999997</v>
      </c>
      <c r="W269" s="2">
        <f>VLOOKUP(W$266,AURORA!$C$3:$AC$460,$B269-2020,FALSE)</f>
        <v>213.42740000000001</v>
      </c>
      <c r="X269" s="2">
        <f>VLOOKUP(X$266,AURORA!$C$3:$AC$460,$B269-2020,FALSE)</f>
        <v>261.35570000000001</v>
      </c>
      <c r="Y269" s="2">
        <f>VLOOKUP(Y$266,AURORA!$C$3:$AC$460,$B269-2020,FALSE)</f>
        <v>1.6872469999999999</v>
      </c>
      <c r="Z269" s="2">
        <f>VLOOKUP(Z$266,AURORA!$C$3:$AC$460,$B269-2020,FALSE)</f>
        <v>1860.5609999999999</v>
      </c>
      <c r="AA269" s="2">
        <f>VLOOKUP(AA$266,AURORA!$C$3:$AC$460,$B269-2020,FALSE)</f>
        <v>57.1995</v>
      </c>
      <c r="AB269" s="2">
        <f>VLOOKUP(AB$266,AURORA!$C$3:$AC$460,$B269-2020,FALSE)</f>
        <v>5.116276</v>
      </c>
      <c r="AC269" s="2">
        <f>VLOOKUP(AC$266,AURORA!$C$3:$AC$460,$B269-2020,FALSE)</f>
        <v>60.712000000000003</v>
      </c>
      <c r="AD269" s="2">
        <f>VLOOKUP(AD$266,AURORA!$C$3:$AC$460,$B269-2020,FALSE)</f>
        <v>324.37450000000001</v>
      </c>
    </row>
    <row r="270" spans="2:31" x14ac:dyDescent="0.2">
      <c r="B270">
        <v>2024</v>
      </c>
      <c r="C270">
        <v>2024</v>
      </c>
      <c r="D270" s="6">
        <f t="shared" si="11"/>
        <v>1819.8030000000001</v>
      </c>
      <c r="E270" s="6">
        <f t="shared" si="12"/>
        <v>57.1995</v>
      </c>
      <c r="F270" s="6">
        <f t="shared" si="13"/>
        <v>89.091059999999999</v>
      </c>
      <c r="G270" s="2">
        <f t="shared" si="14"/>
        <v>867.122027</v>
      </c>
      <c r="I270" s="6">
        <f t="shared" si="15"/>
        <v>55.039389999999997</v>
      </c>
      <c r="N270" s="2">
        <f t="shared" si="16"/>
        <v>519.12720000000002</v>
      </c>
      <c r="O270" s="6">
        <f t="shared" si="17"/>
        <v>356.91419999999999</v>
      </c>
      <c r="Q270" s="2">
        <f t="shared" si="18"/>
        <v>3764.2963770000001</v>
      </c>
      <c r="U270" s="2">
        <f>VLOOKUP(U$266,AURORA!$C$3:$AC$460,$B270-2020,FALSE)</f>
        <v>848.46910000000003</v>
      </c>
      <c r="V270" s="2">
        <f>VLOOKUP(V$266,AURORA!$C$3:$AC$460,$B270-2020,FALSE)</f>
        <v>89.091059999999999</v>
      </c>
      <c r="W270" s="2">
        <f>VLOOKUP(W$266,AURORA!$C$3:$AC$460,$B270-2020,FALSE)</f>
        <v>257.76190000000003</v>
      </c>
      <c r="X270" s="2">
        <f>VLOOKUP(X$266,AURORA!$C$3:$AC$460,$B270-2020,FALSE)</f>
        <v>261.36529999999999</v>
      </c>
      <c r="Y270" s="2">
        <f>VLOOKUP(Y$266,AURORA!$C$3:$AC$460,$B270-2020,FALSE)</f>
        <v>6.9099870000000001</v>
      </c>
      <c r="Z270" s="2">
        <f>VLOOKUP(Z$266,AURORA!$C$3:$AC$460,$B270-2020,FALSE)</f>
        <v>1819.8030000000001</v>
      </c>
      <c r="AA270" s="2">
        <f>VLOOKUP(AA$266,AURORA!$C$3:$AC$460,$B270-2020,FALSE)</f>
        <v>57.1995</v>
      </c>
      <c r="AB270" s="2">
        <f>VLOOKUP(AB$266,AURORA!$C$3:$AC$460,$B270-2020,FALSE)</f>
        <v>11.742940000000001</v>
      </c>
      <c r="AC270" s="2">
        <f>VLOOKUP(AC$266,AURORA!$C$3:$AC$460,$B270-2020,FALSE)</f>
        <v>55.039389999999997</v>
      </c>
      <c r="AD270" s="2">
        <f>VLOOKUP(AD$266,AURORA!$C$3:$AC$460,$B270-2020,FALSE)</f>
        <v>356.91419999999999</v>
      </c>
    </row>
    <row r="271" spans="2:31" x14ac:dyDescent="0.2">
      <c r="B271">
        <v>2025</v>
      </c>
      <c r="C271">
        <v>2025</v>
      </c>
      <c r="D271" s="6">
        <f t="shared" si="11"/>
        <v>1450.0319999999999</v>
      </c>
      <c r="E271" s="6">
        <f t="shared" si="12"/>
        <v>57.1995</v>
      </c>
      <c r="F271" s="6">
        <f t="shared" si="13"/>
        <v>89.181299999999993</v>
      </c>
      <c r="G271" s="2">
        <f t="shared" si="14"/>
        <v>919.02176000000009</v>
      </c>
      <c r="I271" s="6">
        <f t="shared" si="15"/>
        <v>42.923490000000001</v>
      </c>
      <c r="N271" s="2">
        <f t="shared" si="16"/>
        <v>557.81169999999997</v>
      </c>
      <c r="O271" s="6">
        <f t="shared" si="17"/>
        <v>366.00330000000002</v>
      </c>
      <c r="Q271" s="2">
        <f t="shared" si="18"/>
        <v>3482.1730499999999</v>
      </c>
      <c r="U271" s="2">
        <f>VLOOKUP(U$266,AURORA!$C$3:$AC$460,$B271-2020,FALSE)</f>
        <v>892.53610000000003</v>
      </c>
      <c r="V271" s="2">
        <f>VLOOKUP(V$266,AURORA!$C$3:$AC$460,$B271-2020,FALSE)</f>
        <v>89.181299999999993</v>
      </c>
      <c r="W271" s="2">
        <f>VLOOKUP(W$266,AURORA!$C$3:$AC$460,$B271-2020,FALSE)</f>
        <v>296.66059999999999</v>
      </c>
      <c r="X271" s="2">
        <f>VLOOKUP(X$266,AURORA!$C$3:$AC$460,$B271-2020,FALSE)</f>
        <v>261.15109999999999</v>
      </c>
      <c r="Y271" s="2">
        <f>VLOOKUP(Y$266,AURORA!$C$3:$AC$460,$B271-2020,FALSE)</f>
        <v>12.71649</v>
      </c>
      <c r="Z271" s="2">
        <f>VLOOKUP(Z$266,AURORA!$C$3:$AC$460,$B271-2020,FALSE)</f>
        <v>1450.0319999999999</v>
      </c>
      <c r="AA271" s="2">
        <f>VLOOKUP(AA$266,AURORA!$C$3:$AC$460,$B271-2020,FALSE)</f>
        <v>57.1995</v>
      </c>
      <c r="AB271" s="2">
        <f>VLOOKUP(AB$266,AURORA!$C$3:$AC$460,$B271-2020,FALSE)</f>
        <v>13.769170000000001</v>
      </c>
      <c r="AC271" s="2">
        <f>VLOOKUP(AC$266,AURORA!$C$3:$AC$460,$B271-2020,FALSE)</f>
        <v>42.923490000000001</v>
      </c>
      <c r="AD271" s="2">
        <f>VLOOKUP(AD$266,AURORA!$C$3:$AC$460,$B271-2020,FALSE)</f>
        <v>366.00330000000002</v>
      </c>
    </row>
    <row r="272" spans="2:31" x14ac:dyDescent="0.2">
      <c r="B272">
        <v>2026</v>
      </c>
      <c r="C272">
        <v>2026</v>
      </c>
      <c r="D272" s="6">
        <f t="shared" si="11"/>
        <v>1095.6379999999999</v>
      </c>
      <c r="E272" s="6">
        <f t="shared" si="12"/>
        <v>57.1995</v>
      </c>
      <c r="F272" s="6">
        <f t="shared" si="13"/>
        <v>89.181299999999993</v>
      </c>
      <c r="G272" s="2">
        <f t="shared" si="14"/>
        <v>1008.23621</v>
      </c>
      <c r="I272" s="6">
        <f t="shared" si="15"/>
        <v>44.715769999999999</v>
      </c>
      <c r="N272" s="2">
        <f t="shared" si="16"/>
        <v>591.77379999999994</v>
      </c>
      <c r="O272" s="6">
        <f t="shared" si="17"/>
        <v>391.18200000000002</v>
      </c>
      <c r="Q272" s="2">
        <f t="shared" si="18"/>
        <v>3277.9265799999994</v>
      </c>
      <c r="U272" s="2">
        <f>VLOOKUP(U$266,AURORA!$C$3:$AC$460,$B272-2020,FALSE)</f>
        <v>975.59709999999995</v>
      </c>
      <c r="V272" s="2">
        <f>VLOOKUP(V$266,AURORA!$C$3:$AC$460,$B272-2020,FALSE)</f>
        <v>89.181299999999993</v>
      </c>
      <c r="W272" s="2">
        <f>VLOOKUP(W$266,AURORA!$C$3:$AC$460,$B272-2020,FALSE)</f>
        <v>330.71980000000002</v>
      </c>
      <c r="X272" s="2">
        <f>VLOOKUP(X$266,AURORA!$C$3:$AC$460,$B272-2020,FALSE)</f>
        <v>261.05399999999997</v>
      </c>
      <c r="Y272" s="2">
        <f>VLOOKUP(Y$266,AURORA!$C$3:$AC$460,$B272-2020,FALSE)</f>
        <v>16.279250000000001</v>
      </c>
      <c r="Z272" s="2">
        <f>VLOOKUP(Z$266,AURORA!$C$3:$AC$460,$B272-2020,FALSE)</f>
        <v>1095.6379999999999</v>
      </c>
      <c r="AA272" s="2">
        <f>VLOOKUP(AA$266,AURORA!$C$3:$AC$460,$B272-2020,FALSE)</f>
        <v>57.1995</v>
      </c>
      <c r="AB272" s="2">
        <f>VLOOKUP(AB$266,AURORA!$C$3:$AC$460,$B272-2020,FALSE)</f>
        <v>16.359860000000001</v>
      </c>
      <c r="AC272" s="2">
        <f>VLOOKUP(AC$266,AURORA!$C$3:$AC$460,$B272-2020,FALSE)</f>
        <v>44.715769999999999</v>
      </c>
      <c r="AD272" s="2">
        <f>VLOOKUP(AD$266,AURORA!$C$3:$AC$460,$B272-2020,FALSE)</f>
        <v>391.18200000000002</v>
      </c>
    </row>
    <row r="273" spans="2:30" x14ac:dyDescent="0.2">
      <c r="B273">
        <v>2027</v>
      </c>
      <c r="C273">
        <v>2027</v>
      </c>
      <c r="D273" s="6">
        <f t="shared" si="11"/>
        <v>1105.4690000000001</v>
      </c>
      <c r="E273" s="6">
        <f t="shared" si="12"/>
        <v>57.1995</v>
      </c>
      <c r="F273" s="6">
        <f t="shared" si="13"/>
        <v>89.181299999999993</v>
      </c>
      <c r="G273" s="2">
        <f t="shared" si="14"/>
        <v>982.50963999999999</v>
      </c>
      <c r="I273" s="6">
        <f t="shared" si="15"/>
        <v>45.105249999999998</v>
      </c>
      <c r="N273" s="2">
        <f t="shared" si="16"/>
        <v>627.82469999999989</v>
      </c>
      <c r="O273" s="6">
        <f t="shared" si="17"/>
        <v>436.50380000000001</v>
      </c>
      <c r="Q273" s="2">
        <f t="shared" si="18"/>
        <v>3343.7931899999999</v>
      </c>
      <c r="U273" s="2">
        <f>VLOOKUP(U$266,AURORA!$C$3:$AC$460,$B273-2020,FALSE)</f>
        <v>948.78980000000001</v>
      </c>
      <c r="V273" s="2">
        <f>VLOOKUP(V$266,AURORA!$C$3:$AC$460,$B273-2020,FALSE)</f>
        <v>89.181299999999993</v>
      </c>
      <c r="W273" s="2">
        <f>VLOOKUP(W$266,AURORA!$C$3:$AC$460,$B273-2020,FALSE)</f>
        <v>366.72609999999997</v>
      </c>
      <c r="X273" s="2">
        <f>VLOOKUP(X$266,AURORA!$C$3:$AC$460,$B273-2020,FALSE)</f>
        <v>261.09859999999998</v>
      </c>
      <c r="Y273" s="2">
        <f>VLOOKUP(Y$266,AURORA!$C$3:$AC$460,$B273-2020,FALSE)</f>
        <v>18.186520000000002</v>
      </c>
      <c r="Z273" s="2">
        <f>VLOOKUP(Z$266,AURORA!$C$3:$AC$460,$B273-2020,FALSE)</f>
        <v>1105.4690000000001</v>
      </c>
      <c r="AA273" s="2">
        <f>VLOOKUP(AA$266,AURORA!$C$3:$AC$460,$B273-2020,FALSE)</f>
        <v>57.1995</v>
      </c>
      <c r="AB273" s="2">
        <f>VLOOKUP(AB$266,AURORA!$C$3:$AC$460,$B273-2020,FALSE)</f>
        <v>15.53332</v>
      </c>
      <c r="AC273" s="2">
        <f>VLOOKUP(AC$266,AURORA!$C$3:$AC$460,$B273-2020,FALSE)</f>
        <v>45.105249999999998</v>
      </c>
      <c r="AD273" s="2">
        <f>VLOOKUP(AD$266,AURORA!$C$3:$AC$460,$B273-2020,FALSE)</f>
        <v>436.50380000000001</v>
      </c>
    </row>
    <row r="274" spans="2:30" x14ac:dyDescent="0.2">
      <c r="B274">
        <v>2028</v>
      </c>
      <c r="C274">
        <v>2028</v>
      </c>
      <c r="D274" s="6">
        <f t="shared" si="11"/>
        <v>1071.8920000000001</v>
      </c>
      <c r="E274" s="6">
        <f t="shared" si="12"/>
        <v>57.1995</v>
      </c>
      <c r="F274" s="6">
        <f t="shared" si="13"/>
        <v>89.091059999999999</v>
      </c>
      <c r="G274" s="2">
        <f t="shared" si="14"/>
        <v>938.86707999999999</v>
      </c>
      <c r="I274" s="6">
        <f t="shared" si="15"/>
        <v>46.061860000000003</v>
      </c>
      <c r="N274" s="2">
        <f t="shared" si="16"/>
        <v>665.27499999999998</v>
      </c>
      <c r="O274" s="6">
        <f t="shared" si="17"/>
        <v>481.89420000000001</v>
      </c>
      <c r="Q274" s="2">
        <f t="shared" si="18"/>
        <v>3350.2807000000003</v>
      </c>
      <c r="U274" s="2">
        <f>VLOOKUP(U$266,AURORA!$C$3:$AC$460,$B274-2020,FALSE)</f>
        <v>901.2808</v>
      </c>
      <c r="V274" s="2">
        <f>VLOOKUP(V$266,AURORA!$C$3:$AC$460,$B274-2020,FALSE)</f>
        <v>89.091059999999999</v>
      </c>
      <c r="W274" s="2">
        <f>VLOOKUP(W$266,AURORA!$C$3:$AC$460,$B274-2020,FALSE)</f>
        <v>404.10599999999999</v>
      </c>
      <c r="X274" s="2">
        <f>VLOOKUP(X$266,AURORA!$C$3:$AC$460,$B274-2020,FALSE)</f>
        <v>261.16899999999998</v>
      </c>
      <c r="Y274" s="2">
        <f>VLOOKUP(Y$266,AURORA!$C$3:$AC$460,$B274-2020,FALSE)</f>
        <v>19.85378</v>
      </c>
      <c r="Z274" s="2">
        <f>VLOOKUP(Z$266,AURORA!$C$3:$AC$460,$B274-2020,FALSE)</f>
        <v>1071.8920000000001</v>
      </c>
      <c r="AA274" s="2">
        <f>VLOOKUP(AA$266,AURORA!$C$3:$AC$460,$B274-2020,FALSE)</f>
        <v>57.1995</v>
      </c>
      <c r="AB274" s="2">
        <f>VLOOKUP(AB$266,AURORA!$C$3:$AC$460,$B274-2020,FALSE)</f>
        <v>17.732500000000002</v>
      </c>
      <c r="AC274" s="2">
        <f>VLOOKUP(AC$266,AURORA!$C$3:$AC$460,$B274-2020,FALSE)</f>
        <v>46.061860000000003</v>
      </c>
      <c r="AD274" s="2">
        <f>VLOOKUP(AD$266,AURORA!$C$3:$AC$460,$B274-2020,FALSE)</f>
        <v>481.89420000000001</v>
      </c>
    </row>
    <row r="275" spans="2:30" x14ac:dyDescent="0.2">
      <c r="B275">
        <v>2029</v>
      </c>
      <c r="C275">
        <v>2029</v>
      </c>
      <c r="D275" s="6">
        <f t="shared" si="11"/>
        <v>1057.9559999999999</v>
      </c>
      <c r="E275" s="6">
        <f t="shared" si="12"/>
        <v>57.1995</v>
      </c>
      <c r="F275" s="6">
        <f t="shared" si="13"/>
        <v>89.181299999999993</v>
      </c>
      <c r="G275" s="2">
        <f t="shared" si="14"/>
        <v>830.33051</v>
      </c>
      <c r="I275" s="6">
        <f t="shared" si="15"/>
        <v>45.196750000000002</v>
      </c>
      <c r="N275" s="2">
        <f t="shared" si="16"/>
        <v>700.40719999999999</v>
      </c>
      <c r="O275" s="6">
        <f t="shared" si="17"/>
        <v>536.2115</v>
      </c>
      <c r="Q275" s="2">
        <f t="shared" si="18"/>
        <v>3316.4827599999999</v>
      </c>
      <c r="U275" s="2">
        <f>VLOOKUP(U$266,AURORA!$C$3:$AC$460,$B275-2020,FALSE)</f>
        <v>803.62620000000004</v>
      </c>
      <c r="V275" s="2">
        <f>VLOOKUP(V$266,AURORA!$C$3:$AC$460,$B275-2020,FALSE)</f>
        <v>89.181299999999993</v>
      </c>
      <c r="W275" s="2">
        <f>VLOOKUP(W$266,AURORA!$C$3:$AC$460,$B275-2020,FALSE)</f>
        <v>438.82900000000001</v>
      </c>
      <c r="X275" s="2">
        <f>VLOOKUP(X$266,AURORA!$C$3:$AC$460,$B275-2020,FALSE)</f>
        <v>261.57819999999998</v>
      </c>
      <c r="Y275" s="2">
        <f>VLOOKUP(Y$266,AURORA!$C$3:$AC$460,$B275-2020,FALSE)</f>
        <v>13.68985</v>
      </c>
      <c r="Z275" s="2">
        <f>VLOOKUP(Z$266,AURORA!$C$3:$AC$460,$B275-2020,FALSE)</f>
        <v>1057.9559999999999</v>
      </c>
      <c r="AA275" s="2">
        <f>VLOOKUP(AA$266,AURORA!$C$3:$AC$460,$B275-2020,FALSE)</f>
        <v>57.1995</v>
      </c>
      <c r="AB275" s="2">
        <f>VLOOKUP(AB$266,AURORA!$C$3:$AC$460,$B275-2020,FALSE)</f>
        <v>13.01446</v>
      </c>
      <c r="AC275" s="2">
        <f>VLOOKUP(AC$266,AURORA!$C$3:$AC$460,$B275-2020,FALSE)</f>
        <v>45.196750000000002</v>
      </c>
      <c r="AD275" s="2">
        <f>VLOOKUP(AD$266,AURORA!$C$3:$AC$460,$B275-2020,FALSE)</f>
        <v>536.2115</v>
      </c>
    </row>
    <row r="276" spans="2:30" x14ac:dyDescent="0.2">
      <c r="B276">
        <v>2030</v>
      </c>
      <c r="C276">
        <v>2030</v>
      </c>
      <c r="D276" s="6">
        <f t="shared" si="11"/>
        <v>1062.0930000000001</v>
      </c>
      <c r="E276" s="6">
        <f t="shared" si="12"/>
        <v>57.19558</v>
      </c>
      <c r="F276" s="6">
        <f t="shared" si="13"/>
        <v>89.181299999999993</v>
      </c>
      <c r="G276" s="2">
        <f t="shared" si="14"/>
        <v>834.07903999999996</v>
      </c>
      <c r="I276" s="6">
        <f t="shared" si="15"/>
        <v>46.040819999999997</v>
      </c>
      <c r="N276" s="2">
        <f t="shared" si="16"/>
        <v>735.40139999999997</v>
      </c>
      <c r="O276" s="6">
        <f t="shared" si="17"/>
        <v>593.61900000000003</v>
      </c>
      <c r="Q276" s="2">
        <f t="shared" si="18"/>
        <v>3417.6101400000002</v>
      </c>
      <c r="U276" s="2">
        <f>VLOOKUP(U$266,AURORA!$C$3:$AC$460,$B276-2020,FALSE)</f>
        <v>788.44870000000003</v>
      </c>
      <c r="V276" s="2">
        <f>VLOOKUP(V$266,AURORA!$C$3:$AC$460,$B276-2020,FALSE)</f>
        <v>89.181299999999993</v>
      </c>
      <c r="W276" s="2">
        <f>VLOOKUP(W$266,AURORA!$C$3:$AC$460,$B276-2020,FALSE)</f>
        <v>473.9667</v>
      </c>
      <c r="X276" s="2">
        <f>VLOOKUP(X$266,AURORA!$C$3:$AC$460,$B276-2020,FALSE)</f>
        <v>261.43470000000002</v>
      </c>
      <c r="Y276" s="2">
        <f>VLOOKUP(Y$266,AURORA!$C$3:$AC$460,$B276-2020,FALSE)</f>
        <v>25.157389999999999</v>
      </c>
      <c r="Z276" s="2">
        <f>VLOOKUP(Z$266,AURORA!$C$3:$AC$460,$B276-2020,FALSE)</f>
        <v>1062.0930000000001</v>
      </c>
      <c r="AA276" s="2">
        <f>VLOOKUP(AA$266,AURORA!$C$3:$AC$460,$B276-2020,FALSE)</f>
        <v>57.19558</v>
      </c>
      <c r="AB276" s="2">
        <f>VLOOKUP(AB$266,AURORA!$C$3:$AC$460,$B276-2020,FALSE)</f>
        <v>20.472950000000001</v>
      </c>
      <c r="AC276" s="2">
        <f>VLOOKUP(AC$266,AURORA!$C$3:$AC$460,$B276-2020,FALSE)</f>
        <v>46.040819999999997</v>
      </c>
      <c r="AD276" s="2">
        <f>VLOOKUP(AD$266,AURORA!$C$3:$AC$460,$B276-2020,FALSE)</f>
        <v>593.61900000000003</v>
      </c>
    </row>
    <row r="277" spans="2:30" x14ac:dyDescent="0.2">
      <c r="B277">
        <v>2031</v>
      </c>
      <c r="C277">
        <v>2031</v>
      </c>
      <c r="D277" s="6">
        <f t="shared" si="11"/>
        <v>1026.96</v>
      </c>
      <c r="E277" s="6">
        <f t="shared" si="12"/>
        <v>57.177140000000001</v>
      </c>
      <c r="F277" s="6">
        <f t="shared" si="13"/>
        <v>89.181299999999993</v>
      </c>
      <c r="G277" s="2">
        <f t="shared" si="14"/>
        <v>757.29790000000003</v>
      </c>
      <c r="I277" s="6">
        <f t="shared" si="15"/>
        <v>45.075879999999998</v>
      </c>
      <c r="N277" s="2">
        <f t="shared" si="16"/>
        <v>769.77240000000006</v>
      </c>
      <c r="O277" s="6">
        <f t="shared" si="17"/>
        <v>639.53300000000002</v>
      </c>
      <c r="Q277" s="2">
        <f t="shared" si="18"/>
        <v>3384.9976200000001</v>
      </c>
      <c r="U277" s="2">
        <f>VLOOKUP(U$266,AURORA!$C$3:$AC$460,$B277-2020,FALSE)</f>
        <v>723.5308</v>
      </c>
      <c r="V277" s="2">
        <f>VLOOKUP(V$266,AURORA!$C$3:$AC$460,$B277-2020,FALSE)</f>
        <v>89.181299999999993</v>
      </c>
      <c r="W277" s="2">
        <f>VLOOKUP(W$266,AURORA!$C$3:$AC$460,$B277-2020,FALSE)</f>
        <v>508.62130000000002</v>
      </c>
      <c r="X277" s="2">
        <f>VLOOKUP(X$266,AURORA!$C$3:$AC$460,$B277-2020,FALSE)</f>
        <v>261.15109999999999</v>
      </c>
      <c r="Y277" s="2">
        <f>VLOOKUP(Y$266,AURORA!$C$3:$AC$460,$B277-2020,FALSE)</f>
        <v>19.18956</v>
      </c>
      <c r="Z277" s="2">
        <f>VLOOKUP(Z$266,AURORA!$C$3:$AC$460,$B277-2020,FALSE)</f>
        <v>1026.96</v>
      </c>
      <c r="AA277" s="2">
        <f>VLOOKUP(AA$266,AURORA!$C$3:$AC$460,$B277-2020,FALSE)</f>
        <v>57.177140000000001</v>
      </c>
      <c r="AB277" s="2">
        <f>VLOOKUP(AB$266,AURORA!$C$3:$AC$460,$B277-2020,FALSE)</f>
        <v>14.577540000000001</v>
      </c>
      <c r="AC277" s="2">
        <f>VLOOKUP(AC$266,AURORA!$C$3:$AC$460,$B277-2020,FALSE)</f>
        <v>45.075879999999998</v>
      </c>
      <c r="AD277" s="2">
        <f>VLOOKUP(AD$266,AURORA!$C$3:$AC$460,$B277-2020,FALSE)</f>
        <v>639.53300000000002</v>
      </c>
    </row>
    <row r="278" spans="2:30" x14ac:dyDescent="0.2">
      <c r="B278">
        <v>2032</v>
      </c>
      <c r="C278">
        <v>2032</v>
      </c>
      <c r="D278" s="6">
        <f t="shared" si="11"/>
        <v>1022.65</v>
      </c>
      <c r="E278" s="6">
        <f t="shared" si="12"/>
        <v>57.160429999999998</v>
      </c>
      <c r="F278" s="6">
        <f t="shared" si="13"/>
        <v>89.091059999999999</v>
      </c>
      <c r="G278" s="2">
        <f t="shared" si="14"/>
        <v>735.22158000000002</v>
      </c>
      <c r="I278" s="6">
        <f t="shared" si="15"/>
        <v>44.637659999999997</v>
      </c>
      <c r="N278" s="2">
        <f t="shared" si="16"/>
        <v>802.36360000000002</v>
      </c>
      <c r="O278" s="6">
        <f t="shared" si="17"/>
        <v>681.51419999999996</v>
      </c>
      <c r="Q278" s="2">
        <f t="shared" si="18"/>
        <v>3432.6385300000002</v>
      </c>
      <c r="U278" s="2">
        <f>VLOOKUP(U$266,AURORA!$C$3:$AC$460,$B278-2020,FALSE)</f>
        <v>710.59029999999996</v>
      </c>
      <c r="V278" s="2">
        <f>VLOOKUP(V$266,AURORA!$C$3:$AC$460,$B278-2020,FALSE)</f>
        <v>89.091059999999999</v>
      </c>
      <c r="W278" s="2">
        <f>VLOOKUP(W$266,AURORA!$C$3:$AC$460,$B278-2020,FALSE)</f>
        <v>541.4914</v>
      </c>
      <c r="X278" s="2">
        <f>VLOOKUP(X$266,AURORA!$C$3:$AC$460,$B278-2020,FALSE)</f>
        <v>260.87220000000002</v>
      </c>
      <c r="Y278" s="2">
        <f>VLOOKUP(Y$266,AURORA!$C$3:$AC$460,$B278-2020,FALSE)</f>
        <v>12.428570000000001</v>
      </c>
      <c r="Z278" s="2">
        <f>VLOOKUP(Z$266,AURORA!$C$3:$AC$460,$B278-2020,FALSE)</f>
        <v>1022.65</v>
      </c>
      <c r="AA278" s="2">
        <f>VLOOKUP(AA$266,AURORA!$C$3:$AC$460,$B278-2020,FALSE)</f>
        <v>57.160429999999998</v>
      </c>
      <c r="AB278" s="2">
        <f>VLOOKUP(AB$266,AURORA!$C$3:$AC$460,$B278-2020,FALSE)</f>
        <v>12.20271</v>
      </c>
      <c r="AC278" s="2">
        <f>VLOOKUP(AC$266,AURORA!$C$3:$AC$460,$B278-2020,FALSE)</f>
        <v>44.637659999999997</v>
      </c>
      <c r="AD278" s="2">
        <f>VLOOKUP(AD$266,AURORA!$C$3:$AC$460,$B278-2020,FALSE)</f>
        <v>681.51419999999996</v>
      </c>
    </row>
    <row r="279" spans="2:30" x14ac:dyDescent="0.2">
      <c r="B279">
        <v>2033</v>
      </c>
      <c r="C279">
        <v>2033</v>
      </c>
      <c r="D279" s="6">
        <f t="shared" si="11"/>
        <v>863.87189999999998</v>
      </c>
      <c r="E279" s="6">
        <f t="shared" si="12"/>
        <v>57.1646</v>
      </c>
      <c r="F279" s="6">
        <f t="shared" si="13"/>
        <v>89.181299999999993</v>
      </c>
      <c r="G279" s="2">
        <f t="shared" si="14"/>
        <v>705.66997000000003</v>
      </c>
      <c r="I279" s="6">
        <f t="shared" si="15"/>
        <v>44.958930000000002</v>
      </c>
      <c r="N279" s="2">
        <f t="shared" si="16"/>
        <v>834.89419999999996</v>
      </c>
      <c r="O279" s="6">
        <f t="shared" si="17"/>
        <v>714.10860000000002</v>
      </c>
      <c r="Q279" s="2">
        <f t="shared" si="18"/>
        <v>3309.8494999999998</v>
      </c>
      <c r="U279" s="2">
        <f>VLOOKUP(U$266,AURORA!$C$3:$AC$460,$B279-2020,FALSE)</f>
        <v>694.6191</v>
      </c>
      <c r="V279" s="2">
        <f>VLOOKUP(V$266,AURORA!$C$3:$AC$460,$B279-2020,FALSE)</f>
        <v>89.181299999999993</v>
      </c>
      <c r="W279" s="2">
        <f>VLOOKUP(W$266,AURORA!$C$3:$AC$460,$B279-2020,FALSE)</f>
        <v>573.81089999999995</v>
      </c>
      <c r="X279" s="2">
        <f>VLOOKUP(X$266,AURORA!$C$3:$AC$460,$B279-2020,FALSE)</f>
        <v>261.08330000000001</v>
      </c>
      <c r="Y279" s="2">
        <f>VLOOKUP(Y$266,AURORA!$C$3:$AC$460,$B279-2020,FALSE)</f>
        <v>11.05087</v>
      </c>
      <c r="Z279" s="2">
        <f>VLOOKUP(Z$266,AURORA!$C$3:$AC$460,$B279-2020,FALSE)</f>
        <v>863.87189999999998</v>
      </c>
      <c r="AA279" s="2">
        <f>VLOOKUP(AA$266,AURORA!$C$3:$AC$460,$B279-2020,FALSE)</f>
        <v>57.1646</v>
      </c>
      <c r="AB279" s="2">
        <f>VLOOKUP(AB$266,AURORA!$C$3:$AC$460,$B279-2020,FALSE)</f>
        <v>0</v>
      </c>
      <c r="AC279" s="2">
        <f>VLOOKUP(AC$266,AURORA!$C$3:$AC$460,$B279-2020,FALSE)</f>
        <v>44.958930000000002</v>
      </c>
      <c r="AD279" s="2">
        <f>VLOOKUP(AD$266,AURORA!$C$3:$AC$460,$B279-2020,FALSE)</f>
        <v>714.10860000000002</v>
      </c>
    </row>
    <row r="280" spans="2:30" x14ac:dyDescent="0.2">
      <c r="B280">
        <v>2034</v>
      </c>
      <c r="C280">
        <v>2034</v>
      </c>
      <c r="D280" s="6">
        <f t="shared" si="11"/>
        <v>838.62909999999999</v>
      </c>
      <c r="E280" s="6">
        <f t="shared" si="12"/>
        <v>57.112870000000001</v>
      </c>
      <c r="F280" s="6">
        <f t="shared" si="13"/>
        <v>89.181299999999993</v>
      </c>
      <c r="G280" s="2">
        <f t="shared" si="14"/>
        <v>676.30970000000002</v>
      </c>
      <c r="I280" s="6">
        <f t="shared" si="15"/>
        <v>44.858289999999997</v>
      </c>
      <c r="N280" s="2">
        <f t="shared" si="16"/>
        <v>870.02959999999996</v>
      </c>
      <c r="O280" s="6">
        <f t="shared" si="17"/>
        <v>738.12379999999996</v>
      </c>
      <c r="Q280" s="2">
        <f t="shared" si="18"/>
        <v>3314.2446599999998</v>
      </c>
      <c r="U280" s="2">
        <f>VLOOKUP(U$266,AURORA!$C$3:$AC$460,$B280-2020,FALSE)</f>
        <v>665.79510000000005</v>
      </c>
      <c r="V280" s="2">
        <f>VLOOKUP(V$266,AURORA!$C$3:$AC$460,$B280-2020,FALSE)</f>
        <v>89.181299999999993</v>
      </c>
      <c r="W280" s="2">
        <f>VLOOKUP(W$266,AURORA!$C$3:$AC$460,$B280-2020,FALSE)</f>
        <v>608.71019999999999</v>
      </c>
      <c r="X280" s="2">
        <f>VLOOKUP(X$266,AURORA!$C$3:$AC$460,$B280-2020,FALSE)</f>
        <v>261.31939999999997</v>
      </c>
      <c r="Y280" s="2">
        <f>VLOOKUP(Y$266,AURORA!$C$3:$AC$460,$B280-2020,FALSE)</f>
        <v>10.5146</v>
      </c>
      <c r="Z280" s="2">
        <f>VLOOKUP(Z$266,AURORA!$C$3:$AC$460,$B280-2020,FALSE)</f>
        <v>838.62909999999999</v>
      </c>
      <c r="AA280" s="2">
        <f>VLOOKUP(AA$266,AURORA!$C$3:$AC$460,$B280-2020,FALSE)</f>
        <v>57.112870000000001</v>
      </c>
      <c r="AB280" s="2">
        <f>VLOOKUP(AB$266,AURORA!$C$3:$AC$460,$B280-2020,FALSE)</f>
        <v>0</v>
      </c>
      <c r="AC280" s="2">
        <f>VLOOKUP(AC$266,AURORA!$C$3:$AC$460,$B280-2020,FALSE)</f>
        <v>44.858289999999997</v>
      </c>
      <c r="AD280" s="2">
        <f>VLOOKUP(AD$266,AURORA!$C$3:$AC$460,$B280-2020,FALSE)</f>
        <v>738.12379999999996</v>
      </c>
    </row>
    <row r="281" spans="2:30" x14ac:dyDescent="0.2">
      <c r="B281">
        <v>2035</v>
      </c>
      <c r="C281">
        <v>2035</v>
      </c>
      <c r="D281" s="6">
        <f t="shared" si="11"/>
        <v>820.24890000000005</v>
      </c>
      <c r="E281" s="6">
        <f t="shared" si="12"/>
        <v>57.103439999999999</v>
      </c>
      <c r="F281" s="6">
        <f t="shared" si="13"/>
        <v>89.181299999999993</v>
      </c>
      <c r="G281" s="2">
        <f t="shared" si="14"/>
        <v>681.12268000000006</v>
      </c>
      <c r="I281" s="6">
        <f t="shared" si="15"/>
        <v>45.838299999999997</v>
      </c>
      <c r="N281" s="2">
        <f t="shared" si="16"/>
        <v>908.80660000000012</v>
      </c>
      <c r="O281" s="6">
        <f t="shared" si="17"/>
        <v>761.98820000000001</v>
      </c>
      <c r="Q281" s="2">
        <f t="shared" si="18"/>
        <v>3364.2894200000001</v>
      </c>
      <c r="U281" s="2">
        <f>VLOOKUP(U$266,AURORA!$C$3:$AC$460,$B281-2020,FALSE)</f>
        <v>668.29470000000003</v>
      </c>
      <c r="V281" s="2">
        <f>VLOOKUP(V$266,AURORA!$C$3:$AC$460,$B281-2020,FALSE)</f>
        <v>89.181299999999993</v>
      </c>
      <c r="W281" s="2">
        <f>VLOOKUP(W$266,AURORA!$C$3:$AC$460,$B281-2020,FALSE)</f>
        <v>647.25070000000005</v>
      </c>
      <c r="X281" s="2">
        <f>VLOOKUP(X$266,AURORA!$C$3:$AC$460,$B281-2020,FALSE)</f>
        <v>261.55590000000001</v>
      </c>
      <c r="Y281" s="2">
        <f>VLOOKUP(Y$266,AURORA!$C$3:$AC$460,$B281-2020,FALSE)</f>
        <v>12.82798</v>
      </c>
      <c r="Z281" s="2">
        <f>VLOOKUP(Z$266,AURORA!$C$3:$AC$460,$B281-2020,FALSE)</f>
        <v>820.24890000000005</v>
      </c>
      <c r="AA281" s="2">
        <f>VLOOKUP(AA$266,AURORA!$C$3:$AC$460,$B281-2020,FALSE)</f>
        <v>57.103439999999999</v>
      </c>
      <c r="AB281" s="2">
        <f>VLOOKUP(AB$266,AURORA!$C$3:$AC$460,$B281-2020,FALSE)</f>
        <v>0</v>
      </c>
      <c r="AC281" s="2">
        <f>VLOOKUP(AC$266,AURORA!$C$3:$AC$460,$B281-2020,FALSE)</f>
        <v>45.838299999999997</v>
      </c>
      <c r="AD281" s="2">
        <f>VLOOKUP(AD$266,AURORA!$C$3:$AC$460,$B281-2020,FALSE)</f>
        <v>761.98820000000001</v>
      </c>
    </row>
    <row r="282" spans="2:30" x14ac:dyDescent="0.2">
      <c r="B282">
        <v>2036</v>
      </c>
      <c r="C282">
        <v>2036</v>
      </c>
      <c r="D282" s="6">
        <f t="shared" si="11"/>
        <v>787.47910000000002</v>
      </c>
      <c r="E282" s="6">
        <f t="shared" si="12"/>
        <v>57.05039</v>
      </c>
      <c r="F282" s="6">
        <f t="shared" si="13"/>
        <v>89.091059999999999</v>
      </c>
      <c r="G282" s="2">
        <f t="shared" si="14"/>
        <v>644.33393899999999</v>
      </c>
      <c r="I282" s="6">
        <f t="shared" si="15"/>
        <v>45.767850000000003</v>
      </c>
      <c r="N282" s="2">
        <f t="shared" si="16"/>
        <v>938.5136</v>
      </c>
      <c r="O282" s="6">
        <f t="shared" si="17"/>
        <v>777.822</v>
      </c>
      <c r="Q282" s="2">
        <f t="shared" si="18"/>
        <v>3340.0579390000003</v>
      </c>
      <c r="U282" s="2">
        <f>VLOOKUP(U$266,AURORA!$C$3:$AC$460,$B282-2020,FALSE)</f>
        <v>634.55709999999999</v>
      </c>
      <c r="V282" s="2">
        <f>VLOOKUP(V$266,AURORA!$C$3:$AC$460,$B282-2020,FALSE)</f>
        <v>89.091059999999999</v>
      </c>
      <c r="W282" s="2">
        <f>VLOOKUP(W$266,AURORA!$C$3:$AC$460,$B282-2020,FALSE)</f>
        <v>677.35770000000002</v>
      </c>
      <c r="X282" s="2">
        <f>VLOOKUP(X$266,AURORA!$C$3:$AC$460,$B282-2020,FALSE)</f>
        <v>261.15589999999997</v>
      </c>
      <c r="Y282" s="2">
        <f>VLOOKUP(Y$266,AURORA!$C$3:$AC$460,$B282-2020,FALSE)</f>
        <v>9.7768390000000007</v>
      </c>
      <c r="Z282" s="2">
        <f>VLOOKUP(Z$266,AURORA!$C$3:$AC$460,$B282-2020,FALSE)</f>
        <v>787.47910000000002</v>
      </c>
      <c r="AA282" s="2">
        <f>VLOOKUP(AA$266,AURORA!$C$3:$AC$460,$B282-2020,FALSE)</f>
        <v>57.05039</v>
      </c>
      <c r="AB282" s="2">
        <f>VLOOKUP(AB$266,AURORA!$C$3:$AC$460,$B282-2020,FALSE)</f>
        <v>0</v>
      </c>
      <c r="AC282" s="2">
        <f>VLOOKUP(AC$266,AURORA!$C$3:$AC$460,$B282-2020,FALSE)</f>
        <v>45.767850000000003</v>
      </c>
      <c r="AD282" s="2">
        <f>VLOOKUP(AD$266,AURORA!$C$3:$AC$460,$B282-2020,FALSE)</f>
        <v>777.822</v>
      </c>
    </row>
    <row r="283" spans="2:30" x14ac:dyDescent="0.2">
      <c r="B283">
        <v>2037</v>
      </c>
      <c r="C283">
        <v>2037</v>
      </c>
      <c r="D283" s="6">
        <f t="shared" si="11"/>
        <v>466.43680000000001</v>
      </c>
      <c r="E283" s="6">
        <f t="shared" si="12"/>
        <v>56.977469999999997</v>
      </c>
      <c r="F283" s="6">
        <f t="shared" si="13"/>
        <v>89.181290000000004</v>
      </c>
      <c r="G283" s="2">
        <f t="shared" si="14"/>
        <v>690.42938000000004</v>
      </c>
      <c r="I283" s="6">
        <f t="shared" si="15"/>
        <v>46.559849999999997</v>
      </c>
      <c r="N283" s="2">
        <f t="shared" si="16"/>
        <v>968.91810000000009</v>
      </c>
      <c r="O283" s="6">
        <f t="shared" si="17"/>
        <v>797.75720000000001</v>
      </c>
      <c r="Q283" s="2">
        <f t="shared" si="18"/>
        <v>3116.2600900000002</v>
      </c>
      <c r="U283" s="2">
        <f>VLOOKUP(U$266,AURORA!$C$3:$AC$460,$B283-2020,FALSE)</f>
        <v>678.24400000000003</v>
      </c>
      <c r="V283" s="2">
        <f>VLOOKUP(V$266,AURORA!$C$3:$AC$460,$B283-2020,FALSE)</f>
        <v>89.181290000000004</v>
      </c>
      <c r="W283" s="2">
        <f>VLOOKUP(W$266,AURORA!$C$3:$AC$460,$B283-2020,FALSE)</f>
        <v>707.97640000000001</v>
      </c>
      <c r="X283" s="2">
        <f>VLOOKUP(X$266,AURORA!$C$3:$AC$460,$B283-2020,FALSE)</f>
        <v>260.94170000000003</v>
      </c>
      <c r="Y283" s="2">
        <f>VLOOKUP(Y$266,AURORA!$C$3:$AC$460,$B283-2020,FALSE)</f>
        <v>12.18538</v>
      </c>
      <c r="Z283" s="2">
        <f>VLOOKUP(Z$266,AURORA!$C$3:$AC$460,$B283-2020,FALSE)</f>
        <v>466.43680000000001</v>
      </c>
      <c r="AA283" s="2">
        <f>VLOOKUP(AA$266,AURORA!$C$3:$AC$460,$B283-2020,FALSE)</f>
        <v>56.977469999999997</v>
      </c>
      <c r="AB283" s="2">
        <f>VLOOKUP(AB$266,AURORA!$C$3:$AC$460,$B283-2020,FALSE)</f>
        <v>0</v>
      </c>
      <c r="AC283" s="2">
        <f>VLOOKUP(AC$266,AURORA!$C$3:$AC$460,$B283-2020,FALSE)</f>
        <v>46.559849999999997</v>
      </c>
      <c r="AD283" s="2">
        <f>VLOOKUP(AD$266,AURORA!$C$3:$AC$460,$B283-2020,FALSE)</f>
        <v>797.75720000000001</v>
      </c>
    </row>
    <row r="284" spans="2:30" x14ac:dyDescent="0.2">
      <c r="B284">
        <v>2038</v>
      </c>
      <c r="C284">
        <v>2038</v>
      </c>
      <c r="D284" s="6">
        <f t="shared" si="11"/>
        <v>438.4221</v>
      </c>
      <c r="E284" s="6">
        <f t="shared" si="12"/>
        <v>56.982880000000002</v>
      </c>
      <c r="F284" s="6">
        <f t="shared" si="13"/>
        <v>89.181299999999993</v>
      </c>
      <c r="G284" s="2">
        <f t="shared" si="14"/>
        <v>639.82820000000004</v>
      </c>
      <c r="I284" s="6">
        <f t="shared" si="15"/>
        <v>47.101559999999999</v>
      </c>
      <c r="N284" s="2">
        <f t="shared" si="16"/>
        <v>998.11279999999999</v>
      </c>
      <c r="O284" s="6">
        <f t="shared" si="17"/>
        <v>814.71810000000005</v>
      </c>
      <c r="Q284" s="2">
        <f t="shared" si="18"/>
        <v>3084.3469399999999</v>
      </c>
      <c r="U284" s="2">
        <f>VLOOKUP(U$266,AURORA!$C$3:$AC$460,$B284-2020,FALSE)</f>
        <v>627.06020000000001</v>
      </c>
      <c r="V284" s="2">
        <f>VLOOKUP(V$266,AURORA!$C$3:$AC$460,$B284-2020,FALSE)</f>
        <v>89.181299999999993</v>
      </c>
      <c r="W284" s="2">
        <f>VLOOKUP(W$266,AURORA!$C$3:$AC$460,$B284-2020,FALSE)</f>
        <v>737.02030000000002</v>
      </c>
      <c r="X284" s="2">
        <f>VLOOKUP(X$266,AURORA!$C$3:$AC$460,$B284-2020,FALSE)</f>
        <v>261.09249999999997</v>
      </c>
      <c r="Y284" s="2">
        <f>VLOOKUP(Y$266,AURORA!$C$3:$AC$460,$B284-2020,FALSE)</f>
        <v>12.768000000000001</v>
      </c>
      <c r="Z284" s="2">
        <f>VLOOKUP(Z$266,AURORA!$C$3:$AC$460,$B284-2020,FALSE)</f>
        <v>438.4221</v>
      </c>
      <c r="AA284" s="2">
        <f>VLOOKUP(AA$266,AURORA!$C$3:$AC$460,$B284-2020,FALSE)</f>
        <v>56.982880000000002</v>
      </c>
      <c r="AB284" s="2">
        <f>VLOOKUP(AB$266,AURORA!$C$3:$AC$460,$B284-2020,FALSE)</f>
        <v>0</v>
      </c>
      <c r="AC284" s="2">
        <f>VLOOKUP(AC$266,AURORA!$C$3:$AC$460,$B284-2020,FALSE)</f>
        <v>47.101559999999999</v>
      </c>
      <c r="AD284" s="2">
        <f>VLOOKUP(AD$266,AURORA!$C$3:$AC$460,$B284-2020,FALSE)</f>
        <v>814.71810000000005</v>
      </c>
    </row>
    <row r="285" spans="2:30" x14ac:dyDescent="0.2">
      <c r="B285">
        <v>2039</v>
      </c>
      <c r="C285">
        <v>2039</v>
      </c>
      <c r="D285" s="6">
        <f t="shared" si="11"/>
        <v>390.22039999999998</v>
      </c>
      <c r="E285" s="6">
        <f t="shared" si="12"/>
        <v>56.787680000000002</v>
      </c>
      <c r="F285" s="6">
        <f t="shared" si="13"/>
        <v>89.181299999999993</v>
      </c>
      <c r="G285" s="2">
        <f t="shared" si="14"/>
        <v>634.39999</v>
      </c>
      <c r="I285" s="6">
        <f t="shared" si="15"/>
        <v>47.208359999999999</v>
      </c>
      <c r="N285" s="2">
        <f t="shared" si="16"/>
        <v>1025.4808</v>
      </c>
      <c r="O285" s="6">
        <f t="shared" si="17"/>
        <v>836.1069</v>
      </c>
      <c r="Q285" s="2">
        <f t="shared" si="18"/>
        <v>3079.3854300000003</v>
      </c>
      <c r="U285" s="2">
        <f>VLOOKUP(U$266,AURORA!$C$3:$AC$460,$B285-2020,FALSE)</f>
        <v>621.87630000000001</v>
      </c>
      <c r="V285" s="2">
        <f>VLOOKUP(V$266,AURORA!$C$3:$AC$460,$B285-2020,FALSE)</f>
        <v>89.181299999999993</v>
      </c>
      <c r="W285" s="2">
        <f>VLOOKUP(W$266,AURORA!$C$3:$AC$460,$B285-2020,FALSE)</f>
        <v>764.41840000000002</v>
      </c>
      <c r="X285" s="2">
        <f>VLOOKUP(X$266,AURORA!$C$3:$AC$460,$B285-2020,FALSE)</f>
        <v>261.06240000000003</v>
      </c>
      <c r="Y285" s="2">
        <f>VLOOKUP(Y$266,AURORA!$C$3:$AC$460,$B285-2020,FALSE)</f>
        <v>12.52369</v>
      </c>
      <c r="Z285" s="2">
        <f>VLOOKUP(Z$266,AURORA!$C$3:$AC$460,$B285-2020,FALSE)</f>
        <v>390.22039999999998</v>
      </c>
      <c r="AA285" s="2">
        <f>VLOOKUP(AA$266,AURORA!$C$3:$AC$460,$B285-2020,FALSE)</f>
        <v>56.787680000000002</v>
      </c>
      <c r="AB285" s="2">
        <f>VLOOKUP(AB$266,AURORA!$C$3:$AC$460,$B285-2020,FALSE)</f>
        <v>0</v>
      </c>
      <c r="AC285" s="2">
        <f>VLOOKUP(AC$266,AURORA!$C$3:$AC$460,$B285-2020,FALSE)</f>
        <v>47.208359999999999</v>
      </c>
      <c r="AD285" s="2">
        <f>VLOOKUP(AD$266,AURORA!$C$3:$AC$460,$B285-2020,FALSE)</f>
        <v>836.1069</v>
      </c>
    </row>
    <row r="286" spans="2:30" x14ac:dyDescent="0.2">
      <c r="B286">
        <v>2040</v>
      </c>
      <c r="C286">
        <v>2040</v>
      </c>
      <c r="D286" s="6">
        <f t="shared" si="11"/>
        <v>366.70190000000002</v>
      </c>
      <c r="E286" s="6">
        <f t="shared" si="12"/>
        <v>56.523209999999999</v>
      </c>
      <c r="F286" s="6">
        <f t="shared" si="13"/>
        <v>89.091059999999999</v>
      </c>
      <c r="G286" s="2">
        <f t="shared" si="14"/>
        <v>592.11182999999994</v>
      </c>
      <c r="I286" s="6">
        <f t="shared" si="15"/>
        <v>46.890770000000003</v>
      </c>
      <c r="N286" s="2">
        <f t="shared" si="16"/>
        <v>1060.4465</v>
      </c>
      <c r="O286" s="6">
        <f t="shared" si="17"/>
        <v>848.48770000000002</v>
      </c>
      <c r="Q286" s="2">
        <f t="shared" si="18"/>
        <v>3060.25297</v>
      </c>
      <c r="U286" s="2">
        <f>VLOOKUP(U$266,AURORA!$C$3:$AC$460,$B286-2020,FALSE)</f>
        <v>581.99239999999998</v>
      </c>
      <c r="V286" s="2">
        <f>VLOOKUP(V$266,AURORA!$C$3:$AC$460,$B286-2020,FALSE)</f>
        <v>89.091059999999999</v>
      </c>
      <c r="W286" s="2">
        <f>VLOOKUP(W$266,AURORA!$C$3:$AC$460,$B286-2020,FALSE)</f>
        <v>799.3365</v>
      </c>
      <c r="X286" s="2">
        <f>VLOOKUP(X$266,AURORA!$C$3:$AC$460,$B286-2020,FALSE)</f>
        <v>261.11</v>
      </c>
      <c r="Y286" s="2">
        <f>VLOOKUP(Y$266,AURORA!$C$3:$AC$460,$B286-2020,FALSE)</f>
        <v>10.119429999999999</v>
      </c>
      <c r="Z286" s="2">
        <f>VLOOKUP(Z$266,AURORA!$C$3:$AC$460,$B286-2020,FALSE)</f>
        <v>366.70190000000002</v>
      </c>
      <c r="AA286" s="2">
        <f>VLOOKUP(AA$266,AURORA!$C$3:$AC$460,$B286-2020,FALSE)</f>
        <v>56.523209999999999</v>
      </c>
      <c r="AB286" s="2">
        <f>VLOOKUP(AB$266,AURORA!$C$3:$AC$460,$B286-2020,FALSE)</f>
        <v>0</v>
      </c>
      <c r="AC286" s="2">
        <f>VLOOKUP(AC$266,AURORA!$C$3:$AC$460,$B286-2020,FALSE)</f>
        <v>46.890770000000003</v>
      </c>
      <c r="AD286" s="2">
        <f>VLOOKUP(AD$266,AURORA!$C$3:$AC$460,$B286-2020,FALSE)</f>
        <v>848.48770000000002</v>
      </c>
    </row>
    <row r="287" spans="2:30" x14ac:dyDescent="0.2">
      <c r="B287">
        <v>2041</v>
      </c>
      <c r="C287">
        <v>2041</v>
      </c>
      <c r="D287" s="6">
        <f t="shared" si="11"/>
        <v>376.89879999999999</v>
      </c>
      <c r="E287" s="6">
        <f t="shared" si="12"/>
        <v>56.571939999999998</v>
      </c>
      <c r="F287" s="6">
        <f t="shared" si="13"/>
        <v>89.181299999999993</v>
      </c>
      <c r="G287" s="2">
        <f t="shared" si="14"/>
        <v>599.94653000000005</v>
      </c>
      <c r="I287" s="6">
        <f t="shared" si="15"/>
        <v>46.921849999999999</v>
      </c>
      <c r="N287" s="2">
        <f t="shared" si="16"/>
        <v>1096.4920999999999</v>
      </c>
      <c r="O287" s="6">
        <f t="shared" si="17"/>
        <v>862.9307</v>
      </c>
      <c r="Q287" s="2">
        <f t="shared" si="18"/>
        <v>3128.9432200000001</v>
      </c>
      <c r="U287" s="2">
        <f>VLOOKUP(U$266,AURORA!$C$3:$AC$460,$B287-2020,FALSE)</f>
        <v>585.99850000000004</v>
      </c>
      <c r="V287" s="2">
        <f>VLOOKUP(V$266,AURORA!$C$3:$AC$460,$B287-2020,FALSE)</f>
        <v>89.181299999999993</v>
      </c>
      <c r="W287" s="2">
        <f>VLOOKUP(W$266,AURORA!$C$3:$AC$460,$B287-2020,FALSE)</f>
        <v>835.06449999999995</v>
      </c>
      <c r="X287" s="2">
        <f>VLOOKUP(X$266,AURORA!$C$3:$AC$460,$B287-2020,FALSE)</f>
        <v>261.42759999999998</v>
      </c>
      <c r="Y287" s="2">
        <f>VLOOKUP(Y$266,AURORA!$C$3:$AC$460,$B287-2020,FALSE)</f>
        <v>13.948029999999999</v>
      </c>
      <c r="Z287" s="2">
        <f>VLOOKUP(Z$266,AURORA!$C$3:$AC$460,$B287-2020,FALSE)</f>
        <v>376.89879999999999</v>
      </c>
      <c r="AA287" s="2">
        <f>VLOOKUP(AA$266,AURORA!$C$3:$AC$460,$B287-2020,FALSE)</f>
        <v>56.571939999999998</v>
      </c>
      <c r="AB287" s="2">
        <f>VLOOKUP(AB$266,AURORA!$C$3:$AC$460,$B287-2020,FALSE)</f>
        <v>0</v>
      </c>
      <c r="AC287" s="2">
        <f>VLOOKUP(AC$266,AURORA!$C$3:$AC$460,$B287-2020,FALSE)</f>
        <v>46.921849999999999</v>
      </c>
      <c r="AD287" s="2">
        <f>VLOOKUP(AD$266,AURORA!$C$3:$AC$460,$B287-2020,FALSE)</f>
        <v>862.9307</v>
      </c>
    </row>
    <row r="288" spans="2:30" x14ac:dyDescent="0.2">
      <c r="B288">
        <v>2042</v>
      </c>
      <c r="C288">
        <v>2042</v>
      </c>
      <c r="D288" s="6">
        <f t="shared" si="11"/>
        <v>363.62509999999997</v>
      </c>
      <c r="E288" s="6">
        <f t="shared" si="12"/>
        <v>56.397449999999999</v>
      </c>
      <c r="F288" s="6">
        <f t="shared" si="13"/>
        <v>89.181299999999993</v>
      </c>
      <c r="G288" s="2">
        <f t="shared" si="14"/>
        <v>585.95501999999999</v>
      </c>
      <c r="I288" s="6">
        <f t="shared" si="15"/>
        <v>47.113079999999997</v>
      </c>
      <c r="N288" s="2">
        <f t="shared" si="16"/>
        <v>1131.6194</v>
      </c>
      <c r="O288" s="6">
        <f t="shared" si="17"/>
        <v>878.8895</v>
      </c>
      <c r="Q288" s="2">
        <f t="shared" si="18"/>
        <v>3152.7808500000001</v>
      </c>
      <c r="U288" s="2">
        <f>VLOOKUP(U$266,AURORA!$C$3:$AC$460,$B288-2020,FALSE)</f>
        <v>570.81809999999996</v>
      </c>
      <c r="V288" s="2">
        <f>VLOOKUP(V$266,AURORA!$C$3:$AC$460,$B288-2020,FALSE)</f>
        <v>89.181299999999993</v>
      </c>
      <c r="W288" s="2">
        <f>VLOOKUP(W$266,AURORA!$C$3:$AC$460,$B288-2020,FALSE)</f>
        <v>870.63049999999998</v>
      </c>
      <c r="X288" s="2">
        <f>VLOOKUP(X$266,AURORA!$C$3:$AC$460,$B288-2020,FALSE)</f>
        <v>260.9889</v>
      </c>
      <c r="Y288" s="2">
        <f>VLOOKUP(Y$266,AURORA!$C$3:$AC$460,$B288-2020,FALSE)</f>
        <v>15.13692</v>
      </c>
      <c r="Z288" s="2">
        <f>VLOOKUP(Z$266,AURORA!$C$3:$AC$460,$B288-2020,FALSE)</f>
        <v>363.62509999999997</v>
      </c>
      <c r="AA288" s="2">
        <f>VLOOKUP(AA$266,AURORA!$C$3:$AC$460,$B288-2020,FALSE)</f>
        <v>56.397449999999999</v>
      </c>
      <c r="AB288" s="2">
        <f>VLOOKUP(AB$266,AURORA!$C$3:$AC$460,$B288-2020,FALSE)</f>
        <v>0</v>
      </c>
      <c r="AC288" s="2">
        <f>VLOOKUP(AC$266,AURORA!$C$3:$AC$460,$B288-2020,FALSE)</f>
        <v>47.113079999999997</v>
      </c>
      <c r="AD288" s="2">
        <f>VLOOKUP(AD$266,AURORA!$C$3:$AC$460,$B288-2020,FALSE)</f>
        <v>878.8895</v>
      </c>
    </row>
    <row r="289" spans="2:30" x14ac:dyDescent="0.2">
      <c r="B289">
        <v>2043</v>
      </c>
      <c r="C289">
        <v>2043</v>
      </c>
      <c r="D289" s="6">
        <f t="shared" si="11"/>
        <v>0</v>
      </c>
      <c r="E289" s="6">
        <f t="shared" si="12"/>
        <v>56.478729999999999</v>
      </c>
      <c r="F289" s="6">
        <f t="shared" si="13"/>
        <v>89.181299999999993</v>
      </c>
      <c r="G289" s="2">
        <f t="shared" si="14"/>
        <v>765.1375700000001</v>
      </c>
      <c r="I289" s="6">
        <f t="shared" si="15"/>
        <v>48.370980000000003</v>
      </c>
      <c r="N289" s="2">
        <f t="shared" si="16"/>
        <v>1165.8566000000001</v>
      </c>
      <c r="O289" s="6">
        <f t="shared" si="17"/>
        <v>888.02279999999996</v>
      </c>
      <c r="Q289" s="2">
        <f t="shared" si="18"/>
        <v>3013.0479800000003</v>
      </c>
      <c r="U289" s="2">
        <f>VLOOKUP(U$266,AURORA!$C$3:$AC$460,$B289-2020,FALSE)</f>
        <v>742.36940000000004</v>
      </c>
      <c r="V289" s="2">
        <f>VLOOKUP(V$266,AURORA!$C$3:$AC$460,$B289-2020,FALSE)</f>
        <v>89.181299999999993</v>
      </c>
      <c r="W289" s="2">
        <f>VLOOKUP(W$266,AURORA!$C$3:$AC$460,$B289-2020,FALSE)</f>
        <v>905.06590000000006</v>
      </c>
      <c r="X289" s="2">
        <f>VLOOKUP(X$266,AURORA!$C$3:$AC$460,$B289-2020,FALSE)</f>
        <v>260.79070000000002</v>
      </c>
      <c r="Y289" s="2">
        <f>VLOOKUP(Y$266,AURORA!$C$3:$AC$460,$B289-2020,FALSE)</f>
        <v>22.768170000000001</v>
      </c>
      <c r="Z289" s="2">
        <f>VLOOKUP(Z$266,AURORA!$C$3:$AC$460,$B289-2020,FALSE)</f>
        <v>0</v>
      </c>
      <c r="AA289" s="2">
        <f>VLOOKUP(AA$266,AURORA!$C$3:$AC$460,$B289-2020,FALSE)</f>
        <v>56.478729999999999</v>
      </c>
      <c r="AB289" s="2">
        <f>VLOOKUP(AB$266,AURORA!$C$3:$AC$460,$B289-2020,FALSE)</f>
        <v>0</v>
      </c>
      <c r="AC289" s="2">
        <f>VLOOKUP(AC$266,AURORA!$C$3:$AC$460,$B289-2020,FALSE)</f>
        <v>48.370980000000003</v>
      </c>
      <c r="AD289" s="2">
        <f>VLOOKUP(AD$266,AURORA!$C$3:$AC$460,$B289-2020,FALSE)</f>
        <v>888.02279999999996</v>
      </c>
    </row>
    <row r="290" spans="2:30" x14ac:dyDescent="0.2">
      <c r="B290">
        <v>2044</v>
      </c>
      <c r="C290">
        <v>2044</v>
      </c>
      <c r="D290" s="6">
        <f t="shared" si="11"/>
        <v>0</v>
      </c>
      <c r="E290" s="6">
        <f t="shared" si="12"/>
        <v>56.436889999999998</v>
      </c>
      <c r="F290" s="6">
        <f t="shared" si="13"/>
        <v>89.091059999999999</v>
      </c>
      <c r="G290" s="2">
        <f t="shared" si="14"/>
        <v>751.76517000000001</v>
      </c>
      <c r="I290" s="6">
        <f t="shared" si="15"/>
        <v>48.498510000000003</v>
      </c>
      <c r="N290" s="2">
        <f t="shared" si="16"/>
        <v>1195.3798999999999</v>
      </c>
      <c r="O290" s="6">
        <f t="shared" si="17"/>
        <v>909.07380000000001</v>
      </c>
      <c r="Q290" s="2">
        <f t="shared" si="18"/>
        <v>3050.2453300000002</v>
      </c>
      <c r="U290" s="2">
        <f>VLOOKUP(U$266,AURORA!$C$3:$AC$460,$B290-2020,FALSE)</f>
        <v>728.47760000000005</v>
      </c>
      <c r="V290" s="2">
        <f>VLOOKUP(V$266,AURORA!$C$3:$AC$460,$B290-2020,FALSE)</f>
        <v>89.091059999999999</v>
      </c>
      <c r="W290" s="2">
        <f>VLOOKUP(W$266,AURORA!$C$3:$AC$460,$B290-2020,FALSE)</f>
        <v>934.57320000000004</v>
      </c>
      <c r="X290" s="2">
        <f>VLOOKUP(X$266,AURORA!$C$3:$AC$460,$B290-2020,FALSE)</f>
        <v>260.80669999999998</v>
      </c>
      <c r="Y290" s="2">
        <f>VLOOKUP(Y$266,AURORA!$C$3:$AC$460,$B290-2020,FALSE)</f>
        <v>23.287569999999999</v>
      </c>
      <c r="Z290" s="2">
        <f>VLOOKUP(Z$266,AURORA!$C$3:$AC$460,$B290-2020,FALSE)</f>
        <v>0</v>
      </c>
      <c r="AA290" s="2">
        <f>VLOOKUP(AA$266,AURORA!$C$3:$AC$460,$B290-2020,FALSE)</f>
        <v>56.436889999999998</v>
      </c>
      <c r="AB290" s="2">
        <f>VLOOKUP(AB$266,AURORA!$C$3:$AC$460,$B290-2020,FALSE)</f>
        <v>0</v>
      </c>
      <c r="AC290" s="2">
        <f>VLOOKUP(AC$266,AURORA!$C$3:$AC$460,$B290-2020,FALSE)</f>
        <v>48.498510000000003</v>
      </c>
      <c r="AD290" s="2">
        <f>VLOOKUP(AD$266,AURORA!$C$3:$AC$460,$B290-2020,FALSE)</f>
        <v>909.07380000000001</v>
      </c>
    </row>
    <row r="291" spans="2:30" x14ac:dyDescent="0.2">
      <c r="B291">
        <v>2045</v>
      </c>
      <c r="C291">
        <v>2045</v>
      </c>
      <c r="D291" s="6">
        <f t="shared" si="11"/>
        <v>0</v>
      </c>
      <c r="E291" s="6">
        <f t="shared" si="12"/>
        <v>56.205080000000002</v>
      </c>
      <c r="F291" s="6">
        <f t="shared" si="13"/>
        <v>89.181299999999993</v>
      </c>
      <c r="G291" s="2">
        <f t="shared" si="14"/>
        <v>727.23525000000006</v>
      </c>
      <c r="I291" s="6">
        <f t="shared" si="15"/>
        <v>48.499920000000003</v>
      </c>
      <c r="N291" s="2">
        <f t="shared" si="16"/>
        <v>1234.3224</v>
      </c>
      <c r="O291" s="6">
        <f t="shared" si="17"/>
        <v>940.66</v>
      </c>
      <c r="Q291" s="2">
        <f t="shared" si="18"/>
        <v>3096.1039499999997</v>
      </c>
      <c r="U291" s="2">
        <f>VLOOKUP(U$266,AURORA!$C$3:$AC$460,$B291-2020,FALSE)</f>
        <v>703.85440000000006</v>
      </c>
      <c r="V291" s="2">
        <f>VLOOKUP(V$266,AURORA!$C$3:$AC$460,$B291-2020,FALSE)</f>
        <v>89.181299999999993</v>
      </c>
      <c r="W291" s="2">
        <f>VLOOKUP(W$266,AURORA!$C$3:$AC$460,$B291-2020,FALSE)</f>
        <v>973.15089999999998</v>
      </c>
      <c r="X291" s="2">
        <f>VLOOKUP(X$266,AURORA!$C$3:$AC$460,$B291-2020,FALSE)</f>
        <v>261.17149999999998</v>
      </c>
      <c r="Y291" s="2">
        <f>VLOOKUP(Y$266,AURORA!$C$3:$AC$460,$B291-2020,FALSE)</f>
        <v>23.380849999999999</v>
      </c>
      <c r="Z291" s="2">
        <f>VLOOKUP(Z$266,AURORA!$C$3:$AC$460,$B291-2020,FALSE)</f>
        <v>0</v>
      </c>
      <c r="AA291" s="2">
        <f>VLOOKUP(AA$266,AURORA!$C$3:$AC$460,$B291-2020,FALSE)</f>
        <v>56.205080000000002</v>
      </c>
      <c r="AB291" s="2">
        <f>VLOOKUP(AB$266,AURORA!$C$3:$AC$460,$B291-2020,FALSE)</f>
        <v>0</v>
      </c>
      <c r="AC291" s="2">
        <f>VLOOKUP(AC$266,AURORA!$C$3:$AC$460,$B291-2020,FALSE)</f>
        <v>48.499920000000003</v>
      </c>
      <c r="AD291" s="2">
        <f>VLOOKUP(AD$266,AURORA!$C$3:$AC$460,$B291-2020,FALSE)</f>
        <v>940.66</v>
      </c>
    </row>
    <row r="292" spans="2:30" x14ac:dyDescent="0.2">
      <c r="N292" s="2"/>
      <c r="Q29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1F747C-032C-4477-827B-F3D5DE22662C}"/>
</file>

<file path=customXml/itemProps2.xml><?xml version="1.0" encoding="utf-8"?>
<ds:datastoreItem xmlns:ds="http://schemas.openxmlformats.org/officeDocument/2006/customXml" ds:itemID="{1F3FE5C3-5F1B-4295-B3C1-84CFC8415C4E}"/>
</file>

<file path=customXml/itemProps3.xml><?xml version="1.0" encoding="utf-8"?>
<ds:datastoreItem xmlns:ds="http://schemas.openxmlformats.org/officeDocument/2006/customXml" ds:itemID="{B1717200-909B-49C7-8DEA-2B42E0013CB6}"/>
</file>

<file path=customXml/itemProps4.xml><?xml version="1.0" encoding="utf-8"?>
<ds:datastoreItem xmlns:ds="http://schemas.openxmlformats.org/officeDocument/2006/customXml" ds:itemID="{746DCDEA-8ADC-4397-AEA4-6A252D13B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AZ</vt:lpstr>
      <vt:lpstr>CA</vt:lpstr>
      <vt:lpstr>CO</vt:lpstr>
      <vt:lpstr>ID</vt:lpstr>
      <vt:lpstr>MT</vt:lpstr>
      <vt:lpstr>NM</vt:lpstr>
      <vt:lpstr>NV</vt:lpstr>
      <vt:lpstr>OR</vt:lpstr>
      <vt:lpstr>UT</vt:lpstr>
      <vt:lpstr>WA</vt:lpstr>
      <vt:lpstr>WY</vt:lpstr>
      <vt:lpstr>WECC</vt:lpstr>
      <vt:lpstr>Adjustments</vt:lpstr>
      <vt:lpstr>AURORA</vt:lpstr>
      <vt:lpstr>NW-4</vt:lpstr>
      <vt:lpstr>Gen Summary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James Gall</cp:lastModifiedBy>
  <dcterms:created xsi:type="dcterms:W3CDTF">2019-03-07T18:33:06Z</dcterms:created>
  <dcterms:modified xsi:type="dcterms:W3CDTF">2020-09-24T16:47:30Z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