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33324\Desktop\"/>
    </mc:Choice>
  </mc:AlternateContent>
  <bookViews>
    <workbookView xWindow="0" yWindow="0" windowWidth="28800" windowHeight="12585"/>
  </bookViews>
  <sheets>
    <sheet name="TOT CHART" sheetId="1" r:id="rId1"/>
    <sheet name="TOT RATES" sheetId="2" r:id="rId2"/>
  </sheets>
  <externalReferences>
    <externalReference r:id="rId3"/>
  </externalReferences>
  <definedNames>
    <definedName name="\P" localSheetId="1">[1]Inputs!#REF!</definedName>
    <definedName name="\P">[1]Inputs!#REF!</definedName>
    <definedName name="avrev" localSheetId="1">#REF!</definedName>
    <definedName name="avrev">#REF!</definedName>
  </definedNames>
  <calcPr calcId="152511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I59" i="2" l="1"/>
  <c r="F55" i="2"/>
  <c r="F12" i="2"/>
  <c r="F58" i="2"/>
  <c r="F52" i="2"/>
  <c r="I50" i="2"/>
  <c r="F51" i="2"/>
  <c r="I47" i="2"/>
  <c r="F10" i="2"/>
  <c r="F50" i="2"/>
  <c r="I43" i="2"/>
  <c r="F44" i="2"/>
  <c r="F43" i="2"/>
  <c r="F49" i="2"/>
  <c r="I39" i="2"/>
  <c r="F38" i="2"/>
  <c r="I33" i="2"/>
  <c r="I36" i="2"/>
  <c r="F37" i="2"/>
  <c r="F56" i="2"/>
  <c r="F54" i="2"/>
  <c r="I34" i="2"/>
  <c r="F35" i="2"/>
  <c r="F47" i="2"/>
  <c r="F34" i="2"/>
  <c r="F40" i="2"/>
  <c r="I46" i="2"/>
  <c r="I31" i="2"/>
  <c r="F32" i="2"/>
  <c r="I27" i="2"/>
  <c r="I30" i="2"/>
  <c r="I37" i="2"/>
  <c r="F16" i="2"/>
  <c r="I29" i="2"/>
  <c r="I44" i="2"/>
  <c r="I28" i="2"/>
  <c r="F28" i="2"/>
  <c r="F48" i="2"/>
  <c r="F41" i="2"/>
  <c r="I26" i="2"/>
  <c r="F26" i="2"/>
  <c r="F33" i="2"/>
  <c r="I25" i="2"/>
  <c r="F25" i="2"/>
  <c r="I35" i="2"/>
  <c r="I24" i="2"/>
  <c r="F24" i="2"/>
  <c r="I23" i="2"/>
  <c r="F23" i="2"/>
  <c r="I22" i="2"/>
  <c r="F57" i="2"/>
  <c r="I21" i="2"/>
  <c r="F42" i="2"/>
  <c r="F20" i="2"/>
  <c r="F30" i="2"/>
  <c r="I19" i="2"/>
  <c r="F19" i="2"/>
  <c r="I32" i="2"/>
  <c r="I18" i="2"/>
  <c r="F18" i="2"/>
  <c r="F21" i="2"/>
  <c r="I16" i="2"/>
  <c r="F17" i="2"/>
  <c r="F45" i="2"/>
  <c r="I15" i="2"/>
  <c r="F39" i="2"/>
  <c r="I14" i="2"/>
  <c r="F15" i="2"/>
  <c r="F53" i="2"/>
  <c r="I13" i="2"/>
  <c r="F13" i="2"/>
  <c r="I56" i="2"/>
  <c r="I12" i="2"/>
  <c r="I54" i="2"/>
  <c r="I11" i="2"/>
  <c r="F11" i="2"/>
  <c r="I58" i="2"/>
  <c r="I10" i="2"/>
  <c r="I52" i="2"/>
  <c r="I9" i="2"/>
  <c r="I57" i="2"/>
  <c r="F22" i="2" l="1"/>
  <c r="I42" i="2"/>
  <c r="F46" i="2"/>
  <c r="F14" i="2"/>
  <c r="I45" i="2"/>
  <c r="I53" i="2"/>
  <c r="I55" i="2"/>
  <c r="F9" i="2"/>
  <c r="F36" i="2"/>
  <c r="I40" i="2"/>
  <c r="I48" i="2"/>
  <c r="F27" i="2"/>
  <c r="I20" i="2"/>
  <c r="F31" i="2"/>
  <c r="I51" i="2"/>
  <c r="I38" i="2"/>
  <c r="F29" i="2"/>
  <c r="I41" i="2"/>
  <c r="I49" i="2"/>
</calcChain>
</file>

<file path=xl/sharedStrings.xml><?xml version="1.0" encoding="utf-8"?>
<sst xmlns="http://schemas.openxmlformats.org/spreadsheetml/2006/main" count="181" uniqueCount="75">
  <si>
    <t>Total Retail Average Rates, 12 Months Ending Dec 2018</t>
  </si>
  <si>
    <t>Ordered by Region</t>
  </si>
  <si>
    <t>Alphabetical</t>
  </si>
  <si>
    <t>Ordered by Rate</t>
  </si>
  <si>
    <t>Total Retail</t>
  </si>
  <si>
    <t>Region</t>
  </si>
  <si>
    <t>State</t>
  </si>
  <si>
    <t xml:space="preserve">Average Rate </t>
  </si>
  <si>
    <t>Average Rate</t>
  </si>
  <si>
    <t>(in cents/kWh)</t>
  </si>
  <si>
    <t>Average Rate (¢/kWh)</t>
  </si>
  <si>
    <t>New England</t>
  </si>
  <si>
    <t>Connecticut</t>
  </si>
  <si>
    <t>Alabama</t>
  </si>
  <si>
    <t>Texas</t>
  </si>
  <si>
    <t>Maine</t>
  </si>
  <si>
    <t>Arizona</t>
  </si>
  <si>
    <t>Arkansas</t>
  </si>
  <si>
    <t>Massachusetts</t>
  </si>
  <si>
    <t>Oklahoma</t>
  </si>
  <si>
    <t>New Hampshire</t>
  </si>
  <si>
    <t>California</t>
  </si>
  <si>
    <t>Wyoming</t>
  </si>
  <si>
    <t>Rhode Island</t>
  </si>
  <si>
    <t>Colorado</t>
  </si>
  <si>
    <t>Louisiana</t>
  </si>
  <si>
    <t>Vermont</t>
  </si>
  <si>
    <t>Mid-Atlantic</t>
  </si>
  <si>
    <t>New Jersey</t>
  </si>
  <si>
    <t>Delaware</t>
  </si>
  <si>
    <t>Tennessee</t>
  </si>
  <si>
    <t>New York</t>
  </si>
  <si>
    <t>District of Columbia</t>
  </si>
  <si>
    <t>Utah</t>
  </si>
  <si>
    <t>Pennsylvania</t>
  </si>
  <si>
    <t>Florida</t>
  </si>
  <si>
    <t>Idaho</t>
  </si>
  <si>
    <t>East North Central</t>
  </si>
  <si>
    <t>Illinois</t>
  </si>
  <si>
    <t>Georgia</t>
  </si>
  <si>
    <t>Virginia</t>
  </si>
  <si>
    <t>Indiana</t>
  </si>
  <si>
    <t>Hawaii</t>
  </si>
  <si>
    <t>North Carolina</t>
  </si>
  <si>
    <t>Michigan</t>
  </si>
  <si>
    <t>Iowa</t>
  </si>
  <si>
    <t>Ohio</t>
  </si>
  <si>
    <t>Kentucky</t>
  </si>
  <si>
    <t>Wisconsin</t>
  </si>
  <si>
    <t>West Virginia</t>
  </si>
  <si>
    <t>West North Central</t>
  </si>
  <si>
    <t>Mississippi</t>
  </si>
  <si>
    <t>Kansas</t>
  </si>
  <si>
    <t>North Dakota</t>
  </si>
  <si>
    <t>Minnesota</t>
  </si>
  <si>
    <t>South Carolina</t>
  </si>
  <si>
    <t>Missouri</t>
  </si>
  <si>
    <t>New Mexico</t>
  </si>
  <si>
    <t>South Dakota</t>
  </si>
  <si>
    <t>Maryland</t>
  </si>
  <si>
    <t>South Atlantic</t>
  </si>
  <si>
    <t>Montana</t>
  </si>
  <si>
    <t>Nevada</t>
  </si>
  <si>
    <t>Oregon</t>
  </si>
  <si>
    <t>Washington</t>
  </si>
  <si>
    <t>East South Central</t>
  </si>
  <si>
    <t>West South Central</t>
  </si>
  <si>
    <t>U.S.A.</t>
  </si>
  <si>
    <t>Mountain</t>
  </si>
  <si>
    <t>Pacific</t>
  </si>
  <si>
    <t xml:space="preserve">(Source:Typical Bills and Average Rates Report, Winter 2019, Edison Electric Institute) </t>
  </si>
  <si>
    <t>Rocky Mountain Power Total (Weighted Average of Utah, Idaho, &amp; Wyoming average rates)</t>
  </si>
  <si>
    <t>Pacific Power Total (Weighted Average of Oregon, Washington, &amp; California average rates)</t>
  </si>
  <si>
    <t>PacifiCorp Total (Weighted Average of Oregon, Washington, California, Utah, Idaho, &amp; Wyoming average rates)</t>
  </si>
  <si>
    <t>Pacific Power (Washington)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</si>
</sst>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color indexed="44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sz val="10"/>
      <color indexed="49"/>
      <name val="Arial"/>
      <family val="2"/>
    </font>
    <font>
      <sz val="10"/>
      <color indexed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2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2" xfId="0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0" xfId="0" applyNumberFormat="1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1" fillId="0" borderId="0" xfId="0" applyNumberFormat="1" applyFont="1" applyFill="1" applyAlignment="1"/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6" fillId="0" borderId="0" xfId="0" applyFont="1" applyFill="1"/>
    <xf numFmtId="0" fontId="7" fillId="0" borderId="0" xfId="0" applyFont="1" applyFill="1"/>
    <xf numFmtId="164" fontId="0" fillId="0" borderId="0" xfId="1" applyNumberFormat="1" applyFont="1" applyFill="1"/>
    <xf numFmtId="2" fontId="0" fillId="0" borderId="0" xfId="0" applyNumberFormat="1"/>
    <xf numFmtId="2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0" fillId="0" borderId="0" xfId="0" applyBorder="1"/>
    <xf numFmtId="0" fontId="1" fillId="0" borderId="0" xfId="0" applyFont="1" applyFill="1" applyAlignment="1">
      <alignment horizontal="left"/>
    </xf>
    <xf numFmtId="2" fontId="1" fillId="0" borderId="0" xfId="0" applyNumberFormat="1" applyFont="1" applyFill="1"/>
    <xf numFmtId="0" fontId="1" fillId="0" borderId="0" xfId="0" applyFont="1"/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9" fontId="1" fillId="2" borderId="0" xfId="2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Retail Average Rates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'TOT RATES'!$I$8</c:f>
              <c:strCache>
                <c:ptCount val="1"/>
                <c:pt idx="0">
                  <c:v>Average Rate (¢/kWh)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/>
          </c:dPt>
          <c:dPt>
            <c:idx val="3"/>
            <c:invertIfNegative val="0"/>
            <c:bubble3D val="0"/>
            <c:spPr/>
          </c:dPt>
          <c:dPt>
            <c:idx val="5"/>
            <c:invertIfNegative val="0"/>
            <c:bubble3D val="0"/>
            <c:spPr/>
          </c:dPt>
          <c:dPt>
            <c:idx val="6"/>
            <c:invertIfNegative val="0"/>
            <c:bubble3D val="0"/>
            <c:spPr/>
          </c:dPt>
          <c:dPt>
            <c:idx val="7"/>
            <c:invertIfNegative val="0"/>
            <c:bubble3D val="0"/>
            <c:spPr/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0"/>
            <c:invertIfNegative val="0"/>
            <c:bubble3D val="0"/>
            <c:spPr/>
          </c:dPt>
          <c:dPt>
            <c:idx val="11"/>
            <c:invertIfNegative val="0"/>
            <c:bubble3D val="0"/>
            <c:spPr/>
          </c:dPt>
          <c:dPt>
            <c:idx val="15"/>
            <c:invertIfNegative val="0"/>
            <c:bubble3D val="0"/>
            <c:spPr/>
          </c:dPt>
          <c:dPt>
            <c:idx val="18"/>
            <c:invertIfNegative val="0"/>
            <c:bubble3D val="0"/>
            <c:spPr/>
          </c:dPt>
          <c:dPt>
            <c:idx val="20"/>
            <c:invertIfNegative val="0"/>
            <c:bubble3D val="0"/>
            <c:spPr/>
          </c:dPt>
          <c:dPt>
            <c:idx val="21"/>
            <c:invertIfNegative val="0"/>
            <c:bubble3D val="0"/>
            <c:spPr/>
          </c:dPt>
          <c:dPt>
            <c:idx val="22"/>
            <c:invertIfNegative val="0"/>
            <c:bubble3D val="0"/>
            <c:spPr/>
          </c:dPt>
          <c:dPt>
            <c:idx val="24"/>
            <c:invertIfNegative val="0"/>
            <c:bubble3D val="0"/>
            <c:spPr/>
          </c:dPt>
          <c:dPt>
            <c:idx val="26"/>
            <c:invertIfNegative val="0"/>
            <c:bubble3D val="0"/>
            <c:spPr/>
          </c:dPt>
          <c:dPt>
            <c:idx val="30"/>
            <c:invertIfNegative val="0"/>
            <c:bubble3D val="0"/>
            <c:spPr/>
          </c:dPt>
          <c:dPt>
            <c:idx val="33"/>
            <c:invertIfNegative val="0"/>
            <c:bubble3D val="0"/>
            <c:spPr/>
          </c:dPt>
          <c:dPt>
            <c:idx val="3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2"/>
            <c:invertIfNegative val="0"/>
            <c:bubble3D val="0"/>
            <c:spPr/>
          </c:dPt>
          <c:dPt>
            <c:idx val="43"/>
            <c:invertIfNegative val="0"/>
            <c:bubble3D val="0"/>
            <c:spPr/>
          </c:dPt>
          <c:dPt>
            <c:idx val="46"/>
            <c:invertIfNegative val="0"/>
            <c:bubble3D val="0"/>
            <c:spPr/>
          </c:dPt>
          <c:dLbls>
            <c:dLbl>
              <c:idx val="8"/>
              <c:layout/>
              <c:tx>
                <c:rich>
                  <a:bodyPr/>
                  <a:lstStyle/>
                  <a:p>
                    <a:fld id="{14FA00A3-4060-4D58-A24A-9DC229228A57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r>
                      <a:rPr lang="en-US"/>
                      <a:t>U.S. Average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'TOT RATES'!$H$9:$H$59</c:f>
              <c:strCache>
                <c:ptCount val="51"/>
                <c:pt idx="0">
                  <c:v>Texas</c:v>
                </c:pt>
                <c:pt idx="1">
                  <c:v>Arkansas</c:v>
                </c:pt>
                <c:pt idx="2">
                  <c:v>Oklahoma</c:v>
                </c:pt>
                <c:pt idx="3">
                  <c:v>Wyoming</c:v>
                </c:pt>
                <c:pt idx="4">
                  <c:v>Louisiana</c:v>
                </c:pt>
                <c:pt idx="5">
                  <c:v>Tennessee</c:v>
                </c:pt>
                <c:pt idx="6">
                  <c:v>Utah</c:v>
                </c:pt>
                <c:pt idx="7">
                  <c:v>Idaho</c:v>
                </c:pt>
                <c:pt idx="8">
                  <c:v>Pacific Power (Washington)</c:v>
                </c:pt>
                <c:pt idx="9">
                  <c:v>Virginia</c:v>
                </c:pt>
                <c:pt idx="10">
                  <c:v>North Carolina</c:v>
                </c:pt>
                <c:pt idx="11">
                  <c:v>Iowa</c:v>
                </c:pt>
                <c:pt idx="12">
                  <c:v>Kentucky</c:v>
                </c:pt>
                <c:pt idx="13">
                  <c:v>West Virginia</c:v>
                </c:pt>
                <c:pt idx="14">
                  <c:v>Mississippi</c:v>
                </c:pt>
                <c:pt idx="15">
                  <c:v>North Dakota</c:v>
                </c:pt>
                <c:pt idx="16">
                  <c:v>South Carolina</c:v>
                </c:pt>
                <c:pt idx="17">
                  <c:v>New Mexico</c:v>
                </c:pt>
                <c:pt idx="18">
                  <c:v>Georgia</c:v>
                </c:pt>
                <c:pt idx="19">
                  <c:v>Colorado</c:v>
                </c:pt>
                <c:pt idx="20">
                  <c:v>Montana</c:v>
                </c:pt>
                <c:pt idx="21">
                  <c:v>Nevada</c:v>
                </c:pt>
                <c:pt idx="22">
                  <c:v>Missouri</c:v>
                </c:pt>
                <c:pt idx="23">
                  <c:v>Indiana</c:v>
                </c:pt>
                <c:pt idx="24">
                  <c:v>Alabama</c:v>
                </c:pt>
                <c:pt idx="25">
                  <c:v>Oregon</c:v>
                </c:pt>
                <c:pt idx="26">
                  <c:v>Minnesota</c:v>
                </c:pt>
                <c:pt idx="27">
                  <c:v>Washington</c:v>
                </c:pt>
                <c:pt idx="28">
                  <c:v>Florida</c:v>
                </c:pt>
                <c:pt idx="29">
                  <c:v>Ohio</c:v>
                </c:pt>
                <c:pt idx="30">
                  <c:v>South Dakota</c:v>
                </c:pt>
                <c:pt idx="31">
                  <c:v>Kansas</c:v>
                </c:pt>
                <c:pt idx="32">
                  <c:v>Pennsylvania</c:v>
                </c:pt>
                <c:pt idx="33">
                  <c:v>Wisconsin</c:v>
                </c:pt>
                <c:pt idx="34">
                  <c:v>U.S.A.</c:v>
                </c:pt>
                <c:pt idx="35">
                  <c:v>Delaware</c:v>
                </c:pt>
                <c:pt idx="36">
                  <c:v>Illinois</c:v>
                </c:pt>
                <c:pt idx="37">
                  <c:v>Maryland</c:v>
                </c:pt>
                <c:pt idx="38">
                  <c:v>Michigan</c:v>
                </c:pt>
                <c:pt idx="39">
                  <c:v>Arizona</c:v>
                </c:pt>
                <c:pt idx="40">
                  <c:v>District of Columbia</c:v>
                </c:pt>
                <c:pt idx="41">
                  <c:v>New Jersey</c:v>
                </c:pt>
                <c:pt idx="42">
                  <c:v>Vermont</c:v>
                </c:pt>
                <c:pt idx="43">
                  <c:v>Maine</c:v>
                </c:pt>
                <c:pt idx="44">
                  <c:v>California</c:v>
                </c:pt>
                <c:pt idx="45">
                  <c:v>New Hampshire</c:v>
                </c:pt>
                <c:pt idx="46">
                  <c:v>New York</c:v>
                </c:pt>
                <c:pt idx="47">
                  <c:v>Rhode Island</c:v>
                </c:pt>
                <c:pt idx="48">
                  <c:v>Connecticut</c:v>
                </c:pt>
                <c:pt idx="49">
                  <c:v>Massachusetts</c:v>
                </c:pt>
                <c:pt idx="50">
                  <c:v>Hawaii</c:v>
                </c:pt>
              </c:strCache>
            </c:strRef>
          </c:cat>
          <c:val>
            <c:numRef>
              <c:f>'TOT RATES'!$I$9:$I$59</c:f>
              <c:numCache>
                <c:formatCode>0.00</c:formatCode>
                <c:ptCount val="51"/>
                <c:pt idx="0">
                  <c:v>7.3344136331136287</c:v>
                </c:pt>
                <c:pt idx="1">
                  <c:v>7.3786892165990938</c:v>
                </c:pt>
                <c:pt idx="2">
                  <c:v>7.5718391778194967</c:v>
                </c:pt>
                <c:pt idx="3">
                  <c:v>7.5772150328841352</c:v>
                </c:pt>
                <c:pt idx="4">
                  <c:v>7.5784685203063216</c:v>
                </c:pt>
                <c:pt idx="5">
                  <c:v>7.8790993801072231</c:v>
                </c:pt>
                <c:pt idx="6">
                  <c:v>8.0838186874309308</c:v>
                </c:pt>
                <c:pt idx="7">
                  <c:v>8.0872641802627392</c:v>
                </c:pt>
                <c:pt idx="8" formatCode="General">
                  <c:v>8.39</c:v>
                </c:pt>
                <c:pt idx="9">
                  <c:v>8.6281766502360586</c:v>
                </c:pt>
                <c:pt idx="10">
                  <c:v>8.6414875472488042</c:v>
                </c:pt>
                <c:pt idx="11">
                  <c:v>8.6486653762568189</c:v>
                </c:pt>
                <c:pt idx="12">
                  <c:v>8.7322163649124711</c:v>
                </c:pt>
                <c:pt idx="13">
                  <c:v>8.8256196786387271</c:v>
                </c:pt>
                <c:pt idx="14">
                  <c:v>9.1425058510751178</c:v>
                </c:pt>
                <c:pt idx="15">
                  <c:v>9.1536491376633631</c:v>
                </c:pt>
                <c:pt idx="16">
                  <c:v>9.1711028631796445</c:v>
                </c:pt>
                <c:pt idx="17">
                  <c:v>9.1778704588146116</c:v>
                </c:pt>
                <c:pt idx="18">
                  <c:v>9.4102115499196284</c:v>
                </c:pt>
                <c:pt idx="19">
                  <c:v>9.4707508105039153</c:v>
                </c:pt>
                <c:pt idx="20">
                  <c:v>9.5476475863744703</c:v>
                </c:pt>
                <c:pt idx="21">
                  <c:v>9.5629663852678135</c:v>
                </c:pt>
                <c:pt idx="22">
                  <c:v>9.5938189706250974</c:v>
                </c:pt>
                <c:pt idx="23">
                  <c:v>9.6220945611720197</c:v>
                </c:pt>
                <c:pt idx="24">
                  <c:v>9.6381006054947953</c:v>
                </c:pt>
                <c:pt idx="25">
                  <c:v>9.7756351580647838</c:v>
                </c:pt>
                <c:pt idx="26">
                  <c:v>9.9922401928118312</c:v>
                </c:pt>
                <c:pt idx="27">
                  <c:v>10.002421283841043</c:v>
                </c:pt>
                <c:pt idx="28">
                  <c:v>10.009308566029864</c:v>
                </c:pt>
                <c:pt idx="29">
                  <c:v>10.013574427327679</c:v>
                </c:pt>
                <c:pt idx="30">
                  <c:v>10.082009881451345</c:v>
                </c:pt>
                <c:pt idx="31">
                  <c:v>10.379441428660433</c:v>
                </c:pt>
                <c:pt idx="32">
                  <c:v>10.501380813223093</c:v>
                </c:pt>
                <c:pt idx="33">
                  <c:v>10.696426225388368</c:v>
                </c:pt>
                <c:pt idx="34">
                  <c:v>10.83</c:v>
                </c:pt>
                <c:pt idx="35">
                  <c:v>10.969999473234948</c:v>
                </c:pt>
                <c:pt idx="36">
                  <c:v>11.625591802691822</c:v>
                </c:pt>
                <c:pt idx="37">
                  <c:v>11.851115759286166</c:v>
                </c:pt>
                <c:pt idx="38">
                  <c:v>11.991394371349251</c:v>
                </c:pt>
                <c:pt idx="39">
                  <c:v>12.266266319975037</c:v>
                </c:pt>
                <c:pt idx="40">
                  <c:v>12.389999744024532</c:v>
                </c:pt>
                <c:pt idx="41">
                  <c:v>14.16</c:v>
                </c:pt>
                <c:pt idx="42">
                  <c:v>14.838509744367553</c:v>
                </c:pt>
                <c:pt idx="43">
                  <c:v>15.306297256864505</c:v>
                </c:pt>
                <c:pt idx="44">
                  <c:v>16.319162970042079</c:v>
                </c:pt>
                <c:pt idx="45">
                  <c:v>17.424248694765314</c:v>
                </c:pt>
                <c:pt idx="46">
                  <c:v>17.557351470401031</c:v>
                </c:pt>
                <c:pt idx="47">
                  <c:v>18.578417892383552</c:v>
                </c:pt>
                <c:pt idx="48">
                  <c:v>19.497031609843734</c:v>
                </c:pt>
                <c:pt idx="49">
                  <c:v>20.538087119087326</c:v>
                </c:pt>
                <c:pt idx="50">
                  <c:v>29.074384426360826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945768"/>
        <c:axId val="525948512"/>
      </c:barChart>
      <c:catAx>
        <c:axId val="525945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525948512"/>
        <c:crosses val="autoZero"/>
        <c:auto val="1"/>
        <c:lblAlgn val="ctr"/>
        <c:lblOffset val="100"/>
        <c:noMultiLvlLbl val="0"/>
      </c:catAx>
      <c:valAx>
        <c:axId val="525948512"/>
        <c:scaling>
          <c:orientation val="minMax"/>
          <c:max val="3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Rate (</a:t>
                </a: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¢/kWh)</a:t>
                </a:r>
              </a:p>
            </c:rich>
          </c:tx>
          <c:layout>
            <c:manualLayout>
              <c:xMode val="edge"/>
              <c:yMode val="edge"/>
              <c:x val="0.41968736749813496"/>
              <c:y val="0.94087635943852754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crossAx val="525945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5"/>
  </sheetPr>
  <sheetViews>
    <sheetView tabSelected="1" zoomScale="115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0.5015</cdr:x>
      <cdr:y>0.96823</cdr:y>
    </cdr:from>
    <cdr:to>
      <cdr:x>0.99831</cdr:x>
      <cdr:y>0.99976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35867" y="6058412"/>
          <a:ext cx="4295248" cy="1972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Edison Electric Institute Sales and Revenue Data for the 12 months ending December 2018</a:t>
          </a:r>
          <a:endParaRPr lang="en-US" sz="800">
            <a:effectLst/>
            <a:latin typeface="+mn-lt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3324/AppData/Local/Microsoft/Windows/Temporary%20Internet%20Files/Content.Outlook/E1KWY5R3/Total%20Revenue%202013%20for%20Pa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Cents"/>
      <sheetName val="Inputs"/>
      <sheetName val="305Long"/>
      <sheetName val="STOP"/>
      <sheetName val="Custs"/>
      <sheetName val="MWH"/>
      <sheetName val="AvgCentsSumry"/>
      <sheetName val="Summary"/>
      <sheetName val="ClassRevs"/>
      <sheetName val="305Sh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2:M70"/>
  <sheetViews>
    <sheetView zoomScale="70" zoomScaleNormal="70" workbookViewId="0">
      <selection activeCell="I9" sqref="I9"/>
    </sheetView>
  </sheetViews>
  <sheetFormatPr defaultRowHeight="12.75" x14ac:dyDescent="0.2"/>
  <cols>
    <col min="1" max="1" width="16.7109375" style="1" customWidth="1"/>
    <col min="2" max="2" width="17.42578125" style="2" customWidth="1"/>
    <col min="3" max="3" width="13.5703125" style="3" customWidth="1"/>
    <col min="4" max="4" width="4.28515625" style="4" customWidth="1"/>
    <col min="5" max="5" width="16.7109375" style="4" customWidth="1"/>
    <col min="6" max="6" width="12.5703125" style="4" customWidth="1"/>
    <col min="7" max="7" width="5" style="4" customWidth="1"/>
    <col min="8" max="8" width="17.42578125" style="4" customWidth="1"/>
    <col min="9" max="9" width="12" style="4" bestFit="1" customWidth="1"/>
    <col min="10" max="10" width="3.85546875" style="4" customWidth="1"/>
    <col min="11" max="11" width="9.140625" style="4"/>
    <col min="12" max="12" width="12.28515625" bestFit="1" customWidth="1"/>
    <col min="13" max="13" width="10.28515625" bestFit="1" customWidth="1"/>
    <col min="14" max="16" width="11.28515625" bestFit="1" customWidth="1"/>
    <col min="17" max="17" width="10.28515625" bestFit="1" customWidth="1"/>
  </cols>
  <sheetData>
    <row r="2" spans="1:11" ht="15.75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4" spans="1:11" ht="13.5" thickBot="1" x14ac:dyDescent="0.25">
      <c r="A4" s="35" t="s">
        <v>1</v>
      </c>
      <c r="B4" s="35"/>
      <c r="C4" s="35"/>
      <c r="E4" s="35" t="s">
        <v>2</v>
      </c>
      <c r="F4" s="35"/>
      <c r="H4" s="35" t="s">
        <v>3</v>
      </c>
      <c r="I4" s="35"/>
    </row>
    <row r="5" spans="1:11" x14ac:dyDescent="0.2">
      <c r="A5" s="5"/>
      <c r="B5" s="5"/>
      <c r="C5" s="6" t="s">
        <v>4</v>
      </c>
    </row>
    <row r="6" spans="1:11" x14ac:dyDescent="0.2">
      <c r="A6" s="7" t="s">
        <v>5</v>
      </c>
      <c r="B6" s="7" t="s">
        <v>6</v>
      </c>
      <c r="C6" s="8" t="s">
        <v>7</v>
      </c>
      <c r="E6" s="7" t="s">
        <v>6</v>
      </c>
      <c r="F6" s="8" t="s">
        <v>8</v>
      </c>
      <c r="G6" s="9"/>
      <c r="H6" s="7" t="s">
        <v>6</v>
      </c>
      <c r="I6" s="8" t="s">
        <v>8</v>
      </c>
    </row>
    <row r="7" spans="1:11" x14ac:dyDescent="0.2">
      <c r="A7" s="10"/>
      <c r="B7" s="10"/>
      <c r="C7" s="9" t="s">
        <v>9</v>
      </c>
      <c r="H7" s="11"/>
      <c r="I7" s="12"/>
    </row>
    <row r="8" spans="1:11" ht="12.75" customHeight="1" x14ac:dyDescent="0.2">
      <c r="C8" s="13"/>
      <c r="H8" s="11"/>
      <c r="I8" s="14" t="s">
        <v>10</v>
      </c>
    </row>
    <row r="9" spans="1:11" ht="12.75" customHeight="1" x14ac:dyDescent="0.2">
      <c r="A9" s="1" t="s">
        <v>11</v>
      </c>
      <c r="B9" s="2" t="s">
        <v>12</v>
      </c>
      <c r="C9" s="6">
        <v>19.497031609843734</v>
      </c>
      <c r="D9" s="15"/>
      <c r="E9" s="2" t="s">
        <v>13</v>
      </c>
      <c r="F9" s="6">
        <f t="shared" ref="F9:F58" si="0">VLOOKUP(E9,$B$9:$C$58,2,FALSE)</f>
        <v>9.6381006054947953</v>
      </c>
      <c r="H9" s="2" t="s">
        <v>14</v>
      </c>
      <c r="I9" s="6">
        <f>VLOOKUP(H9,$B$9:$C$58,2,FALSE)</f>
        <v>7.3344136331136287</v>
      </c>
      <c r="K9" s="16"/>
    </row>
    <row r="10" spans="1:11" ht="12.75" customHeight="1" x14ac:dyDescent="0.2">
      <c r="B10" s="2" t="s">
        <v>15</v>
      </c>
      <c r="C10" s="6">
        <v>15.306297256864505</v>
      </c>
      <c r="E10" s="2" t="s">
        <v>16</v>
      </c>
      <c r="F10" s="6">
        <f t="shared" si="0"/>
        <v>12.266266319975037</v>
      </c>
      <c r="H10" s="2" t="s">
        <v>17</v>
      </c>
      <c r="I10" s="6">
        <f>VLOOKUP(H10,$B$9:$C$58,2,FALSE)</f>
        <v>7.3786892165990938</v>
      </c>
      <c r="K10" s="16"/>
    </row>
    <row r="11" spans="1:11" ht="12.75" customHeight="1" x14ac:dyDescent="0.2">
      <c r="B11" s="2" t="s">
        <v>18</v>
      </c>
      <c r="C11" s="6">
        <v>20.538087119087326</v>
      </c>
      <c r="E11" s="2" t="s">
        <v>17</v>
      </c>
      <c r="F11" s="6">
        <f t="shared" si="0"/>
        <v>7.3786892165990938</v>
      </c>
      <c r="H11" s="2" t="s">
        <v>19</v>
      </c>
      <c r="I11" s="6">
        <f>VLOOKUP(H11,$B$9:$C$58,2,FALSE)</f>
        <v>7.5718391778194967</v>
      </c>
      <c r="K11" s="16"/>
    </row>
    <row r="12" spans="1:11" ht="12.75" customHeight="1" x14ac:dyDescent="0.2">
      <c r="B12" s="2" t="s">
        <v>20</v>
      </c>
      <c r="C12" s="6">
        <v>17.424248694765314</v>
      </c>
      <c r="E12" s="2" t="s">
        <v>21</v>
      </c>
      <c r="F12" s="6">
        <f t="shared" si="0"/>
        <v>16.319162970042079</v>
      </c>
      <c r="H12" s="17" t="s">
        <v>22</v>
      </c>
      <c r="I12" s="6">
        <f>VLOOKUP(H12,$B$9:$C$58,2,FALSE)</f>
        <v>7.5772150328841352</v>
      </c>
      <c r="K12" s="16"/>
    </row>
    <row r="13" spans="1:11" ht="12.75" customHeight="1" x14ac:dyDescent="0.2">
      <c r="A13" s="10"/>
      <c r="B13" s="18" t="s">
        <v>23</v>
      </c>
      <c r="C13" s="6">
        <v>18.578417892383552</v>
      </c>
      <c r="E13" s="2" t="s">
        <v>24</v>
      </c>
      <c r="F13" s="6">
        <f t="shared" si="0"/>
        <v>9.4707508105039153</v>
      </c>
      <c r="H13" s="2" t="s">
        <v>25</v>
      </c>
      <c r="I13" s="6">
        <f>VLOOKUP(H13,$B$9:$C$58,2,FALSE)</f>
        <v>7.5784685203063216</v>
      </c>
      <c r="K13" s="16"/>
    </row>
    <row r="14" spans="1:11" ht="12.75" customHeight="1" x14ac:dyDescent="0.2">
      <c r="A14" s="10"/>
      <c r="B14" s="18" t="s">
        <v>26</v>
      </c>
      <c r="C14" s="6">
        <v>14.838509744367553</v>
      </c>
      <c r="E14" s="2" t="s">
        <v>12</v>
      </c>
      <c r="F14" s="6">
        <f t="shared" si="0"/>
        <v>19.497031609843734</v>
      </c>
      <c r="H14" s="2" t="s">
        <v>30</v>
      </c>
      <c r="I14" s="6">
        <f t="shared" ref="I14:I16" si="1">VLOOKUP(H14,$B$9:$C$58,2,FALSE)</f>
        <v>7.8790993801072231</v>
      </c>
      <c r="K14" s="16"/>
    </row>
    <row r="15" spans="1:11" ht="12.75" customHeight="1" x14ac:dyDescent="0.2">
      <c r="A15" s="1" t="s">
        <v>27</v>
      </c>
      <c r="B15" s="2" t="s">
        <v>28</v>
      </c>
      <c r="C15" s="6">
        <v>14.16</v>
      </c>
      <c r="E15" s="20" t="s">
        <v>29</v>
      </c>
      <c r="F15" s="6">
        <f t="shared" si="0"/>
        <v>10.969999473234948</v>
      </c>
      <c r="H15" s="17" t="s">
        <v>33</v>
      </c>
      <c r="I15" s="6">
        <f t="shared" si="1"/>
        <v>8.0838186874309308</v>
      </c>
      <c r="K15" s="21"/>
    </row>
    <row r="16" spans="1:11" ht="12.75" customHeight="1" x14ac:dyDescent="0.2">
      <c r="B16" s="2" t="s">
        <v>31</v>
      </c>
      <c r="C16" s="6">
        <v>17.557351470401031</v>
      </c>
      <c r="E16" s="2" t="s">
        <v>32</v>
      </c>
      <c r="F16" s="6">
        <f t="shared" si="0"/>
        <v>12.389999744024532</v>
      </c>
      <c r="H16" s="17" t="s">
        <v>36</v>
      </c>
      <c r="I16" s="6">
        <f t="shared" si="1"/>
        <v>8.0872641802627392</v>
      </c>
      <c r="K16" s="21"/>
    </row>
    <row r="17" spans="1:12" ht="12.75" customHeight="1" x14ac:dyDescent="0.2">
      <c r="A17" s="10"/>
      <c r="B17" s="18" t="s">
        <v>34</v>
      </c>
      <c r="C17" s="6">
        <v>10.501380813223093</v>
      </c>
      <c r="E17" s="2" t="s">
        <v>35</v>
      </c>
      <c r="F17" s="6">
        <f t="shared" si="0"/>
        <v>10.009308566029864</v>
      </c>
      <c r="H17" s="36" t="s">
        <v>74</v>
      </c>
      <c r="I17" s="32">
        <v>8.39</v>
      </c>
      <c r="K17" s="37">
        <f ca="1">I17/I43-1</f>
        <v>-0.22530009233610337</v>
      </c>
      <c r="L17" s="24"/>
    </row>
    <row r="18" spans="1:12" ht="12.75" customHeight="1" x14ac:dyDescent="0.2">
      <c r="A18" s="1" t="s">
        <v>37</v>
      </c>
      <c r="B18" s="2" t="s">
        <v>38</v>
      </c>
      <c r="C18" s="6">
        <v>11.625591802691822</v>
      </c>
      <c r="E18" s="2" t="s">
        <v>39</v>
      </c>
      <c r="F18" s="6">
        <f t="shared" si="0"/>
        <v>9.4102115499196284</v>
      </c>
      <c r="H18" s="2" t="s">
        <v>40</v>
      </c>
      <c r="I18" s="6">
        <f>VLOOKUP(H18,$B$9:$C$58,2,FALSE)</f>
        <v>8.6281766502360586</v>
      </c>
      <c r="K18" s="21"/>
    </row>
    <row r="19" spans="1:12" ht="12.75" customHeight="1" x14ac:dyDescent="0.2">
      <c r="B19" s="2" t="s">
        <v>41</v>
      </c>
      <c r="C19" s="6">
        <v>9.6220945611720197</v>
      </c>
      <c r="E19" s="2" t="s">
        <v>42</v>
      </c>
      <c r="F19" s="6">
        <f t="shared" si="0"/>
        <v>29.074384426360826</v>
      </c>
      <c r="H19" s="2" t="s">
        <v>43</v>
      </c>
      <c r="I19" s="6">
        <f>VLOOKUP(H19,$B$9:$C$58,2,FALSE)</f>
        <v>8.6414875472488042</v>
      </c>
      <c r="K19" s="21"/>
    </row>
    <row r="20" spans="1:12" ht="12.75" customHeight="1" x14ac:dyDescent="0.2">
      <c r="B20" s="2" t="s">
        <v>44</v>
      </c>
      <c r="C20" s="6">
        <v>11.991394371349251</v>
      </c>
      <c r="E20" s="2" t="s">
        <v>36</v>
      </c>
      <c r="F20" s="6">
        <f t="shared" si="0"/>
        <v>8.0872641802627392</v>
      </c>
      <c r="H20" s="2" t="s">
        <v>45</v>
      </c>
      <c r="I20" s="6">
        <f>VLOOKUP(H20,$B$9:$C$58,2,FALSE)</f>
        <v>8.6486653762568189</v>
      </c>
      <c r="K20" s="21"/>
    </row>
    <row r="21" spans="1:12" ht="12.75" customHeight="1" x14ac:dyDescent="0.2">
      <c r="A21" s="10"/>
      <c r="B21" s="18" t="s">
        <v>46</v>
      </c>
      <c r="C21" s="6">
        <v>10.013574427327679</v>
      </c>
      <c r="E21" s="2" t="s">
        <v>38</v>
      </c>
      <c r="F21" s="6">
        <f t="shared" si="0"/>
        <v>11.625591802691822</v>
      </c>
      <c r="H21" s="2" t="s">
        <v>47</v>
      </c>
      <c r="I21" s="6">
        <f>VLOOKUP(H21,$B$9:$C$58,2,FALSE)</f>
        <v>8.7322163649124711</v>
      </c>
      <c r="K21" s="21"/>
    </row>
    <row r="22" spans="1:12" ht="12.75" customHeight="1" x14ac:dyDescent="0.2">
      <c r="A22" s="10"/>
      <c r="B22" s="18" t="s">
        <v>48</v>
      </c>
      <c r="C22" s="6">
        <v>10.696426225388368</v>
      </c>
      <c r="E22" s="2" t="s">
        <v>41</v>
      </c>
      <c r="F22" s="6">
        <f t="shared" si="0"/>
        <v>9.6220945611720197</v>
      </c>
      <c r="H22" s="2" t="s">
        <v>49</v>
      </c>
      <c r="I22" s="6">
        <f>VLOOKUP(H22,$B$9:$C$58,2,FALSE)</f>
        <v>8.8256196786387271</v>
      </c>
      <c r="K22" s="21"/>
    </row>
    <row r="23" spans="1:12" ht="12.75" customHeight="1" x14ac:dyDescent="0.2">
      <c r="A23" s="1" t="s">
        <v>50</v>
      </c>
      <c r="B23" s="2" t="s">
        <v>45</v>
      </c>
      <c r="C23" s="6">
        <v>8.6486653762568189</v>
      </c>
      <c r="E23" s="2" t="s">
        <v>45</v>
      </c>
      <c r="F23" s="6">
        <f t="shared" si="0"/>
        <v>8.6486653762568189</v>
      </c>
      <c r="H23" s="2" t="s">
        <v>51</v>
      </c>
      <c r="I23" s="6">
        <f>VLOOKUP(H23,$B$9:$C$58,2,FALSE)</f>
        <v>9.1425058510751178</v>
      </c>
      <c r="K23" s="21"/>
    </row>
    <row r="24" spans="1:12" ht="12.75" customHeight="1" x14ac:dyDescent="0.2">
      <c r="B24" s="2" t="s">
        <v>52</v>
      </c>
      <c r="C24" s="6">
        <v>10.379441428660433</v>
      </c>
      <c r="E24" s="2" t="s">
        <v>52</v>
      </c>
      <c r="F24" s="6">
        <f t="shared" si="0"/>
        <v>10.379441428660433</v>
      </c>
      <c r="H24" s="2" t="s">
        <v>53</v>
      </c>
      <c r="I24" s="6">
        <f>VLOOKUP(H24,$B$9:$C$58,2,FALSE)</f>
        <v>9.1536491376633631</v>
      </c>
      <c r="K24" s="21"/>
    </row>
    <row r="25" spans="1:12" ht="12.75" customHeight="1" x14ac:dyDescent="0.2">
      <c r="B25" s="2" t="s">
        <v>54</v>
      </c>
      <c r="C25" s="6">
        <v>9.9922401928118312</v>
      </c>
      <c r="E25" s="2" t="s">
        <v>47</v>
      </c>
      <c r="F25" s="6">
        <f t="shared" si="0"/>
        <v>8.7322163649124711</v>
      </c>
      <c r="H25" s="2" t="s">
        <v>55</v>
      </c>
      <c r="I25" s="6">
        <f>VLOOKUP(H25,$B$9:$C$58,2,FALSE)</f>
        <v>9.1711028631796445</v>
      </c>
      <c r="K25" s="21"/>
    </row>
    <row r="26" spans="1:12" ht="12.75" customHeight="1" x14ac:dyDescent="0.2">
      <c r="B26" s="2" t="s">
        <v>56</v>
      </c>
      <c r="C26" s="6">
        <v>9.5938189706250974</v>
      </c>
      <c r="E26" s="2" t="s">
        <v>25</v>
      </c>
      <c r="F26" s="6">
        <f t="shared" si="0"/>
        <v>7.5784685203063216</v>
      </c>
      <c r="H26" s="2" t="s">
        <v>57</v>
      </c>
      <c r="I26" s="6">
        <f>VLOOKUP(H26,$B$9:$C$58,2,FALSE)</f>
        <v>9.1778704588146116</v>
      </c>
      <c r="K26" s="21"/>
    </row>
    <row r="27" spans="1:12" ht="12.75" customHeight="1" x14ac:dyDescent="0.2">
      <c r="B27" s="2" t="s">
        <v>53</v>
      </c>
      <c r="C27" s="6">
        <v>9.1536491376633631</v>
      </c>
      <c r="E27" s="2" t="s">
        <v>15</v>
      </c>
      <c r="F27" s="6">
        <f t="shared" si="0"/>
        <v>15.306297256864505</v>
      </c>
      <c r="H27" s="2" t="s">
        <v>39</v>
      </c>
      <c r="I27" s="6">
        <f>VLOOKUP(H27,$B$9:$C$58,2,FALSE)</f>
        <v>9.4102115499196284</v>
      </c>
      <c r="K27" s="21"/>
    </row>
    <row r="28" spans="1:12" ht="12.75" customHeight="1" x14ac:dyDescent="0.2">
      <c r="A28" s="10"/>
      <c r="B28" s="18" t="s">
        <v>58</v>
      </c>
      <c r="C28" s="6">
        <v>10.082009881451345</v>
      </c>
      <c r="E28" s="2" t="s">
        <v>59</v>
      </c>
      <c r="F28" s="6">
        <f t="shared" si="0"/>
        <v>11.851115759286166</v>
      </c>
      <c r="H28" s="2" t="s">
        <v>24</v>
      </c>
      <c r="I28" s="6">
        <f>VLOOKUP(H28,$B$9:$C$58,2,FALSE)</f>
        <v>9.4707508105039153</v>
      </c>
      <c r="K28" s="21"/>
    </row>
    <row r="29" spans="1:12" ht="12.75" customHeight="1" x14ac:dyDescent="0.2">
      <c r="A29" s="1" t="s">
        <v>60</v>
      </c>
      <c r="B29" s="20" t="s">
        <v>29</v>
      </c>
      <c r="C29" s="6">
        <v>10.969999473234948</v>
      </c>
      <c r="E29" s="2" t="s">
        <v>18</v>
      </c>
      <c r="F29" s="6">
        <f t="shared" si="0"/>
        <v>20.538087119087326</v>
      </c>
      <c r="H29" s="2" t="s">
        <v>61</v>
      </c>
      <c r="I29" s="6">
        <f>VLOOKUP(H29,$B$9:$C$58,2,FALSE)</f>
        <v>9.5476475863744703</v>
      </c>
      <c r="K29" s="21"/>
    </row>
    <row r="30" spans="1:12" ht="12.75" customHeight="1" x14ac:dyDescent="0.2">
      <c r="B30" s="2" t="s">
        <v>32</v>
      </c>
      <c r="C30" s="6">
        <v>12.389999744024532</v>
      </c>
      <c r="E30" s="2" t="s">
        <v>44</v>
      </c>
      <c r="F30" s="6">
        <f t="shared" si="0"/>
        <v>11.991394371349251</v>
      </c>
      <c r="H30" s="2" t="s">
        <v>62</v>
      </c>
      <c r="I30" s="6">
        <f t="shared" ref="I30:I59" si="2">VLOOKUP(H30,$B$9:$C$58,2,FALSE)</f>
        <v>9.5629663852678135</v>
      </c>
      <c r="K30" s="21"/>
    </row>
    <row r="31" spans="1:12" ht="12.75" customHeight="1" x14ac:dyDescent="0.2">
      <c r="B31" s="2" t="s">
        <v>35</v>
      </c>
      <c r="C31" s="6">
        <v>10.009308566029864</v>
      </c>
      <c r="E31" s="2" t="s">
        <v>54</v>
      </c>
      <c r="F31" s="6">
        <f t="shared" si="0"/>
        <v>9.9922401928118312</v>
      </c>
      <c r="H31" s="2" t="s">
        <v>56</v>
      </c>
      <c r="I31" s="6">
        <f t="shared" si="2"/>
        <v>9.5938189706250974</v>
      </c>
      <c r="K31" s="21"/>
    </row>
    <row r="32" spans="1:12" ht="12.75" customHeight="1" x14ac:dyDescent="0.2">
      <c r="B32" s="2" t="s">
        <v>39</v>
      </c>
      <c r="C32" s="6">
        <v>9.4102115499196284</v>
      </c>
      <c r="E32" s="2" t="s">
        <v>51</v>
      </c>
      <c r="F32" s="6">
        <f t="shared" si="0"/>
        <v>9.1425058510751178</v>
      </c>
      <c r="H32" s="2" t="s">
        <v>41</v>
      </c>
      <c r="I32" s="6">
        <f t="shared" si="2"/>
        <v>9.6220945611720197</v>
      </c>
      <c r="K32" s="21"/>
    </row>
    <row r="33" spans="1:11" ht="12.75" customHeight="1" x14ac:dyDescent="0.2">
      <c r="B33" s="2" t="s">
        <v>59</v>
      </c>
      <c r="C33" s="6">
        <v>11.851115759286166</v>
      </c>
      <c r="E33" s="2" t="s">
        <v>56</v>
      </c>
      <c r="F33" s="6">
        <f t="shared" si="0"/>
        <v>9.5938189706250974</v>
      </c>
      <c r="H33" s="2" t="s">
        <v>13</v>
      </c>
      <c r="I33" s="6">
        <f t="shared" si="2"/>
        <v>9.6381006054947953</v>
      </c>
      <c r="K33" s="21"/>
    </row>
    <row r="34" spans="1:11" ht="12.75" customHeight="1" x14ac:dyDescent="0.2">
      <c r="B34" s="2" t="s">
        <v>43</v>
      </c>
      <c r="C34" s="6">
        <v>8.6414875472488042</v>
      </c>
      <c r="E34" s="2" t="s">
        <v>61</v>
      </c>
      <c r="F34" s="6">
        <f t="shared" si="0"/>
        <v>9.5476475863744703</v>
      </c>
      <c r="H34" s="17" t="s">
        <v>63</v>
      </c>
      <c r="I34" s="6">
        <f t="shared" si="2"/>
        <v>9.7756351580647838</v>
      </c>
      <c r="K34" s="21"/>
    </row>
    <row r="35" spans="1:11" ht="12.75" customHeight="1" x14ac:dyDescent="0.2">
      <c r="B35" s="2" t="s">
        <v>55</v>
      </c>
      <c r="C35" s="6">
        <v>9.1711028631796445</v>
      </c>
      <c r="E35" s="2" t="s">
        <v>62</v>
      </c>
      <c r="F35" s="6">
        <f t="shared" si="0"/>
        <v>9.5629663852678135</v>
      </c>
      <c r="H35" s="2" t="s">
        <v>54</v>
      </c>
      <c r="I35" s="6">
        <f t="shared" si="2"/>
        <v>9.9922401928118312</v>
      </c>
      <c r="K35" s="21"/>
    </row>
    <row r="36" spans="1:11" ht="12.75" customHeight="1" x14ac:dyDescent="0.2">
      <c r="B36" s="2" t="s">
        <v>40</v>
      </c>
      <c r="C36" s="6">
        <v>8.6281766502360586</v>
      </c>
      <c r="E36" s="2" t="s">
        <v>20</v>
      </c>
      <c r="F36" s="6">
        <f t="shared" si="0"/>
        <v>17.424248694765314</v>
      </c>
      <c r="H36" s="17" t="s">
        <v>64</v>
      </c>
      <c r="I36" s="6">
        <f t="shared" si="2"/>
        <v>10.002421283841043</v>
      </c>
      <c r="K36" s="21"/>
    </row>
    <row r="37" spans="1:11" ht="12.75" customHeight="1" x14ac:dyDescent="0.2">
      <c r="B37" s="2" t="s">
        <v>49</v>
      </c>
      <c r="C37" s="6">
        <v>8.8256196786387271</v>
      </c>
      <c r="E37" s="2" t="s">
        <v>28</v>
      </c>
      <c r="F37" s="6">
        <f t="shared" si="0"/>
        <v>14.16</v>
      </c>
      <c r="H37" s="2" t="s">
        <v>35</v>
      </c>
      <c r="I37" s="6">
        <f t="shared" si="2"/>
        <v>10.009308566029864</v>
      </c>
      <c r="K37" s="21"/>
    </row>
    <row r="38" spans="1:11" ht="12.75" customHeight="1" x14ac:dyDescent="0.2">
      <c r="A38" s="1" t="s">
        <v>65</v>
      </c>
      <c r="B38" s="2" t="s">
        <v>13</v>
      </c>
      <c r="C38" s="6">
        <v>9.6381006054947953</v>
      </c>
      <c r="E38" s="2" t="s">
        <v>57</v>
      </c>
      <c r="F38" s="6">
        <f t="shared" si="0"/>
        <v>9.1778704588146116</v>
      </c>
      <c r="H38" s="18" t="s">
        <v>46</v>
      </c>
      <c r="I38" s="6">
        <f t="shared" si="2"/>
        <v>10.013574427327679</v>
      </c>
      <c r="K38" s="21"/>
    </row>
    <row r="39" spans="1:11" ht="12.75" customHeight="1" x14ac:dyDescent="0.2">
      <c r="B39" s="2" t="s">
        <v>47</v>
      </c>
      <c r="C39" s="6">
        <v>8.7322163649124711</v>
      </c>
      <c r="E39" s="2" t="s">
        <v>31</v>
      </c>
      <c r="F39" s="6">
        <f t="shared" si="0"/>
        <v>17.557351470401031</v>
      </c>
      <c r="H39" s="18" t="s">
        <v>58</v>
      </c>
      <c r="I39" s="6">
        <f t="shared" si="2"/>
        <v>10.082009881451345</v>
      </c>
      <c r="K39" s="21"/>
    </row>
    <row r="40" spans="1:11" ht="12.75" customHeight="1" x14ac:dyDescent="0.2">
      <c r="B40" s="2" t="s">
        <v>51</v>
      </c>
      <c r="C40" s="6">
        <v>9.1425058510751178</v>
      </c>
      <c r="E40" s="2" t="s">
        <v>43</v>
      </c>
      <c r="F40" s="6">
        <f t="shared" si="0"/>
        <v>8.6414875472488042</v>
      </c>
      <c r="H40" s="2" t="s">
        <v>52</v>
      </c>
      <c r="I40" s="6">
        <f t="shared" si="2"/>
        <v>10.379441428660433</v>
      </c>
      <c r="K40" s="21"/>
    </row>
    <row r="41" spans="1:11" ht="12.75" customHeight="1" x14ac:dyDescent="0.2">
      <c r="B41" s="2" t="s">
        <v>30</v>
      </c>
      <c r="C41" s="6">
        <v>7.8790993801072231</v>
      </c>
      <c r="E41" s="2" t="s">
        <v>53</v>
      </c>
      <c r="F41" s="6">
        <f t="shared" si="0"/>
        <v>9.1536491376633631</v>
      </c>
      <c r="H41" s="18" t="s">
        <v>34</v>
      </c>
      <c r="I41" s="6">
        <f t="shared" si="2"/>
        <v>10.501380813223093</v>
      </c>
      <c r="K41" s="21"/>
    </row>
    <row r="42" spans="1:11" ht="12.75" customHeight="1" x14ac:dyDescent="0.2">
      <c r="A42" s="1" t="s">
        <v>66</v>
      </c>
      <c r="B42" s="2" t="s">
        <v>17</v>
      </c>
      <c r="C42" s="6">
        <v>7.3786892165990938</v>
      </c>
      <c r="E42" s="18" t="s">
        <v>46</v>
      </c>
      <c r="F42" s="6">
        <f t="shared" si="0"/>
        <v>10.013574427327679</v>
      </c>
      <c r="H42" s="18" t="s">
        <v>48</v>
      </c>
      <c r="I42" s="6">
        <f t="shared" si="2"/>
        <v>10.696426225388368</v>
      </c>
    </row>
    <row r="43" spans="1:11" ht="12.75" customHeight="1" x14ac:dyDescent="0.25">
      <c r="B43" s="2" t="s">
        <v>25</v>
      </c>
      <c r="C43" s="6">
        <v>7.5784685203063216</v>
      </c>
      <c r="E43" s="2" t="s">
        <v>19</v>
      </c>
      <c r="F43" s="6">
        <f t="shared" si="0"/>
        <v>7.5718391778194967</v>
      </c>
      <c r="H43" s="19" t="s">
        <v>67</v>
      </c>
      <c r="I43" s="6">
        <f t="shared" si="2"/>
        <v>10.83</v>
      </c>
    </row>
    <row r="44" spans="1:11" ht="12.75" customHeight="1" x14ac:dyDescent="0.2">
      <c r="B44" s="2" t="s">
        <v>19</v>
      </c>
      <c r="C44" s="6">
        <v>7.5718391778194967</v>
      </c>
      <c r="E44" s="2" t="s">
        <v>63</v>
      </c>
      <c r="F44" s="6">
        <f t="shared" si="0"/>
        <v>9.7756351580647838</v>
      </c>
      <c r="H44" s="20" t="s">
        <v>29</v>
      </c>
      <c r="I44" s="6">
        <f t="shared" si="2"/>
        <v>10.969999473234948</v>
      </c>
    </row>
    <row r="45" spans="1:11" ht="12.75" customHeight="1" x14ac:dyDescent="0.2">
      <c r="B45" s="2" t="s">
        <v>14</v>
      </c>
      <c r="C45" s="6">
        <v>7.3344136331136287</v>
      </c>
      <c r="E45" s="18" t="s">
        <v>34</v>
      </c>
      <c r="F45" s="6">
        <f t="shared" si="0"/>
        <v>10.501380813223093</v>
      </c>
      <c r="H45" s="2" t="s">
        <v>38</v>
      </c>
      <c r="I45" s="6">
        <f t="shared" si="2"/>
        <v>11.625591802691822</v>
      </c>
    </row>
    <row r="46" spans="1:11" ht="12.75" customHeight="1" x14ac:dyDescent="0.2">
      <c r="A46" s="1" t="s">
        <v>68</v>
      </c>
      <c r="B46" s="2" t="s">
        <v>16</v>
      </c>
      <c r="C46" s="6">
        <v>12.266266319975037</v>
      </c>
      <c r="E46" s="18" t="s">
        <v>23</v>
      </c>
      <c r="F46" s="6">
        <f t="shared" si="0"/>
        <v>18.578417892383552</v>
      </c>
      <c r="H46" s="2" t="s">
        <v>59</v>
      </c>
      <c r="I46" s="6">
        <f t="shared" si="2"/>
        <v>11.851115759286166</v>
      </c>
    </row>
    <row r="47" spans="1:11" ht="12.75" customHeight="1" x14ac:dyDescent="0.2">
      <c r="B47" s="2" t="s">
        <v>24</v>
      </c>
      <c r="C47" s="6">
        <v>9.4707508105039153</v>
      </c>
      <c r="E47" s="2" t="s">
        <v>55</v>
      </c>
      <c r="F47" s="6">
        <f t="shared" si="0"/>
        <v>9.1711028631796445</v>
      </c>
      <c r="H47" s="2" t="s">
        <v>44</v>
      </c>
      <c r="I47" s="6">
        <f t="shared" si="2"/>
        <v>11.991394371349251</v>
      </c>
    </row>
    <row r="48" spans="1:11" ht="12.75" customHeight="1" x14ac:dyDescent="0.2">
      <c r="B48" s="2" t="s">
        <v>36</v>
      </c>
      <c r="C48" s="6">
        <v>8.0872641802627392</v>
      </c>
      <c r="E48" s="18" t="s">
        <v>58</v>
      </c>
      <c r="F48" s="6">
        <f t="shared" si="0"/>
        <v>10.082009881451345</v>
      </c>
      <c r="H48" s="2" t="s">
        <v>16</v>
      </c>
      <c r="I48" s="6">
        <f t="shared" si="2"/>
        <v>12.266266319975037</v>
      </c>
      <c r="K48" s="22"/>
    </row>
    <row r="49" spans="1:13" ht="12.75" customHeight="1" x14ac:dyDescent="0.2">
      <c r="B49" s="2" t="s">
        <v>61</v>
      </c>
      <c r="C49" s="6">
        <v>9.5476475863744703</v>
      </c>
      <c r="E49" s="2" t="s">
        <v>30</v>
      </c>
      <c r="F49" s="6">
        <f t="shared" si="0"/>
        <v>7.8790993801072231</v>
      </c>
      <c r="H49" s="2" t="s">
        <v>32</v>
      </c>
      <c r="I49" s="6">
        <f t="shared" si="2"/>
        <v>12.389999744024532</v>
      </c>
      <c r="K49" s="22"/>
      <c r="M49" s="23"/>
    </row>
    <row r="50" spans="1:13" ht="12.75" customHeight="1" x14ac:dyDescent="0.2">
      <c r="B50" s="2" t="s">
        <v>62</v>
      </c>
      <c r="C50" s="6">
        <v>9.5629663852678135</v>
      </c>
      <c r="E50" s="2" t="s">
        <v>14</v>
      </c>
      <c r="F50" s="6">
        <f t="shared" si="0"/>
        <v>7.3344136331136287</v>
      </c>
      <c r="H50" s="2" t="s">
        <v>28</v>
      </c>
      <c r="I50" s="6">
        <f t="shared" si="2"/>
        <v>14.16</v>
      </c>
      <c r="K50" s="22"/>
      <c r="M50" s="23"/>
    </row>
    <row r="51" spans="1:13" ht="12.75" customHeight="1" x14ac:dyDescent="0.2">
      <c r="B51" s="2" t="s">
        <v>57</v>
      </c>
      <c r="C51" s="6">
        <v>9.1778704588146116</v>
      </c>
      <c r="E51" s="2" t="s">
        <v>67</v>
      </c>
      <c r="F51" s="6">
        <f t="shared" si="0"/>
        <v>10.83</v>
      </c>
      <c r="H51" s="18" t="s">
        <v>26</v>
      </c>
      <c r="I51" s="6">
        <f t="shared" si="2"/>
        <v>14.838509744367553</v>
      </c>
      <c r="K51" s="22"/>
    </row>
    <row r="52" spans="1:13" ht="12.75" customHeight="1" x14ac:dyDescent="0.2">
      <c r="B52" s="2" t="s">
        <v>33</v>
      </c>
      <c r="C52" s="6">
        <v>8.0838186874309308</v>
      </c>
      <c r="E52" s="2" t="s">
        <v>33</v>
      </c>
      <c r="F52" s="6">
        <f t="shared" si="0"/>
        <v>8.0838186874309308</v>
      </c>
      <c r="H52" s="2" t="s">
        <v>15</v>
      </c>
      <c r="I52" s="6">
        <f t="shared" si="2"/>
        <v>15.306297256864505</v>
      </c>
      <c r="K52" s="22"/>
      <c r="M52" s="23"/>
    </row>
    <row r="53" spans="1:13" ht="12.75" customHeight="1" x14ac:dyDescent="0.2">
      <c r="B53" s="2" t="s">
        <v>22</v>
      </c>
      <c r="C53" s="6">
        <v>7.5772150328841352</v>
      </c>
      <c r="E53" s="18" t="s">
        <v>26</v>
      </c>
      <c r="F53" s="6">
        <f t="shared" si="0"/>
        <v>14.838509744367553</v>
      </c>
      <c r="H53" s="17" t="s">
        <v>21</v>
      </c>
      <c r="I53" s="6">
        <f t="shared" si="2"/>
        <v>16.319162970042079</v>
      </c>
      <c r="M53" s="23"/>
    </row>
    <row r="54" spans="1:13" ht="12.75" customHeight="1" x14ac:dyDescent="0.2">
      <c r="A54" s="1" t="s">
        <v>69</v>
      </c>
      <c r="B54" s="2" t="s">
        <v>21</v>
      </c>
      <c r="C54" s="6">
        <v>16.319162970042079</v>
      </c>
      <c r="E54" s="2" t="s">
        <v>40</v>
      </c>
      <c r="F54" s="6">
        <f t="shared" si="0"/>
        <v>8.6281766502360586</v>
      </c>
      <c r="H54" s="2" t="s">
        <v>20</v>
      </c>
      <c r="I54" s="6">
        <f t="shared" si="2"/>
        <v>17.424248694765314</v>
      </c>
      <c r="M54" s="24"/>
    </row>
    <row r="55" spans="1:13" ht="12.75" customHeight="1" x14ac:dyDescent="0.2">
      <c r="B55" s="2" t="s">
        <v>63</v>
      </c>
      <c r="C55" s="6">
        <v>9.7756351580647838</v>
      </c>
      <c r="E55" s="2" t="s">
        <v>64</v>
      </c>
      <c r="F55" s="6">
        <f t="shared" si="0"/>
        <v>10.002421283841043</v>
      </c>
      <c r="H55" s="20" t="s">
        <v>31</v>
      </c>
      <c r="I55" s="25">
        <f t="shared" si="2"/>
        <v>17.557351470401031</v>
      </c>
    </row>
    <row r="56" spans="1:13" ht="12.75" customHeight="1" x14ac:dyDescent="0.2">
      <c r="B56" s="2" t="s">
        <v>64</v>
      </c>
      <c r="C56" s="6">
        <v>10.002421283841043</v>
      </c>
      <c r="E56" s="2" t="s">
        <v>49</v>
      </c>
      <c r="F56" s="6">
        <f t="shared" si="0"/>
        <v>8.8256196786387271</v>
      </c>
      <c r="H56" s="26" t="s">
        <v>23</v>
      </c>
      <c r="I56" s="25">
        <f t="shared" si="2"/>
        <v>18.578417892383552</v>
      </c>
    </row>
    <row r="57" spans="1:13" ht="12.75" customHeight="1" x14ac:dyDescent="0.2">
      <c r="A57" s="1" t="s">
        <v>42</v>
      </c>
      <c r="B57" s="2" t="s">
        <v>42</v>
      </c>
      <c r="C57" s="6">
        <v>29.074384426360826</v>
      </c>
      <c r="E57" s="18" t="s">
        <v>48</v>
      </c>
      <c r="F57" s="6">
        <f t="shared" si="0"/>
        <v>10.696426225388368</v>
      </c>
      <c r="H57" s="20" t="s">
        <v>12</v>
      </c>
      <c r="I57" s="25">
        <f t="shared" si="2"/>
        <v>19.497031609843734</v>
      </c>
      <c r="M57" s="27"/>
    </row>
    <row r="58" spans="1:13" ht="12.75" customHeight="1" x14ac:dyDescent="0.2">
      <c r="A58" s="1" t="s">
        <v>67</v>
      </c>
      <c r="B58" s="20" t="s">
        <v>67</v>
      </c>
      <c r="C58" s="6">
        <v>10.83</v>
      </c>
      <c r="E58" s="2" t="s">
        <v>22</v>
      </c>
      <c r="F58" s="6">
        <f t="shared" si="0"/>
        <v>7.5772150328841352</v>
      </c>
      <c r="H58" s="20" t="s">
        <v>18</v>
      </c>
      <c r="I58" s="25">
        <f t="shared" si="2"/>
        <v>20.538087119087326</v>
      </c>
    </row>
    <row r="59" spans="1:13" ht="12.75" customHeight="1" x14ac:dyDescent="0.2">
      <c r="E59" s="2"/>
      <c r="F59" s="3"/>
      <c r="H59" s="20" t="s">
        <v>42</v>
      </c>
      <c r="I59" s="25">
        <f t="shared" si="2"/>
        <v>29.074384426360826</v>
      </c>
    </row>
    <row r="60" spans="1:13" ht="12.75" customHeight="1" x14ac:dyDescent="0.2">
      <c r="E60" s="2"/>
      <c r="F60" s="3"/>
    </row>
    <row r="61" spans="1:13" s="30" customFormat="1" ht="12.75" customHeight="1" x14ac:dyDescent="0.2">
      <c r="A61" s="28" t="s">
        <v>70</v>
      </c>
      <c r="B61" s="20"/>
      <c r="C61" s="29"/>
      <c r="D61" s="15"/>
      <c r="E61" s="15"/>
      <c r="F61" s="15"/>
      <c r="G61" s="15"/>
      <c r="H61" s="20"/>
      <c r="I61" s="13"/>
      <c r="J61" s="15"/>
      <c r="K61" s="15"/>
    </row>
    <row r="62" spans="1:13" ht="12.75" customHeight="1" x14ac:dyDescent="0.2">
      <c r="H62" s="2"/>
      <c r="I62" s="3"/>
    </row>
    <row r="63" spans="1:13" ht="12.75" customHeight="1" x14ac:dyDescent="0.2">
      <c r="A63" s="28"/>
      <c r="H63" s="2"/>
      <c r="I63" s="3"/>
    </row>
    <row r="64" spans="1:13" ht="12.75" customHeight="1" x14ac:dyDescent="0.2">
      <c r="J64" s="36" t="s">
        <v>74</v>
      </c>
      <c r="K64" s="32">
        <v>8.39</v>
      </c>
    </row>
    <row r="65" spans="1:11" ht="12.75" customHeight="1" x14ac:dyDescent="0.2">
      <c r="A65" s="31"/>
      <c r="B65" s="31"/>
      <c r="C65" s="31"/>
      <c r="D65" s="31"/>
      <c r="E65" s="31"/>
      <c r="F65" s="31"/>
      <c r="G65" s="31"/>
      <c r="J65" s="20" t="s">
        <v>71</v>
      </c>
      <c r="K65" s="32">
        <v>7.81</v>
      </c>
    </row>
    <row r="66" spans="1:11" ht="12.75" customHeight="1" x14ac:dyDescent="0.2">
      <c r="J66" s="20" t="s">
        <v>72</v>
      </c>
      <c r="K66" s="32">
        <v>9.56</v>
      </c>
    </row>
    <row r="67" spans="1:11" ht="12.75" customHeight="1" x14ac:dyDescent="0.2">
      <c r="J67" s="20" t="s">
        <v>73</v>
      </c>
      <c r="K67" s="33">
        <v>8.3699999999999992</v>
      </c>
    </row>
    <row r="68" spans="1:11" ht="12.75" customHeight="1" x14ac:dyDescent="0.2">
      <c r="H68" s="31"/>
      <c r="I68" s="31"/>
    </row>
    <row r="69" spans="1:11" ht="12.75" customHeight="1" x14ac:dyDescent="0.2"/>
    <row r="70" spans="1:11" ht="12.75" customHeight="1" x14ac:dyDescent="0.2"/>
  </sheetData>
  <mergeCells count="4">
    <mergeCell ref="A2:K2"/>
    <mergeCell ref="A4:C4"/>
    <mergeCell ref="E4:F4"/>
    <mergeCell ref="H4:I4"/>
  </mergeCells>
  <pageMargins left="1.08" right="0.75" top="0.55000000000000004" bottom="0.37" header="0.4" footer="0.24"/>
  <pageSetup scale="6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F129D21-162C-4942-B50D-071F3CC21A9B}"/>
</file>

<file path=customXml/itemProps2.xml><?xml version="1.0" encoding="utf-8"?>
<ds:datastoreItem xmlns:ds="http://schemas.openxmlformats.org/officeDocument/2006/customXml" ds:itemID="{EDA9CF3D-00BD-4313-88D4-5F09C4B52D29}"/>
</file>

<file path=customXml/itemProps3.xml><?xml version="1.0" encoding="utf-8"?>
<ds:datastoreItem xmlns:ds="http://schemas.openxmlformats.org/officeDocument/2006/customXml" ds:itemID="{12D50D32-069C-49DA-A0A3-C5C0A8F53F25}"/>
</file>

<file path=customXml/itemProps4.xml><?xml version="1.0" encoding="utf-8"?>
<ds:datastoreItem xmlns:ds="http://schemas.openxmlformats.org/officeDocument/2006/customXml" ds:itemID="{5F50B88D-CF9A-483C-A14C-46932A423E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TOT RATES</vt:lpstr>
      <vt:lpstr>TOT CHART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Lipinski, Andre</cp:lastModifiedBy>
  <dcterms:created xsi:type="dcterms:W3CDTF">2019-08-23T17:38:09Z</dcterms:created>
  <dcterms:modified xsi:type="dcterms:W3CDTF">2019-11-26T16:19:51Z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